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eskom-my.sharepoint.com/personal/putterma_eskom_co_za/Documents/Documents/Smart Meter Contract/"/>
    </mc:Choice>
  </mc:AlternateContent>
  <xr:revisionPtr revIDLastSave="349" documentId="8_{6D712B1F-F183-4D80-A7F8-1A5533243A45}" xr6:coauthVersionLast="47" xr6:coauthVersionMax="47" xr10:uidLastSave="{2E830396-6158-456B-B79E-10C19B98CAE7}"/>
  <bookViews>
    <workbookView xWindow="-19320" yWindow="660" windowWidth="19440" windowHeight="14880" tabRatio="885" firstSheet="10" activeTab="11" xr2:uid="{00000000-000D-0000-FFFF-FFFF00000000}"/>
  </bookViews>
  <sheets>
    <sheet name="EASTERN CAPE" sheetId="19" state="hidden" r:id="rId1"/>
    <sheet name="FREE STATE" sheetId="18" state="hidden" r:id="rId2"/>
    <sheet name="GAUTENG" sheetId="4" state="hidden" r:id="rId3"/>
    <sheet name="KZN" sheetId="5" state="hidden" r:id="rId4"/>
    <sheet name="LIMPOPO" sheetId="6" state="hidden" r:id="rId5"/>
    <sheet name="MPUMALANGA" sheetId="7" state="hidden" r:id="rId6"/>
    <sheet name="NORTH WEST" sheetId="8" state="hidden" r:id="rId7"/>
    <sheet name="NORTHERN CAPE" sheetId="9" state="hidden" r:id="rId8"/>
    <sheet name="WESTERN CAPE" sheetId="20" state="hidden" r:id="rId9"/>
    <sheet name="KSACS" sheetId="10" state="hidden" r:id="rId10"/>
    <sheet name="Currency" sheetId="48" r:id="rId11"/>
    <sheet name="BOQ FREE STATE" sheetId="40" r:id="rId12"/>
    <sheet name="BOQ EASTERN CAPE" sheetId="21" r:id="rId13"/>
    <sheet name="KWAZULU NATAL" sheetId="45" r:id="rId14"/>
    <sheet name="BOQ GAUTENG" sheetId="44" r:id="rId15"/>
    <sheet name="BOQ NORTHERN CAPE" sheetId="43" r:id="rId16"/>
    <sheet name="BOQ WESTERN CAPE" sheetId="42" r:id="rId17"/>
    <sheet name="BOQ MPUMALANGA" sheetId="47" r:id="rId18"/>
    <sheet name="BOQ NORTH WEST" sheetId="46" r:id="rId19"/>
    <sheet name="BOQ LIMPOPO" sheetId="41" r:id="rId20"/>
    <sheet name="AMI breakdown" sheetId="38" state="hidden" r:id="rId21"/>
  </sheets>
  <definedNames>
    <definedName name="_xlnm._FilterDatabase" localSheetId="12" hidden="1">'BOQ EASTERN CAPE'!$A$1:$A$725</definedName>
    <definedName name="_xlnm.Print_Area" localSheetId="12">'BOQ EASTERN CAPE'!$A$1:$M$49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40" l="1"/>
  <c r="L34" i="40" s="1"/>
  <c r="H33" i="21"/>
  <c r="L33" i="21" s="1"/>
  <c r="H33" i="45"/>
  <c r="L33" i="45" s="1"/>
  <c r="H33" i="44"/>
  <c r="L33" i="44" s="1"/>
  <c r="H33" i="43"/>
  <c r="L33" i="43" s="1"/>
  <c r="H33" i="42"/>
  <c r="L33" i="42" s="1"/>
  <c r="H33" i="47"/>
  <c r="L33" i="47" s="1"/>
  <c r="H33" i="46"/>
  <c r="L33" i="46" s="1"/>
  <c r="H33" i="41"/>
  <c r="L33" i="41" s="1"/>
  <c r="D34" i="41" l="1"/>
  <c r="D33" i="41"/>
  <c r="A43" i="41"/>
  <c r="A44" i="41" s="1"/>
  <c r="A45" i="41" s="1"/>
  <c r="A46" i="41" s="1"/>
  <c r="A35" i="41"/>
  <c r="A36" i="41" s="1"/>
  <c r="A37" i="41" s="1"/>
  <c r="A38" i="41" s="1"/>
  <c r="A39" i="41" s="1"/>
  <c r="A40" i="41" s="1"/>
  <c r="A41" i="41" s="1"/>
  <c r="D34" i="46"/>
  <c r="K34" i="46" s="1"/>
  <c r="D33" i="46"/>
  <c r="A44" i="46"/>
  <c r="A45" i="46" s="1"/>
  <c r="A46" i="46" s="1"/>
  <c r="A43" i="46"/>
  <c r="A35" i="46"/>
  <c r="A36" i="46" s="1"/>
  <c r="A37" i="46" s="1"/>
  <c r="A38" i="46" s="1"/>
  <c r="A39" i="46" s="1"/>
  <c r="A40" i="46" s="1"/>
  <c r="A41" i="46" s="1"/>
  <c r="D33" i="47"/>
  <c r="D34" i="47"/>
  <c r="K34" i="47" s="1"/>
  <c r="A43" i="47"/>
  <c r="A44" i="47" s="1"/>
  <c r="A45" i="47" s="1"/>
  <c r="A46" i="47" s="1"/>
  <c r="A35" i="47"/>
  <c r="A36" i="47" s="1"/>
  <c r="A37" i="47" s="1"/>
  <c r="A38" i="47" s="1"/>
  <c r="A39" i="47" s="1"/>
  <c r="A40" i="47" s="1"/>
  <c r="A41" i="47" s="1"/>
  <c r="D34" i="42"/>
  <c r="I34" i="42" s="1"/>
  <c r="D33" i="42"/>
  <c r="A43" i="42"/>
  <c r="A44" i="42" s="1"/>
  <c r="A45" i="42" s="1"/>
  <c r="A46" i="42" s="1"/>
  <c r="A35" i="42"/>
  <c r="A36" i="42" s="1"/>
  <c r="A37" i="42" s="1"/>
  <c r="A38" i="42" s="1"/>
  <c r="A39" i="42" s="1"/>
  <c r="A40" i="42" s="1"/>
  <c r="A41" i="42" s="1"/>
  <c r="D33" i="43"/>
  <c r="D34" i="43"/>
  <c r="A43" i="43"/>
  <c r="A44" i="43" s="1"/>
  <c r="A45" i="43" s="1"/>
  <c r="A46" i="43" s="1"/>
  <c r="A35" i="43"/>
  <c r="A36" i="43" s="1"/>
  <c r="A37" i="43" s="1"/>
  <c r="A38" i="43" s="1"/>
  <c r="A39" i="43" s="1"/>
  <c r="A40" i="43" s="1"/>
  <c r="A41" i="43" s="1"/>
  <c r="D34" i="44"/>
  <c r="K34" i="44" s="1"/>
  <c r="D33" i="44"/>
  <c r="A43" i="44"/>
  <c r="A44" i="44" s="1"/>
  <c r="A45" i="44" s="1"/>
  <c r="A46" i="44" s="1"/>
  <c r="A35" i="44"/>
  <c r="A36" i="44" s="1"/>
  <c r="A37" i="44" s="1"/>
  <c r="A38" i="44" s="1"/>
  <c r="A39" i="44" s="1"/>
  <c r="A40" i="44" s="1"/>
  <c r="A41" i="44" s="1"/>
  <c r="D33" i="45"/>
  <c r="D34" i="45"/>
  <c r="A43" i="45"/>
  <c r="A44" i="45" s="1"/>
  <c r="A45" i="45" s="1"/>
  <c r="A46" i="45" s="1"/>
  <c r="A35" i="45"/>
  <c r="A36" i="45" s="1"/>
  <c r="A37" i="45" s="1"/>
  <c r="A38" i="45" s="1"/>
  <c r="A39" i="45" s="1"/>
  <c r="A40" i="45" s="1"/>
  <c r="A41" i="45" s="1"/>
  <c r="D33" i="21"/>
  <c r="D34" i="21"/>
  <c r="I34" i="21" s="1"/>
  <c r="A43" i="21"/>
  <c r="A44" i="21" s="1"/>
  <c r="A45" i="21" s="1"/>
  <c r="A46" i="21" s="1"/>
  <c r="A35" i="21"/>
  <c r="A36" i="21" s="1"/>
  <c r="A37" i="21" s="1"/>
  <c r="A38" i="21" s="1"/>
  <c r="A39" i="21" s="1"/>
  <c r="A40" i="21" s="1"/>
  <c r="A41" i="21" s="1"/>
  <c r="A43" i="40"/>
  <c r="A44" i="40" s="1"/>
  <c r="A45" i="40" s="1"/>
  <c r="A46" i="40" s="1"/>
  <c r="A35" i="40"/>
  <c r="A36" i="40" s="1"/>
  <c r="A37" i="40" s="1"/>
  <c r="A38" i="40" s="1"/>
  <c r="A39" i="40" s="1"/>
  <c r="A40" i="40" s="1"/>
  <c r="A41" i="40" s="1"/>
  <c r="D34" i="40"/>
  <c r="D33" i="40"/>
  <c r="K33" i="40" s="1"/>
  <c r="K46" i="41"/>
  <c r="I46" i="41"/>
  <c r="H46" i="41"/>
  <c r="L46" i="41" s="1"/>
  <c r="M46" i="41" s="1"/>
  <c r="K45" i="41"/>
  <c r="I45" i="41"/>
  <c r="H45" i="41"/>
  <c r="L45" i="41" s="1"/>
  <c r="M45" i="41" s="1"/>
  <c r="K44" i="41"/>
  <c r="I44" i="41"/>
  <c r="H44" i="41"/>
  <c r="L44" i="41" s="1"/>
  <c r="M44" i="41" s="1"/>
  <c r="K43" i="41"/>
  <c r="I43" i="41"/>
  <c r="H43" i="41"/>
  <c r="L43" i="41" s="1"/>
  <c r="M43" i="41" s="1"/>
  <c r="K42" i="41"/>
  <c r="I42" i="41"/>
  <c r="H42" i="41"/>
  <c r="L42" i="41" s="1"/>
  <c r="M42" i="41" s="1"/>
  <c r="K41" i="41"/>
  <c r="I41" i="41"/>
  <c r="H41" i="41"/>
  <c r="L41" i="41" s="1"/>
  <c r="M41" i="41" s="1"/>
  <c r="K40" i="41"/>
  <c r="I40" i="41"/>
  <c r="H40" i="41"/>
  <c r="L40" i="41" s="1"/>
  <c r="M40" i="41" s="1"/>
  <c r="K39" i="41"/>
  <c r="I39" i="41"/>
  <c r="H39" i="41"/>
  <c r="L39" i="41" s="1"/>
  <c r="M39" i="41" s="1"/>
  <c r="K38" i="41"/>
  <c r="I38" i="41"/>
  <c r="H38" i="41"/>
  <c r="L38" i="41" s="1"/>
  <c r="M38" i="41" s="1"/>
  <c r="K37" i="41"/>
  <c r="I37" i="41"/>
  <c r="H37" i="41"/>
  <c r="L37" i="41" s="1"/>
  <c r="M37" i="41" s="1"/>
  <c r="L36" i="41"/>
  <c r="M36" i="41" s="1"/>
  <c r="K36" i="41"/>
  <c r="I36" i="41"/>
  <c r="H36" i="41"/>
  <c r="K35" i="41"/>
  <c r="I35" i="41"/>
  <c r="H35" i="41"/>
  <c r="L35" i="41" s="1"/>
  <c r="M35" i="41" s="1"/>
  <c r="K34" i="41"/>
  <c r="I34" i="41"/>
  <c r="H34" i="41"/>
  <c r="L34" i="41" s="1"/>
  <c r="M34" i="41" s="1"/>
  <c r="K31" i="41"/>
  <c r="I31" i="41"/>
  <c r="H31" i="41"/>
  <c r="L31" i="41" s="1"/>
  <c r="M31" i="41" s="1"/>
  <c r="K30" i="41"/>
  <c r="I30" i="41"/>
  <c r="H30" i="41"/>
  <c r="L30" i="41" s="1"/>
  <c r="M30" i="41" s="1"/>
  <c r="K29" i="41"/>
  <c r="I29" i="41"/>
  <c r="H29" i="41"/>
  <c r="L29" i="41" s="1"/>
  <c r="M29" i="41" s="1"/>
  <c r="K26" i="41"/>
  <c r="I26" i="41"/>
  <c r="H26" i="41"/>
  <c r="L26" i="41" s="1"/>
  <c r="M26" i="41" s="1"/>
  <c r="K23" i="41"/>
  <c r="I23" i="41"/>
  <c r="H23" i="41"/>
  <c r="L23" i="41" s="1"/>
  <c r="M23" i="41" s="1"/>
  <c r="L22" i="41"/>
  <c r="M22" i="41" s="1"/>
  <c r="K22" i="41"/>
  <c r="I22" i="41"/>
  <c r="H22" i="41"/>
  <c r="K21" i="41"/>
  <c r="I21" i="41"/>
  <c r="H21" i="41"/>
  <c r="L21" i="41" s="1"/>
  <c r="M21" i="41" s="1"/>
  <c r="K20" i="41"/>
  <c r="I20" i="41"/>
  <c r="H20" i="41"/>
  <c r="L20" i="41" s="1"/>
  <c r="M20" i="41" s="1"/>
  <c r="K19" i="41"/>
  <c r="I19" i="41"/>
  <c r="H19" i="41"/>
  <c r="L19" i="41" s="1"/>
  <c r="M19" i="41" s="1"/>
  <c r="K18" i="41"/>
  <c r="I18" i="41"/>
  <c r="H18" i="41"/>
  <c r="L18" i="41" s="1"/>
  <c r="M18" i="41" s="1"/>
  <c r="K17" i="41"/>
  <c r="I17" i="41"/>
  <c r="H17" i="41"/>
  <c r="L17" i="41" s="1"/>
  <c r="M17" i="41" s="1"/>
  <c r="K13" i="41"/>
  <c r="I13" i="41"/>
  <c r="H13" i="41"/>
  <c r="L13" i="41" s="1"/>
  <c r="M13" i="41" s="1"/>
  <c r="K12" i="41"/>
  <c r="I12" i="41"/>
  <c r="H12" i="41"/>
  <c r="L12" i="41" s="1"/>
  <c r="M12" i="41" s="1"/>
  <c r="K11" i="41"/>
  <c r="I11" i="41"/>
  <c r="H11" i="41"/>
  <c r="K10" i="41"/>
  <c r="I10" i="41"/>
  <c r="H10" i="41"/>
  <c r="L10" i="41" s="1"/>
  <c r="M10" i="41" s="1"/>
  <c r="K9" i="41"/>
  <c r="I9" i="41"/>
  <c r="H9" i="41"/>
  <c r="L9" i="41" s="1"/>
  <c r="M9" i="41" s="1"/>
  <c r="K8" i="41"/>
  <c r="I8" i="41"/>
  <c r="H8" i="41"/>
  <c r="L8" i="41" s="1"/>
  <c r="M8" i="41" s="1"/>
  <c r="K46" i="46"/>
  <c r="I46" i="46"/>
  <c r="H46" i="46"/>
  <c r="L46" i="46" s="1"/>
  <c r="M46" i="46" s="1"/>
  <c r="K45" i="46"/>
  <c r="I45" i="46"/>
  <c r="H45" i="46"/>
  <c r="L45" i="46" s="1"/>
  <c r="M45" i="46" s="1"/>
  <c r="K44" i="46"/>
  <c r="I44" i="46"/>
  <c r="H44" i="46"/>
  <c r="L44" i="46" s="1"/>
  <c r="M44" i="46" s="1"/>
  <c r="K43" i="46"/>
  <c r="I43" i="46"/>
  <c r="H43" i="46"/>
  <c r="L43" i="46" s="1"/>
  <c r="M43" i="46" s="1"/>
  <c r="K42" i="46"/>
  <c r="I42" i="46"/>
  <c r="H42" i="46"/>
  <c r="L42" i="46" s="1"/>
  <c r="M42" i="46" s="1"/>
  <c r="K41" i="46"/>
  <c r="I41" i="46"/>
  <c r="H41" i="46"/>
  <c r="L41" i="46" s="1"/>
  <c r="M41" i="46" s="1"/>
  <c r="K40" i="46"/>
  <c r="I40" i="46"/>
  <c r="H40" i="46"/>
  <c r="L40" i="46" s="1"/>
  <c r="M40" i="46" s="1"/>
  <c r="K39" i="46"/>
  <c r="I39" i="46"/>
  <c r="H39" i="46"/>
  <c r="L39" i="46" s="1"/>
  <c r="M39" i="46" s="1"/>
  <c r="K38" i="46"/>
  <c r="I38" i="46"/>
  <c r="H38" i="46"/>
  <c r="L38" i="46" s="1"/>
  <c r="M38" i="46" s="1"/>
  <c r="K37" i="46"/>
  <c r="I37" i="46"/>
  <c r="H37" i="46"/>
  <c r="L37" i="46" s="1"/>
  <c r="M37" i="46" s="1"/>
  <c r="K36" i="46"/>
  <c r="I36" i="46"/>
  <c r="H36" i="46"/>
  <c r="L36" i="46" s="1"/>
  <c r="M36" i="46" s="1"/>
  <c r="K35" i="46"/>
  <c r="I35" i="46"/>
  <c r="H35" i="46"/>
  <c r="L35" i="46" s="1"/>
  <c r="M35" i="46" s="1"/>
  <c r="I34" i="46"/>
  <c r="H34" i="46"/>
  <c r="L34" i="46" s="1"/>
  <c r="L31" i="46"/>
  <c r="M31" i="46" s="1"/>
  <c r="K31" i="46"/>
  <c r="I31" i="46"/>
  <c r="H31" i="46"/>
  <c r="K30" i="46"/>
  <c r="I30" i="46"/>
  <c r="H30" i="46"/>
  <c r="L30" i="46" s="1"/>
  <c r="M30" i="46" s="1"/>
  <c r="K29" i="46"/>
  <c r="I29" i="46"/>
  <c r="H29" i="46"/>
  <c r="L29" i="46" s="1"/>
  <c r="M29" i="46" s="1"/>
  <c r="K26" i="46"/>
  <c r="I26" i="46"/>
  <c r="H26" i="46"/>
  <c r="L26" i="46" s="1"/>
  <c r="M26" i="46" s="1"/>
  <c r="K23" i="46"/>
  <c r="I23" i="46"/>
  <c r="H23" i="46"/>
  <c r="L23" i="46" s="1"/>
  <c r="M23" i="46" s="1"/>
  <c r="L22" i="46"/>
  <c r="M22" i="46" s="1"/>
  <c r="K22" i="46"/>
  <c r="I22" i="46"/>
  <c r="H22" i="46"/>
  <c r="K21" i="46"/>
  <c r="I21" i="46"/>
  <c r="H21" i="46"/>
  <c r="L21" i="46" s="1"/>
  <c r="M21" i="46" s="1"/>
  <c r="K20" i="46"/>
  <c r="I20" i="46"/>
  <c r="H20" i="46"/>
  <c r="L20" i="46" s="1"/>
  <c r="M20" i="46" s="1"/>
  <c r="K19" i="46"/>
  <c r="I19" i="46"/>
  <c r="H19" i="46"/>
  <c r="L19" i="46" s="1"/>
  <c r="M19" i="46" s="1"/>
  <c r="L18" i="46"/>
  <c r="M18" i="46" s="1"/>
  <c r="K18" i="46"/>
  <c r="I18" i="46"/>
  <c r="H18" i="46"/>
  <c r="K17" i="46"/>
  <c r="I17" i="46"/>
  <c r="H17" i="46"/>
  <c r="L17" i="46" s="1"/>
  <c r="M17" i="46" s="1"/>
  <c r="K13" i="46"/>
  <c r="I13" i="46"/>
  <c r="H13" i="46"/>
  <c r="L13" i="46" s="1"/>
  <c r="M13" i="46" s="1"/>
  <c r="K12" i="46"/>
  <c r="I12" i="46"/>
  <c r="H12" i="46"/>
  <c r="L12" i="46" s="1"/>
  <c r="M12" i="46" s="1"/>
  <c r="L11" i="46"/>
  <c r="M11" i="46" s="1"/>
  <c r="K11" i="46"/>
  <c r="I11" i="46"/>
  <c r="H11" i="46"/>
  <c r="K10" i="46"/>
  <c r="I10" i="46"/>
  <c r="H10" i="46"/>
  <c r="L10" i="46" s="1"/>
  <c r="M10" i="46" s="1"/>
  <c r="K9" i="46"/>
  <c r="I9" i="46"/>
  <c r="H9" i="46"/>
  <c r="L9" i="46" s="1"/>
  <c r="M9" i="46" s="1"/>
  <c r="K8" i="46"/>
  <c r="I8" i="46"/>
  <c r="H8" i="46"/>
  <c r="L8" i="46" s="1"/>
  <c r="M8" i="46" s="1"/>
  <c r="K46" i="47"/>
  <c r="I46" i="47"/>
  <c r="H46" i="47"/>
  <c r="L46" i="47" s="1"/>
  <c r="M46" i="47" s="1"/>
  <c r="K45" i="47"/>
  <c r="I45" i="47"/>
  <c r="H45" i="47"/>
  <c r="L45" i="47" s="1"/>
  <c r="M45" i="47" s="1"/>
  <c r="K44" i="47"/>
  <c r="I44" i="47"/>
  <c r="H44" i="47"/>
  <c r="L44" i="47" s="1"/>
  <c r="M44" i="47" s="1"/>
  <c r="K43" i="47"/>
  <c r="I43" i="47"/>
  <c r="H43" i="47"/>
  <c r="L43" i="47" s="1"/>
  <c r="M43" i="47" s="1"/>
  <c r="K42" i="47"/>
  <c r="I42" i="47"/>
  <c r="H42" i="47"/>
  <c r="L42" i="47" s="1"/>
  <c r="M42" i="47" s="1"/>
  <c r="K41" i="47"/>
  <c r="I41" i="47"/>
  <c r="H41" i="47"/>
  <c r="L41" i="47" s="1"/>
  <c r="M41" i="47" s="1"/>
  <c r="L40" i="47"/>
  <c r="M40" i="47" s="1"/>
  <c r="K40" i="47"/>
  <c r="I40" i="47"/>
  <c r="H40" i="47"/>
  <c r="K39" i="47"/>
  <c r="I39" i="47"/>
  <c r="H39" i="47"/>
  <c r="L39" i="47" s="1"/>
  <c r="M39" i="47" s="1"/>
  <c r="K38" i="47"/>
  <c r="I38" i="47"/>
  <c r="H38" i="47"/>
  <c r="L38" i="47" s="1"/>
  <c r="M38" i="47" s="1"/>
  <c r="K37" i="47"/>
  <c r="I37" i="47"/>
  <c r="H37" i="47"/>
  <c r="L37" i="47" s="1"/>
  <c r="M37" i="47" s="1"/>
  <c r="K36" i="47"/>
  <c r="I36" i="47"/>
  <c r="H36" i="47"/>
  <c r="L36" i="47" s="1"/>
  <c r="M36" i="47" s="1"/>
  <c r="K35" i="47"/>
  <c r="I35" i="47"/>
  <c r="H35" i="47"/>
  <c r="L35" i="47" s="1"/>
  <c r="M35" i="47" s="1"/>
  <c r="H34" i="47"/>
  <c r="L34" i="47" s="1"/>
  <c r="M34" i="47" s="1"/>
  <c r="K31" i="47"/>
  <c r="I31" i="47"/>
  <c r="H31" i="47"/>
  <c r="L31" i="47" s="1"/>
  <c r="M31" i="47" s="1"/>
  <c r="K30" i="47"/>
  <c r="I30" i="47"/>
  <c r="H30" i="47"/>
  <c r="L30" i="47" s="1"/>
  <c r="M30" i="47" s="1"/>
  <c r="K29" i="47"/>
  <c r="I29" i="47"/>
  <c r="H29" i="47"/>
  <c r="L29" i="47" s="1"/>
  <c r="M29" i="47" s="1"/>
  <c r="K26" i="47"/>
  <c r="I26" i="47"/>
  <c r="H26" i="47"/>
  <c r="L26" i="47" s="1"/>
  <c r="M26" i="47" s="1"/>
  <c r="K23" i="47"/>
  <c r="I23" i="47"/>
  <c r="H23" i="47"/>
  <c r="L23" i="47" s="1"/>
  <c r="M23" i="47" s="1"/>
  <c r="K22" i="47"/>
  <c r="I22" i="47"/>
  <c r="H22" i="47"/>
  <c r="L22" i="47" s="1"/>
  <c r="M22" i="47" s="1"/>
  <c r="K21" i="47"/>
  <c r="I21" i="47"/>
  <c r="H21" i="47"/>
  <c r="L21" i="47" s="1"/>
  <c r="M21" i="47" s="1"/>
  <c r="K20" i="47"/>
  <c r="I20" i="47"/>
  <c r="H20" i="47"/>
  <c r="L20" i="47" s="1"/>
  <c r="M20" i="47" s="1"/>
  <c r="K19" i="47"/>
  <c r="I19" i="47"/>
  <c r="H19" i="47"/>
  <c r="L19" i="47" s="1"/>
  <c r="M19" i="47" s="1"/>
  <c r="K18" i="47"/>
  <c r="I18" i="47"/>
  <c r="H18" i="47"/>
  <c r="L18" i="47" s="1"/>
  <c r="M18" i="47" s="1"/>
  <c r="K17" i="47"/>
  <c r="I17" i="47"/>
  <c r="H17" i="47"/>
  <c r="L17" i="47" s="1"/>
  <c r="M17" i="47" s="1"/>
  <c r="K13" i="47"/>
  <c r="I13" i="47"/>
  <c r="H13" i="47"/>
  <c r="L13" i="47" s="1"/>
  <c r="M13" i="47" s="1"/>
  <c r="K12" i="47"/>
  <c r="I12" i="47"/>
  <c r="H12" i="47"/>
  <c r="L12" i="47" s="1"/>
  <c r="M12" i="47" s="1"/>
  <c r="K11" i="47"/>
  <c r="I11" i="47"/>
  <c r="H11" i="47"/>
  <c r="L11" i="47" s="1"/>
  <c r="M11" i="47" s="1"/>
  <c r="K10" i="47"/>
  <c r="I10" i="47"/>
  <c r="H10" i="47"/>
  <c r="L10" i="47" s="1"/>
  <c r="M10" i="47" s="1"/>
  <c r="K9" i="47"/>
  <c r="I9" i="47"/>
  <c r="H9" i="47"/>
  <c r="L9" i="47" s="1"/>
  <c r="M9" i="47" s="1"/>
  <c r="K8" i="47"/>
  <c r="I8" i="47"/>
  <c r="H8" i="47"/>
  <c r="L8" i="47" s="1"/>
  <c r="M8" i="47" s="1"/>
  <c r="K46" i="42"/>
  <c r="I46" i="42"/>
  <c r="H46" i="42"/>
  <c r="L46" i="42" s="1"/>
  <c r="M46" i="42" s="1"/>
  <c r="K45" i="42"/>
  <c r="I45" i="42"/>
  <c r="H45" i="42"/>
  <c r="L45" i="42" s="1"/>
  <c r="M45" i="42" s="1"/>
  <c r="K44" i="42"/>
  <c r="I44" i="42"/>
  <c r="H44" i="42"/>
  <c r="L44" i="42" s="1"/>
  <c r="M44" i="42" s="1"/>
  <c r="K43" i="42"/>
  <c r="I43" i="42"/>
  <c r="H43" i="42"/>
  <c r="L43" i="42" s="1"/>
  <c r="M43" i="42" s="1"/>
  <c r="K42" i="42"/>
  <c r="I42" i="42"/>
  <c r="H42" i="42"/>
  <c r="L42" i="42" s="1"/>
  <c r="M42" i="42" s="1"/>
  <c r="K41" i="42"/>
  <c r="I41" i="42"/>
  <c r="H41" i="42"/>
  <c r="L41" i="42" s="1"/>
  <c r="M41" i="42" s="1"/>
  <c r="K40" i="42"/>
  <c r="I40" i="42"/>
  <c r="H40" i="42"/>
  <c r="L40" i="42" s="1"/>
  <c r="M40" i="42" s="1"/>
  <c r="L39" i="42"/>
  <c r="M39" i="42" s="1"/>
  <c r="K39" i="42"/>
  <c r="I39" i="42"/>
  <c r="H39" i="42"/>
  <c r="K38" i="42"/>
  <c r="I38" i="42"/>
  <c r="H38" i="42"/>
  <c r="L38" i="42" s="1"/>
  <c r="M38" i="42" s="1"/>
  <c r="K37" i="42"/>
  <c r="I37" i="42"/>
  <c r="H37" i="42"/>
  <c r="L37" i="42" s="1"/>
  <c r="M37" i="42" s="1"/>
  <c r="K36" i="42"/>
  <c r="I36" i="42"/>
  <c r="H36" i="42"/>
  <c r="L36" i="42" s="1"/>
  <c r="M36" i="42" s="1"/>
  <c r="K35" i="42"/>
  <c r="I35" i="42"/>
  <c r="H35" i="42"/>
  <c r="L35" i="42" s="1"/>
  <c r="M35" i="42" s="1"/>
  <c r="H34" i="42"/>
  <c r="L34" i="42" s="1"/>
  <c r="K31" i="42"/>
  <c r="I31" i="42"/>
  <c r="H31" i="42"/>
  <c r="L31" i="42" s="1"/>
  <c r="M31" i="42" s="1"/>
  <c r="K30" i="42"/>
  <c r="I30" i="42"/>
  <c r="H30" i="42"/>
  <c r="L30" i="42" s="1"/>
  <c r="M30" i="42" s="1"/>
  <c r="K29" i="42"/>
  <c r="I29" i="42"/>
  <c r="H29" i="42"/>
  <c r="L29" i="42" s="1"/>
  <c r="M29" i="42" s="1"/>
  <c r="K26" i="42"/>
  <c r="I26" i="42"/>
  <c r="H26" i="42"/>
  <c r="L26" i="42" s="1"/>
  <c r="M26" i="42" s="1"/>
  <c r="K23" i="42"/>
  <c r="I23" i="42"/>
  <c r="H23" i="42"/>
  <c r="L23" i="42" s="1"/>
  <c r="M23" i="42" s="1"/>
  <c r="K22" i="42"/>
  <c r="I22" i="42"/>
  <c r="H22" i="42"/>
  <c r="L22" i="42" s="1"/>
  <c r="M22" i="42" s="1"/>
  <c r="K21" i="42"/>
  <c r="I21" i="42"/>
  <c r="H21" i="42"/>
  <c r="L21" i="42" s="1"/>
  <c r="M21" i="42" s="1"/>
  <c r="K20" i="42"/>
  <c r="I20" i="42"/>
  <c r="H20" i="42"/>
  <c r="L20" i="42" s="1"/>
  <c r="M20" i="42" s="1"/>
  <c r="K19" i="42"/>
  <c r="I19" i="42"/>
  <c r="H19" i="42"/>
  <c r="L19" i="42" s="1"/>
  <c r="M19" i="42" s="1"/>
  <c r="K18" i="42"/>
  <c r="I18" i="42"/>
  <c r="H18" i="42"/>
  <c r="L18" i="42" s="1"/>
  <c r="M18" i="42" s="1"/>
  <c r="K17" i="42"/>
  <c r="I17" i="42"/>
  <c r="H17" i="42"/>
  <c r="L17" i="42" s="1"/>
  <c r="M17" i="42" s="1"/>
  <c r="K13" i="42"/>
  <c r="I13" i="42"/>
  <c r="H13" i="42"/>
  <c r="L13" i="42" s="1"/>
  <c r="M13" i="42" s="1"/>
  <c r="K12" i="42"/>
  <c r="I12" i="42"/>
  <c r="H12" i="42"/>
  <c r="L12" i="42" s="1"/>
  <c r="M12" i="42" s="1"/>
  <c r="K11" i="42"/>
  <c r="I11" i="42"/>
  <c r="H11" i="42"/>
  <c r="L11" i="42" s="1"/>
  <c r="M11" i="42" s="1"/>
  <c r="K10" i="42"/>
  <c r="I10" i="42"/>
  <c r="H10" i="42"/>
  <c r="L10" i="42" s="1"/>
  <c r="M10" i="42" s="1"/>
  <c r="K9" i="42"/>
  <c r="I9" i="42"/>
  <c r="H9" i="42"/>
  <c r="L9" i="42" s="1"/>
  <c r="M9" i="42" s="1"/>
  <c r="K8" i="42"/>
  <c r="I8" i="42"/>
  <c r="H8" i="42"/>
  <c r="L8" i="42" s="1"/>
  <c r="M8" i="42" s="1"/>
  <c r="K46" i="43"/>
  <c r="I46" i="43"/>
  <c r="H46" i="43"/>
  <c r="K45" i="43"/>
  <c r="I45" i="43"/>
  <c r="H45" i="43"/>
  <c r="L45" i="43" s="1"/>
  <c r="M45" i="43" s="1"/>
  <c r="K44" i="43"/>
  <c r="I44" i="43"/>
  <c r="H44" i="43"/>
  <c r="L44" i="43" s="1"/>
  <c r="M44" i="43" s="1"/>
  <c r="K43" i="43"/>
  <c r="I43" i="43"/>
  <c r="H43" i="43"/>
  <c r="L43" i="43" s="1"/>
  <c r="M43" i="43" s="1"/>
  <c r="K42" i="43"/>
  <c r="I42" i="43"/>
  <c r="H42" i="43"/>
  <c r="L42" i="43" s="1"/>
  <c r="M42" i="43" s="1"/>
  <c r="K41" i="43"/>
  <c r="I41" i="43"/>
  <c r="H41" i="43"/>
  <c r="L41" i="43" s="1"/>
  <c r="M41" i="43" s="1"/>
  <c r="L40" i="43"/>
  <c r="M40" i="43" s="1"/>
  <c r="K40" i="43"/>
  <c r="I40" i="43"/>
  <c r="H40" i="43"/>
  <c r="K39" i="43"/>
  <c r="I39" i="43"/>
  <c r="H39" i="43"/>
  <c r="L39" i="43" s="1"/>
  <c r="M39" i="43" s="1"/>
  <c r="K38" i="43"/>
  <c r="I38" i="43"/>
  <c r="H38" i="43"/>
  <c r="K37" i="43"/>
  <c r="I37" i="43"/>
  <c r="H37" i="43"/>
  <c r="L37" i="43" s="1"/>
  <c r="M37" i="43" s="1"/>
  <c r="K36" i="43"/>
  <c r="I36" i="43"/>
  <c r="H36" i="43"/>
  <c r="L36" i="43" s="1"/>
  <c r="M36" i="43" s="1"/>
  <c r="K35" i="43"/>
  <c r="I35" i="43"/>
  <c r="H35" i="43"/>
  <c r="L35" i="43" s="1"/>
  <c r="M35" i="43" s="1"/>
  <c r="K34" i="43"/>
  <c r="I34" i="43"/>
  <c r="H34" i="43"/>
  <c r="L34" i="43" s="1"/>
  <c r="M34" i="43" s="1"/>
  <c r="K31" i="43"/>
  <c r="I31" i="43"/>
  <c r="H31" i="43"/>
  <c r="L31" i="43" s="1"/>
  <c r="M31" i="43" s="1"/>
  <c r="K30" i="43"/>
  <c r="I30" i="43"/>
  <c r="H30" i="43"/>
  <c r="L30" i="43" s="1"/>
  <c r="M30" i="43" s="1"/>
  <c r="K29" i="43"/>
  <c r="I29" i="43"/>
  <c r="H29" i="43"/>
  <c r="L29" i="43" s="1"/>
  <c r="M29" i="43" s="1"/>
  <c r="K26" i="43"/>
  <c r="I26" i="43"/>
  <c r="H26" i="43"/>
  <c r="L26" i="43" s="1"/>
  <c r="M26" i="43" s="1"/>
  <c r="K23" i="43"/>
  <c r="I23" i="43"/>
  <c r="H23" i="43"/>
  <c r="L23" i="43" s="1"/>
  <c r="M23" i="43" s="1"/>
  <c r="K22" i="43"/>
  <c r="I22" i="43"/>
  <c r="H22" i="43"/>
  <c r="L22" i="43" s="1"/>
  <c r="M22" i="43" s="1"/>
  <c r="K21" i="43"/>
  <c r="I21" i="43"/>
  <c r="H21" i="43"/>
  <c r="L21" i="43" s="1"/>
  <c r="M21" i="43" s="1"/>
  <c r="K20" i="43"/>
  <c r="I20" i="43"/>
  <c r="H20" i="43"/>
  <c r="L20" i="43" s="1"/>
  <c r="M20" i="43" s="1"/>
  <c r="K19" i="43"/>
  <c r="I19" i="43"/>
  <c r="H19" i="43"/>
  <c r="L19" i="43" s="1"/>
  <c r="M19" i="43" s="1"/>
  <c r="K18" i="43"/>
  <c r="I18" i="43"/>
  <c r="H18" i="43"/>
  <c r="L18" i="43" s="1"/>
  <c r="M18" i="43" s="1"/>
  <c r="K17" i="43"/>
  <c r="I17" i="43"/>
  <c r="H17" i="43"/>
  <c r="L17" i="43" s="1"/>
  <c r="M17" i="43" s="1"/>
  <c r="K13" i="43"/>
  <c r="I13" i="43"/>
  <c r="H13" i="43"/>
  <c r="L13" i="43" s="1"/>
  <c r="M13" i="43" s="1"/>
  <c r="K12" i="43"/>
  <c r="I12" i="43"/>
  <c r="H12" i="43"/>
  <c r="L12" i="43" s="1"/>
  <c r="M12" i="43" s="1"/>
  <c r="K11" i="43"/>
  <c r="I11" i="43"/>
  <c r="H11" i="43"/>
  <c r="L11" i="43" s="1"/>
  <c r="M11" i="43" s="1"/>
  <c r="K10" i="43"/>
  <c r="I10" i="43"/>
  <c r="H10" i="43"/>
  <c r="L10" i="43" s="1"/>
  <c r="M10" i="43" s="1"/>
  <c r="K9" i="43"/>
  <c r="I9" i="43"/>
  <c r="H9" i="43"/>
  <c r="K8" i="43"/>
  <c r="I8" i="43"/>
  <c r="H8" i="43"/>
  <c r="L8" i="43" s="1"/>
  <c r="M8" i="43" s="1"/>
  <c r="K46" i="44"/>
  <c r="I46" i="44"/>
  <c r="H46" i="44"/>
  <c r="L46" i="44" s="1"/>
  <c r="M46" i="44" s="1"/>
  <c r="K45" i="44"/>
  <c r="I45" i="44"/>
  <c r="H45" i="44"/>
  <c r="L45" i="44" s="1"/>
  <c r="M45" i="44" s="1"/>
  <c r="K44" i="44"/>
  <c r="I44" i="44"/>
  <c r="H44" i="44"/>
  <c r="L44" i="44" s="1"/>
  <c r="M44" i="44" s="1"/>
  <c r="K43" i="44"/>
  <c r="I43" i="44"/>
  <c r="H43" i="44"/>
  <c r="L43" i="44" s="1"/>
  <c r="M43" i="44" s="1"/>
  <c r="K42" i="44"/>
  <c r="I42" i="44"/>
  <c r="H42" i="44"/>
  <c r="L42" i="44" s="1"/>
  <c r="M42" i="44" s="1"/>
  <c r="K41" i="44"/>
  <c r="I41" i="44"/>
  <c r="H41" i="44"/>
  <c r="L41" i="44" s="1"/>
  <c r="M41" i="44" s="1"/>
  <c r="K40" i="44"/>
  <c r="I40" i="44"/>
  <c r="H40" i="44"/>
  <c r="L40" i="44" s="1"/>
  <c r="M40" i="44" s="1"/>
  <c r="K39" i="44"/>
  <c r="I39" i="44"/>
  <c r="H39" i="44"/>
  <c r="L39" i="44" s="1"/>
  <c r="M39" i="44" s="1"/>
  <c r="K38" i="44"/>
  <c r="I38" i="44"/>
  <c r="H38" i="44"/>
  <c r="L38" i="44" s="1"/>
  <c r="M38" i="44" s="1"/>
  <c r="K37" i="44"/>
  <c r="I37" i="44"/>
  <c r="H37" i="44"/>
  <c r="L37" i="44" s="1"/>
  <c r="M37" i="44" s="1"/>
  <c r="K36" i="44"/>
  <c r="I36" i="44"/>
  <c r="H36" i="44"/>
  <c r="L36" i="44" s="1"/>
  <c r="M36" i="44" s="1"/>
  <c r="K35" i="44"/>
  <c r="I35" i="44"/>
  <c r="H35" i="44"/>
  <c r="L35" i="44" s="1"/>
  <c r="M35" i="44" s="1"/>
  <c r="H34" i="44"/>
  <c r="L34" i="44" s="1"/>
  <c r="K31" i="44"/>
  <c r="I31" i="44"/>
  <c r="H31" i="44"/>
  <c r="L31" i="44" s="1"/>
  <c r="M31" i="44" s="1"/>
  <c r="K30" i="44"/>
  <c r="I30" i="44"/>
  <c r="H30" i="44"/>
  <c r="L30" i="44" s="1"/>
  <c r="M30" i="44" s="1"/>
  <c r="K29" i="44"/>
  <c r="I29" i="44"/>
  <c r="H29" i="44"/>
  <c r="L29" i="44" s="1"/>
  <c r="M29" i="44" s="1"/>
  <c r="K26" i="44"/>
  <c r="I26" i="44"/>
  <c r="H26" i="44"/>
  <c r="L26" i="44" s="1"/>
  <c r="M26" i="44" s="1"/>
  <c r="K23" i="44"/>
  <c r="I23" i="44"/>
  <c r="H23" i="44"/>
  <c r="L23" i="44" s="1"/>
  <c r="M23" i="44" s="1"/>
  <c r="K22" i="44"/>
  <c r="I22" i="44"/>
  <c r="H22" i="44"/>
  <c r="L22" i="44" s="1"/>
  <c r="M22" i="44" s="1"/>
  <c r="K21" i="44"/>
  <c r="I21" i="44"/>
  <c r="H21" i="44"/>
  <c r="L21" i="44" s="1"/>
  <c r="M21" i="44" s="1"/>
  <c r="K20" i="44"/>
  <c r="I20" i="44"/>
  <c r="H20" i="44"/>
  <c r="L20" i="44" s="1"/>
  <c r="M20" i="44" s="1"/>
  <c r="K19" i="44"/>
  <c r="I19" i="44"/>
  <c r="H19" i="44"/>
  <c r="L19" i="44" s="1"/>
  <c r="M19" i="44" s="1"/>
  <c r="K18" i="44"/>
  <c r="I18" i="44"/>
  <c r="H18" i="44"/>
  <c r="L18" i="44" s="1"/>
  <c r="M18" i="44" s="1"/>
  <c r="K17" i="44"/>
  <c r="I17" i="44"/>
  <c r="H17" i="44"/>
  <c r="L17" i="44" s="1"/>
  <c r="M17" i="44" s="1"/>
  <c r="K13" i="44"/>
  <c r="I13" i="44"/>
  <c r="H13" i="44"/>
  <c r="L13" i="44" s="1"/>
  <c r="M13" i="44" s="1"/>
  <c r="K12" i="44"/>
  <c r="I12" i="44"/>
  <c r="H12" i="44"/>
  <c r="L12" i="44" s="1"/>
  <c r="M12" i="44" s="1"/>
  <c r="L11" i="44"/>
  <c r="M11" i="44" s="1"/>
  <c r="K11" i="44"/>
  <c r="I11" i="44"/>
  <c r="H11" i="44"/>
  <c r="K10" i="44"/>
  <c r="I10" i="44"/>
  <c r="H10" i="44"/>
  <c r="L10" i="44" s="1"/>
  <c r="M10" i="44" s="1"/>
  <c r="K9" i="44"/>
  <c r="I9" i="44"/>
  <c r="H9" i="44"/>
  <c r="L9" i="44" s="1"/>
  <c r="M9" i="44" s="1"/>
  <c r="K8" i="44"/>
  <c r="I8" i="44"/>
  <c r="H8" i="44"/>
  <c r="L8" i="44" s="1"/>
  <c r="M8" i="44" s="1"/>
  <c r="K46" i="45"/>
  <c r="I46" i="45"/>
  <c r="H46" i="45"/>
  <c r="L46" i="45" s="1"/>
  <c r="M46" i="45" s="1"/>
  <c r="K45" i="45"/>
  <c r="I45" i="45"/>
  <c r="H45" i="45"/>
  <c r="L45" i="45" s="1"/>
  <c r="M45" i="45" s="1"/>
  <c r="L44" i="45"/>
  <c r="M44" i="45" s="1"/>
  <c r="K44" i="45"/>
  <c r="I44" i="45"/>
  <c r="H44" i="45"/>
  <c r="K43" i="45"/>
  <c r="I43" i="45"/>
  <c r="H43" i="45"/>
  <c r="L43" i="45" s="1"/>
  <c r="M43" i="45" s="1"/>
  <c r="K42" i="45"/>
  <c r="I42" i="45"/>
  <c r="H42" i="45"/>
  <c r="L42" i="45" s="1"/>
  <c r="M42" i="45" s="1"/>
  <c r="K41" i="45"/>
  <c r="I41" i="45"/>
  <c r="H41" i="45"/>
  <c r="L41" i="45" s="1"/>
  <c r="M41" i="45" s="1"/>
  <c r="K40" i="45"/>
  <c r="I40" i="45"/>
  <c r="H40" i="45"/>
  <c r="L40" i="45" s="1"/>
  <c r="M40" i="45" s="1"/>
  <c r="K39" i="45"/>
  <c r="I39" i="45"/>
  <c r="H39" i="45"/>
  <c r="L39" i="45" s="1"/>
  <c r="M39" i="45" s="1"/>
  <c r="K38" i="45"/>
  <c r="I38" i="45"/>
  <c r="H38" i="45"/>
  <c r="L38" i="45" s="1"/>
  <c r="M38" i="45" s="1"/>
  <c r="L37" i="45"/>
  <c r="M37" i="45" s="1"/>
  <c r="K37" i="45"/>
  <c r="I37" i="45"/>
  <c r="H37" i="45"/>
  <c r="K36" i="45"/>
  <c r="I36" i="45"/>
  <c r="H36" i="45"/>
  <c r="L36" i="45" s="1"/>
  <c r="M36" i="45" s="1"/>
  <c r="K35" i="45"/>
  <c r="I35" i="45"/>
  <c r="H35" i="45"/>
  <c r="L35" i="45" s="1"/>
  <c r="M35" i="45" s="1"/>
  <c r="K34" i="45"/>
  <c r="I34" i="45"/>
  <c r="H34" i="45"/>
  <c r="L34" i="45" s="1"/>
  <c r="M34" i="45" s="1"/>
  <c r="K31" i="45"/>
  <c r="I31" i="45"/>
  <c r="H31" i="45"/>
  <c r="L31" i="45" s="1"/>
  <c r="M31" i="45" s="1"/>
  <c r="K30" i="45"/>
  <c r="I30" i="45"/>
  <c r="H30" i="45"/>
  <c r="L30" i="45" s="1"/>
  <c r="M30" i="45" s="1"/>
  <c r="K29" i="45"/>
  <c r="I29" i="45"/>
  <c r="H29" i="45"/>
  <c r="L29" i="45" s="1"/>
  <c r="M29" i="45" s="1"/>
  <c r="K26" i="45"/>
  <c r="I26" i="45"/>
  <c r="H26" i="45"/>
  <c r="L26" i="45" s="1"/>
  <c r="M26" i="45" s="1"/>
  <c r="K23" i="45"/>
  <c r="I23" i="45"/>
  <c r="H23" i="45"/>
  <c r="L23" i="45" s="1"/>
  <c r="M23" i="45" s="1"/>
  <c r="L22" i="45"/>
  <c r="M22" i="45" s="1"/>
  <c r="K22" i="45"/>
  <c r="I22" i="45"/>
  <c r="H22" i="45"/>
  <c r="K21" i="45"/>
  <c r="I21" i="45"/>
  <c r="H21" i="45"/>
  <c r="L21" i="45" s="1"/>
  <c r="M21" i="45" s="1"/>
  <c r="K20" i="45"/>
  <c r="I20" i="45"/>
  <c r="H20" i="45"/>
  <c r="L20" i="45" s="1"/>
  <c r="M20" i="45" s="1"/>
  <c r="K19" i="45"/>
  <c r="I19" i="45"/>
  <c r="H19" i="45"/>
  <c r="L19" i="45" s="1"/>
  <c r="M19" i="45" s="1"/>
  <c r="K18" i="45"/>
  <c r="I18" i="45"/>
  <c r="H18" i="45"/>
  <c r="L18" i="45" s="1"/>
  <c r="M18" i="45" s="1"/>
  <c r="K17" i="45"/>
  <c r="I17" i="45"/>
  <c r="H17" i="45"/>
  <c r="L17" i="45" s="1"/>
  <c r="M17" i="45" s="1"/>
  <c r="K13" i="45"/>
  <c r="I13" i="45"/>
  <c r="H13" i="45"/>
  <c r="L13" i="45" s="1"/>
  <c r="M13" i="45" s="1"/>
  <c r="K12" i="45"/>
  <c r="I12" i="45"/>
  <c r="H12" i="45"/>
  <c r="L12" i="45" s="1"/>
  <c r="M12" i="45" s="1"/>
  <c r="K11" i="45"/>
  <c r="I11" i="45"/>
  <c r="H11" i="45"/>
  <c r="L11" i="45" s="1"/>
  <c r="M11" i="45" s="1"/>
  <c r="K10" i="45"/>
  <c r="I10" i="45"/>
  <c r="H10" i="45"/>
  <c r="L10" i="45" s="1"/>
  <c r="M10" i="45" s="1"/>
  <c r="K9" i="45"/>
  <c r="I9" i="45"/>
  <c r="H9" i="45"/>
  <c r="L9" i="45" s="1"/>
  <c r="M9" i="45" s="1"/>
  <c r="K8" i="45"/>
  <c r="I8" i="45"/>
  <c r="H8" i="45"/>
  <c r="L8" i="45" s="1"/>
  <c r="M8" i="45" s="1"/>
  <c r="L46" i="40"/>
  <c r="M46" i="40" s="1"/>
  <c r="K46" i="40"/>
  <c r="I46" i="40"/>
  <c r="H46" i="40"/>
  <c r="K45" i="40"/>
  <c r="I45" i="40"/>
  <c r="H45" i="40"/>
  <c r="L45" i="40" s="1"/>
  <c r="M45" i="40" s="1"/>
  <c r="K44" i="40"/>
  <c r="I44" i="40"/>
  <c r="H44" i="40"/>
  <c r="L44" i="40" s="1"/>
  <c r="M44" i="40" s="1"/>
  <c r="K43" i="40"/>
  <c r="I43" i="40"/>
  <c r="H43" i="40"/>
  <c r="L43" i="40" s="1"/>
  <c r="M43" i="40" s="1"/>
  <c r="K42" i="40"/>
  <c r="I42" i="40"/>
  <c r="H42" i="40"/>
  <c r="L42" i="40" s="1"/>
  <c r="M42" i="40" s="1"/>
  <c r="K41" i="40"/>
  <c r="I41" i="40"/>
  <c r="H41" i="40"/>
  <c r="L41" i="40" s="1"/>
  <c r="M41" i="40" s="1"/>
  <c r="K40" i="40"/>
  <c r="I40" i="40"/>
  <c r="H40" i="40"/>
  <c r="L40" i="40" s="1"/>
  <c r="M40" i="40" s="1"/>
  <c r="K39" i="40"/>
  <c r="I39" i="40"/>
  <c r="H39" i="40"/>
  <c r="L38" i="40"/>
  <c r="M38" i="40" s="1"/>
  <c r="K38" i="40"/>
  <c r="I38" i="40"/>
  <c r="H38" i="40"/>
  <c r="K37" i="40"/>
  <c r="I37" i="40"/>
  <c r="H37" i="40"/>
  <c r="L37" i="40" s="1"/>
  <c r="M37" i="40" s="1"/>
  <c r="K36" i="40"/>
  <c r="I36" i="40"/>
  <c r="H36" i="40"/>
  <c r="L36" i="40" s="1"/>
  <c r="M36" i="40" s="1"/>
  <c r="K35" i="40"/>
  <c r="I35" i="40"/>
  <c r="H35" i="40"/>
  <c r="H33" i="40"/>
  <c r="L33" i="40" s="1"/>
  <c r="K30" i="40"/>
  <c r="I30" i="40"/>
  <c r="H30" i="40"/>
  <c r="L30" i="40" s="1"/>
  <c r="M30" i="40" s="1"/>
  <c r="K29" i="40"/>
  <c r="I29" i="40"/>
  <c r="H29" i="40"/>
  <c r="K26" i="40"/>
  <c r="I26" i="40"/>
  <c r="H26" i="40"/>
  <c r="L26" i="40" s="1"/>
  <c r="M26" i="40" s="1"/>
  <c r="K23" i="40"/>
  <c r="I23" i="40"/>
  <c r="H23" i="40"/>
  <c r="L23" i="40" s="1"/>
  <c r="M23" i="40" s="1"/>
  <c r="K22" i="40"/>
  <c r="I22" i="40"/>
  <c r="H22" i="40"/>
  <c r="L22" i="40" s="1"/>
  <c r="M22" i="40" s="1"/>
  <c r="L21" i="40"/>
  <c r="M21" i="40" s="1"/>
  <c r="K21" i="40"/>
  <c r="I21" i="40"/>
  <c r="H21" i="40"/>
  <c r="K20" i="40"/>
  <c r="I20" i="40"/>
  <c r="H20" i="40"/>
  <c r="L20" i="40" s="1"/>
  <c r="M20" i="40" s="1"/>
  <c r="K19" i="40"/>
  <c r="I19" i="40"/>
  <c r="H19" i="40"/>
  <c r="L19" i="40" s="1"/>
  <c r="M19" i="40" s="1"/>
  <c r="K18" i="40"/>
  <c r="I18" i="40"/>
  <c r="H18" i="40"/>
  <c r="L18" i="40" s="1"/>
  <c r="M18" i="40" s="1"/>
  <c r="K17" i="40"/>
  <c r="I17" i="40"/>
  <c r="H17" i="40"/>
  <c r="K13" i="40"/>
  <c r="I13" i="40"/>
  <c r="H13" i="40"/>
  <c r="L13" i="40" s="1"/>
  <c r="M13" i="40" s="1"/>
  <c r="K12" i="40"/>
  <c r="I12" i="40"/>
  <c r="H12" i="40"/>
  <c r="L12" i="40" s="1"/>
  <c r="M12" i="40" s="1"/>
  <c r="K11" i="40"/>
  <c r="I11" i="40"/>
  <c r="H11" i="40"/>
  <c r="L11" i="40" s="1"/>
  <c r="M11" i="40" s="1"/>
  <c r="K10" i="40"/>
  <c r="I10" i="40"/>
  <c r="H10" i="40"/>
  <c r="K9" i="40"/>
  <c r="I9" i="40"/>
  <c r="H9" i="40"/>
  <c r="L9" i="40" s="1"/>
  <c r="M9" i="40" s="1"/>
  <c r="K8" i="40"/>
  <c r="I8" i="40"/>
  <c r="H8" i="40"/>
  <c r="L8" i="40" s="1"/>
  <c r="M8" i="40" s="1"/>
  <c r="H8" i="21"/>
  <c r="L8" i="21" s="1"/>
  <c r="M8" i="21" s="1"/>
  <c r="K8" i="21"/>
  <c r="K13" i="21"/>
  <c r="K9" i="21"/>
  <c r="H18" i="21"/>
  <c r="I18" i="21"/>
  <c r="K18" i="21"/>
  <c r="H19" i="21"/>
  <c r="I19" i="21"/>
  <c r="K19" i="21"/>
  <c r="H20" i="21"/>
  <c r="I20" i="21"/>
  <c r="K20" i="21"/>
  <c r="H21" i="21"/>
  <c r="I21" i="21"/>
  <c r="K21" i="21"/>
  <c r="H22" i="21"/>
  <c r="I22" i="21"/>
  <c r="K22" i="21"/>
  <c r="H23" i="21"/>
  <c r="L23" i="21" s="1"/>
  <c r="M23" i="21" s="1"/>
  <c r="I23" i="21"/>
  <c r="K23" i="21"/>
  <c r="H26" i="21"/>
  <c r="I26" i="21"/>
  <c r="K26" i="21"/>
  <c r="H29" i="21"/>
  <c r="I29" i="21"/>
  <c r="K29" i="21"/>
  <c r="H30" i="21"/>
  <c r="I30" i="21"/>
  <c r="K30" i="21"/>
  <c r="H31" i="21"/>
  <c r="I31" i="21"/>
  <c r="K31" i="21"/>
  <c r="H34" i="21"/>
  <c r="K34" i="21"/>
  <c r="H35" i="21"/>
  <c r="I35" i="21"/>
  <c r="K35" i="21"/>
  <c r="H36" i="21"/>
  <c r="I36" i="21"/>
  <c r="K36" i="21"/>
  <c r="H37" i="21"/>
  <c r="I37" i="21"/>
  <c r="K37" i="21"/>
  <c r="H38" i="21"/>
  <c r="I38" i="21"/>
  <c r="K38" i="21"/>
  <c r="H39" i="21"/>
  <c r="I39" i="21"/>
  <c r="K39" i="21"/>
  <c r="H40" i="21"/>
  <c r="L40" i="21" s="1"/>
  <c r="M40" i="21" s="1"/>
  <c r="I40" i="21"/>
  <c r="K40" i="21"/>
  <c r="H41" i="21"/>
  <c r="I41" i="21"/>
  <c r="K41" i="21"/>
  <c r="H42" i="21"/>
  <c r="L42" i="21" s="1"/>
  <c r="M42" i="21" s="1"/>
  <c r="I42" i="21"/>
  <c r="K42" i="21"/>
  <c r="H43" i="21"/>
  <c r="I43" i="21"/>
  <c r="K43" i="21"/>
  <c r="H44" i="21"/>
  <c r="I44" i="21"/>
  <c r="K44" i="21"/>
  <c r="H45" i="21"/>
  <c r="I45" i="21"/>
  <c r="K45" i="21"/>
  <c r="H46" i="21"/>
  <c r="I46" i="21"/>
  <c r="K46" i="21"/>
  <c r="K17" i="21"/>
  <c r="I17" i="21"/>
  <c r="H17" i="21"/>
  <c r="L17" i="21" s="1"/>
  <c r="M17" i="21" s="1"/>
  <c r="H9" i="21"/>
  <c r="L9" i="21" s="1"/>
  <c r="M9" i="21" s="1"/>
  <c r="I9" i="21"/>
  <c r="H10" i="21"/>
  <c r="I10" i="21"/>
  <c r="K10" i="21"/>
  <c r="H11" i="21"/>
  <c r="L11" i="21" s="1"/>
  <c r="M11" i="21" s="1"/>
  <c r="I11" i="21"/>
  <c r="K11" i="21"/>
  <c r="H12" i="21"/>
  <c r="L12" i="21" s="1"/>
  <c r="M12" i="21" s="1"/>
  <c r="I12" i="21"/>
  <c r="K12" i="21"/>
  <c r="H13" i="21"/>
  <c r="L13" i="21" s="1"/>
  <c r="M13" i="21" s="1"/>
  <c r="I13" i="21"/>
  <c r="I8" i="21"/>
  <c r="K33" i="41" l="1"/>
  <c r="I33" i="41"/>
  <c r="I49" i="41"/>
  <c r="M33" i="41"/>
  <c r="K33" i="46"/>
  <c r="I33" i="46"/>
  <c r="M34" i="46"/>
  <c r="I49" i="46"/>
  <c r="M33" i="46"/>
  <c r="I49" i="42"/>
  <c r="I33" i="42"/>
  <c r="K33" i="42"/>
  <c r="M33" i="42"/>
  <c r="I49" i="43"/>
  <c r="I34" i="44"/>
  <c r="I49" i="45"/>
  <c r="I49" i="21"/>
  <c r="M33" i="40"/>
  <c r="I33" i="40"/>
  <c r="K34" i="40"/>
  <c r="I34" i="40"/>
  <c r="I49" i="40" s="1"/>
  <c r="M34" i="40"/>
  <c r="K33" i="21"/>
  <c r="I33" i="21"/>
  <c r="M33" i="21"/>
  <c r="I33" i="45"/>
  <c r="K33" i="45"/>
  <c r="M33" i="45"/>
  <c r="K33" i="44"/>
  <c r="I33" i="44"/>
  <c r="I49" i="44" s="1"/>
  <c r="M33" i="44"/>
  <c r="K33" i="43"/>
  <c r="I33" i="43"/>
  <c r="M33" i="43"/>
  <c r="K34" i="42"/>
  <c r="K33" i="47"/>
  <c r="I33" i="47"/>
  <c r="I49" i="47" s="1"/>
  <c r="M33" i="47"/>
  <c r="M49" i="47" s="1"/>
  <c r="I34" i="47"/>
  <c r="M34" i="42"/>
  <c r="M49" i="42" s="1"/>
  <c r="M34" i="44"/>
  <c r="L44" i="21"/>
  <c r="M44" i="21" s="1"/>
  <c r="L35" i="40"/>
  <c r="M35" i="40" s="1"/>
  <c r="L10" i="40"/>
  <c r="M10" i="40" s="1"/>
  <c r="L39" i="40"/>
  <c r="M39" i="40" s="1"/>
  <c r="L17" i="40"/>
  <c r="M17" i="40" s="1"/>
  <c r="L29" i="40"/>
  <c r="M29" i="40" s="1"/>
  <c r="L11" i="41"/>
  <c r="M11" i="41" s="1"/>
  <c r="M49" i="41" s="1"/>
  <c r="M49" i="46"/>
  <c r="L9" i="43"/>
  <c r="M9" i="43" s="1"/>
  <c r="L38" i="43"/>
  <c r="M38" i="43" s="1"/>
  <c r="L46" i="43"/>
  <c r="M46" i="43" s="1"/>
  <c r="M49" i="44"/>
  <c r="M49" i="45"/>
  <c r="L22" i="21"/>
  <c r="M22" i="21" s="1"/>
  <c r="L20" i="21"/>
  <c r="M20" i="21" s="1"/>
  <c r="L38" i="21"/>
  <c r="M38" i="21" s="1"/>
  <c r="L18" i="21"/>
  <c r="M18" i="21" s="1"/>
  <c r="L10" i="21"/>
  <c r="M10" i="21" s="1"/>
  <c r="L36" i="21"/>
  <c r="M36" i="21" s="1"/>
  <c r="L34" i="21"/>
  <c r="M34" i="21" s="1"/>
  <c r="L30" i="21"/>
  <c r="M30" i="21" s="1"/>
  <c r="L46" i="21"/>
  <c r="M46" i="21" s="1"/>
  <c r="L26" i="21"/>
  <c r="M26" i="21" s="1"/>
  <c r="L43" i="21"/>
  <c r="M43" i="21" s="1"/>
  <c r="L39" i="21"/>
  <c r="M39" i="21" s="1"/>
  <c r="L35" i="21"/>
  <c r="M35" i="21" s="1"/>
  <c r="L29" i="21"/>
  <c r="M29" i="21" s="1"/>
  <c r="L19" i="21"/>
  <c r="M19" i="21" s="1"/>
  <c r="L45" i="21"/>
  <c r="M45" i="21" s="1"/>
  <c r="L41" i="21"/>
  <c r="M41" i="21" s="1"/>
  <c r="L37" i="21"/>
  <c r="M37" i="21" s="1"/>
  <c r="L31" i="21"/>
  <c r="M31" i="21" s="1"/>
  <c r="L21" i="21"/>
  <c r="M21" i="21" s="1"/>
  <c r="M49" i="40" l="1"/>
  <c r="M49" i="43"/>
  <c r="M49" i="21"/>
  <c r="H74" i="8" l="1"/>
  <c r="H74" i="9"/>
  <c r="H74" i="20"/>
  <c r="H74" i="19"/>
  <c r="H74" i="6"/>
  <c r="H64" i="4"/>
  <c r="H64" i="5"/>
  <c r="H64" i="6"/>
  <c r="H64" i="8"/>
  <c r="H64" i="9"/>
  <c r="H64" i="20"/>
  <c r="H64" i="10"/>
  <c r="H88" i="18"/>
  <c r="H88" i="7"/>
  <c r="H88" i="20"/>
  <c r="BV82" i="7"/>
  <c r="BV83" i="7" s="1"/>
  <c r="H88" i="9"/>
  <c r="BT82" i="8"/>
  <c r="BT83" i="8" s="1"/>
  <c r="H82" i="19"/>
  <c r="H64" i="18"/>
  <c r="H64" i="7"/>
  <c r="H64" i="19"/>
  <c r="H88" i="4"/>
  <c r="H88" i="10"/>
  <c r="BU82" i="9"/>
  <c r="BU83" i="9" s="1"/>
  <c r="H160" i="19"/>
  <c r="H164" i="18"/>
  <c r="H164" i="4"/>
  <c r="H5" i="4"/>
  <c r="H76" i="4"/>
  <c r="H6" i="4"/>
  <c r="H98" i="4"/>
  <c r="H164" i="5"/>
  <c r="H164" i="6"/>
  <c r="H164" i="7"/>
  <c r="H164" i="8"/>
  <c r="H164" i="9"/>
  <c r="H164" i="20"/>
  <c r="H164" i="10"/>
  <c r="BY82" i="18"/>
  <c r="BY83" i="18" s="1"/>
  <c r="H5" i="18"/>
  <c r="H96" i="18"/>
  <c r="H6" i="18"/>
  <c r="H92" i="18"/>
  <c r="H34" i="18"/>
  <c r="H116" i="18"/>
  <c r="BW82" i="20"/>
  <c r="BW83" i="20" s="1"/>
  <c r="BX82" i="20"/>
  <c r="BX83" i="20" s="1"/>
  <c r="BY82" i="20"/>
  <c r="BY83" i="20" s="1"/>
  <c r="BZ82" i="20"/>
  <c r="BZ83" i="20" s="1"/>
  <c r="BX82" i="9"/>
  <c r="BX83" i="9" s="1"/>
  <c r="BY82" i="9"/>
  <c r="BY83" i="9" s="1"/>
  <c r="BZ82" i="9"/>
  <c r="BZ83" i="9" s="1"/>
  <c r="BZ82" i="8"/>
  <c r="BZ83" i="8" s="1"/>
  <c r="BY82" i="8"/>
  <c r="BY83" i="8" s="1"/>
  <c r="H5" i="8"/>
  <c r="H84" i="8"/>
  <c r="H114" i="8"/>
  <c r="H76" i="8"/>
  <c r="H76" i="19"/>
  <c r="H76" i="18"/>
  <c r="H76" i="5"/>
  <c r="H76" i="6"/>
  <c r="H76" i="7"/>
  <c r="H76" i="9"/>
  <c r="H76" i="20"/>
  <c r="H76" i="10"/>
  <c r="H6" i="8"/>
  <c r="H9" i="8"/>
  <c r="H171" i="8" s="1"/>
  <c r="H34" i="8"/>
  <c r="H122" i="8"/>
  <c r="H86" i="8"/>
  <c r="BZ82" i="7"/>
  <c r="BZ83" i="7" s="1"/>
  <c r="H82" i="6"/>
  <c r="BW82" i="5"/>
  <c r="BW83" i="5" s="1"/>
  <c r="BW82" i="19"/>
  <c r="H5" i="5"/>
  <c r="H84" i="5"/>
  <c r="H114" i="5"/>
  <c r="H6" i="5"/>
  <c r="H34" i="5"/>
  <c r="H92" i="5"/>
  <c r="H98" i="5"/>
  <c r="H86" i="5"/>
  <c r="H86" i="19"/>
  <c r="H86" i="18"/>
  <c r="H86" i="4"/>
  <c r="H86" i="6"/>
  <c r="H86" i="7"/>
  <c r="H86" i="9"/>
  <c r="H86" i="20"/>
  <c r="H86" i="10"/>
  <c r="BT82" i="4"/>
  <c r="BV82" i="19"/>
  <c r="H21" i="5"/>
  <c r="H18" i="5"/>
  <c r="H96" i="5"/>
  <c r="H106" i="5"/>
  <c r="H34" i="19"/>
  <c r="H34" i="4"/>
  <c r="H34" i="6"/>
  <c r="H34" i="7"/>
  <c r="H34" i="9"/>
  <c r="H34" i="20"/>
  <c r="H34" i="10"/>
  <c r="H104" i="5"/>
  <c r="H116" i="5"/>
  <c r="H21" i="18"/>
  <c r="H30" i="19"/>
  <c r="H50" i="19" s="1"/>
  <c r="H45" i="19"/>
  <c r="H47" i="19"/>
  <c r="H49" i="19"/>
  <c r="H51" i="19"/>
  <c r="H21" i="19"/>
  <c r="H20" i="19"/>
  <c r="H134" i="19" s="1"/>
  <c r="H133" i="19"/>
  <c r="H20" i="18"/>
  <c r="H20" i="4"/>
  <c r="H20" i="5"/>
  <c r="H138" i="5" s="1"/>
  <c r="H20" i="6"/>
  <c r="H20" i="7"/>
  <c r="H138" i="7" s="1"/>
  <c r="H20" i="8"/>
  <c r="H138" i="8" s="1"/>
  <c r="H20" i="9"/>
  <c r="H20" i="20"/>
  <c r="H20" i="10"/>
  <c r="H137" i="18"/>
  <c r="H137" i="4"/>
  <c r="H137" i="5"/>
  <c r="H137" i="6"/>
  <c r="H137" i="7"/>
  <c r="H137" i="8"/>
  <c r="H137" i="9"/>
  <c r="H137" i="20"/>
  <c r="H137" i="10"/>
  <c r="H19" i="19"/>
  <c r="H141" i="19" s="1"/>
  <c r="H142" i="19"/>
  <c r="H140" i="19"/>
  <c r="H144" i="18"/>
  <c r="H144" i="4"/>
  <c r="H144" i="5"/>
  <c r="H144" i="6"/>
  <c r="H144" i="7"/>
  <c r="H144" i="8"/>
  <c r="H144" i="9"/>
  <c r="H144" i="20"/>
  <c r="H19" i="20"/>
  <c r="H147" i="20" s="1"/>
  <c r="H146" i="20"/>
  <c r="H144" i="10"/>
  <c r="H19" i="4"/>
  <c r="H145" i="4" s="1"/>
  <c r="H146" i="4"/>
  <c r="H146" i="18"/>
  <c r="H146" i="5"/>
  <c r="H146" i="6"/>
  <c r="H146" i="7"/>
  <c r="H146" i="8"/>
  <c r="H19" i="8"/>
  <c r="H145" i="8" s="1"/>
  <c r="H146" i="9"/>
  <c r="H19" i="9"/>
  <c r="H145" i="9" s="1"/>
  <c r="H146" i="10"/>
  <c r="H19" i="7"/>
  <c r="H19" i="5"/>
  <c r="H147" i="5" s="1"/>
  <c r="H19" i="18"/>
  <c r="H147" i="18" s="1"/>
  <c r="H19" i="6"/>
  <c r="H147" i="6" s="1"/>
  <c r="H19" i="10"/>
  <c r="H145" i="10" s="1"/>
  <c r="H18" i="19"/>
  <c r="H17" i="19"/>
  <c r="H9" i="19"/>
  <c r="H167" i="19" s="1"/>
  <c r="H211" i="19"/>
  <c r="H205" i="19"/>
  <c r="H158" i="19"/>
  <c r="H209" i="18"/>
  <c r="H209" i="4"/>
  <c r="H209" i="5"/>
  <c r="H209" i="6"/>
  <c r="H209" i="7"/>
  <c r="H209" i="8"/>
  <c r="H209" i="9"/>
  <c r="H209" i="20"/>
  <c r="H209" i="10"/>
  <c r="H166" i="19"/>
  <c r="H209" i="19"/>
  <c r="H213" i="18"/>
  <c r="H213" i="4"/>
  <c r="H213" i="5"/>
  <c r="H213" i="6"/>
  <c r="H213" i="7"/>
  <c r="H213" i="8"/>
  <c r="H213" i="9"/>
  <c r="H213" i="20"/>
  <c r="H213" i="10"/>
  <c r="H203" i="19"/>
  <c r="H9" i="18"/>
  <c r="H200" i="18" s="1"/>
  <c r="H9" i="4"/>
  <c r="H216" i="4" s="1"/>
  <c r="H9" i="5"/>
  <c r="H214" i="5" s="1"/>
  <c r="H9" i="6"/>
  <c r="H214" i="6" s="1"/>
  <c r="H9" i="7"/>
  <c r="H210" i="7" s="1"/>
  <c r="H9" i="9"/>
  <c r="H169" i="9" s="1"/>
  <c r="H9" i="20"/>
  <c r="H163" i="20" s="1"/>
  <c r="H9" i="10"/>
  <c r="H216" i="10" s="1"/>
  <c r="H199" i="19"/>
  <c r="H192" i="19"/>
  <c r="H196" i="18"/>
  <c r="H196" i="4"/>
  <c r="H196" i="5"/>
  <c r="H196" i="6"/>
  <c r="H196" i="7"/>
  <c r="H196" i="8"/>
  <c r="H196" i="9"/>
  <c r="H196" i="20"/>
  <c r="H196" i="10"/>
  <c r="H162" i="18"/>
  <c r="H162" i="4"/>
  <c r="H162" i="5"/>
  <c r="H162" i="6"/>
  <c r="H162" i="7"/>
  <c r="H162" i="8"/>
  <c r="H162" i="9"/>
  <c r="H162" i="20"/>
  <c r="H162" i="10"/>
  <c r="H148" i="19"/>
  <c r="H152" i="18"/>
  <c r="H152" i="4"/>
  <c r="H152" i="5"/>
  <c r="H152" i="6"/>
  <c r="H152" i="7"/>
  <c r="H152" i="8"/>
  <c r="H152" i="9"/>
  <c r="H152" i="20"/>
  <c r="H150" i="20"/>
  <c r="H152" i="10"/>
  <c r="H150" i="4"/>
  <c r="H146" i="19"/>
  <c r="H150" i="18"/>
  <c r="H148" i="18" s="1"/>
  <c r="H150" i="5"/>
  <c r="H150" i="6"/>
  <c r="H150" i="7"/>
  <c r="H150" i="8"/>
  <c r="H150" i="9"/>
  <c r="H150" i="10"/>
  <c r="H98" i="19"/>
  <c r="H98" i="18"/>
  <c r="H98" i="6"/>
  <c r="H98" i="7"/>
  <c r="H98" i="8"/>
  <c r="H98" i="9"/>
  <c r="H98" i="20"/>
  <c r="H98" i="10"/>
  <c r="H6" i="6"/>
  <c r="H6" i="20"/>
  <c r="H35" i="20" s="1"/>
  <c r="H122" i="20"/>
  <c r="H78" i="20"/>
  <c r="H90" i="19"/>
  <c r="H90" i="18"/>
  <c r="H90" i="4"/>
  <c r="H90" i="5"/>
  <c r="H90" i="6"/>
  <c r="H90" i="7"/>
  <c r="H90" i="8"/>
  <c r="H90" i="9"/>
  <c r="H90" i="20"/>
  <c r="H90" i="10"/>
  <c r="H5" i="7"/>
  <c r="H80" i="19"/>
  <c r="H80" i="18"/>
  <c r="H80" i="4"/>
  <c r="H80" i="5"/>
  <c r="H80" i="6"/>
  <c r="H80" i="7"/>
  <c r="H80" i="8"/>
  <c r="H80" i="9"/>
  <c r="H80" i="20"/>
  <c r="H80" i="10"/>
  <c r="H7" i="4"/>
  <c r="H81" i="4" s="1"/>
  <c r="H7" i="9"/>
  <c r="H81" i="9" s="1"/>
  <c r="H70" i="9"/>
  <c r="H7" i="19"/>
  <c r="H71" i="19" s="1"/>
  <c r="H7" i="18"/>
  <c r="H70" i="18"/>
  <c r="H7" i="5"/>
  <c r="H71" i="5" s="1"/>
  <c r="H70" i="5"/>
  <c r="H7" i="6"/>
  <c r="H7" i="7"/>
  <c r="H81" i="7" s="1"/>
  <c r="H7" i="8"/>
  <c r="H71" i="8" s="1"/>
  <c r="H70" i="8"/>
  <c r="H7" i="20"/>
  <c r="H7" i="10"/>
  <c r="H81" i="10" s="1"/>
  <c r="H70" i="4"/>
  <c r="H70" i="6"/>
  <c r="H70" i="7"/>
  <c r="H70" i="20"/>
  <c r="H51" i="18"/>
  <c r="H51" i="4"/>
  <c r="H30" i="4"/>
  <c r="H48" i="4" s="1"/>
  <c r="H51" i="5"/>
  <c r="H51" i="6"/>
  <c r="H30" i="6"/>
  <c r="H52" i="6" s="1"/>
  <c r="H49" i="6"/>
  <c r="H45" i="6"/>
  <c r="H51" i="7"/>
  <c r="H51" i="8"/>
  <c r="H30" i="8"/>
  <c r="H48" i="8" s="1"/>
  <c r="H45" i="8"/>
  <c r="H51" i="9"/>
  <c r="H51" i="20"/>
  <c r="H30" i="20"/>
  <c r="H52" i="20" s="1"/>
  <c r="H51" i="10"/>
  <c r="H30" i="18"/>
  <c r="H48" i="18" s="1"/>
  <c r="H47" i="18"/>
  <c r="H30" i="5"/>
  <c r="H48" i="5" s="1"/>
  <c r="H45" i="5"/>
  <c r="H47" i="5"/>
  <c r="H30" i="7"/>
  <c r="H52" i="7" s="1"/>
  <c r="H45" i="7"/>
  <c r="H49" i="7"/>
  <c r="H47" i="7"/>
  <c r="H49" i="8"/>
  <c r="H30" i="9"/>
  <c r="H47" i="9"/>
  <c r="H45" i="9"/>
  <c r="H45" i="20"/>
  <c r="H30" i="10"/>
  <c r="H50" i="10" s="1"/>
  <c r="H49" i="18"/>
  <c r="H45" i="4"/>
  <c r="H49" i="4"/>
  <c r="H49" i="9"/>
  <c r="H49" i="20"/>
  <c r="H47" i="20"/>
  <c r="H49" i="5"/>
  <c r="H49" i="10"/>
  <c r="H37" i="19"/>
  <c r="H37" i="4"/>
  <c r="H37" i="5"/>
  <c r="H37" i="6"/>
  <c r="H37" i="7"/>
  <c r="H37" i="8"/>
  <c r="H37" i="9"/>
  <c r="H37" i="20"/>
  <c r="H37" i="10"/>
  <c r="H32" i="19"/>
  <c r="H32" i="18"/>
  <c r="H32" i="4"/>
  <c r="H32" i="5"/>
  <c r="H32" i="6"/>
  <c r="H32" i="7"/>
  <c r="H32" i="8"/>
  <c r="H32" i="9"/>
  <c r="H32" i="20"/>
  <c r="H32" i="10"/>
  <c r="H234" i="20"/>
  <c r="H230" i="19"/>
  <c r="H234" i="18"/>
  <c r="H234" i="4"/>
  <c r="H234" i="5"/>
  <c r="H234" i="6"/>
  <c r="H234" i="7"/>
  <c r="H234" i="8"/>
  <c r="H234" i="9"/>
  <c r="H234" i="10"/>
  <c r="H235" i="20"/>
  <c r="H236" i="20"/>
  <c r="H237" i="20"/>
  <c r="H238" i="20"/>
  <c r="H239" i="20"/>
  <c r="H233" i="20"/>
  <c r="H225" i="20"/>
  <c r="H224" i="20"/>
  <c r="H215" i="20"/>
  <c r="H207" i="20"/>
  <c r="H203" i="20"/>
  <c r="H199" i="20"/>
  <c r="H198" i="20"/>
  <c r="H197" i="20"/>
  <c r="H188" i="20"/>
  <c r="H53" i="20"/>
  <c r="H189" i="20" s="1"/>
  <c r="H182" i="20"/>
  <c r="H186" i="20"/>
  <c r="H184" i="20"/>
  <c r="H180" i="20"/>
  <c r="H170" i="20"/>
  <c r="H168" i="20"/>
  <c r="H166" i="20"/>
  <c r="H160" i="20"/>
  <c r="H143" i="20"/>
  <c r="H141" i="20"/>
  <c r="H139" i="20"/>
  <c r="H136" i="20"/>
  <c r="H134" i="20"/>
  <c r="H132" i="20"/>
  <c r="H130" i="20"/>
  <c r="H120" i="20"/>
  <c r="H116" i="20"/>
  <c r="H114" i="20"/>
  <c r="H112" i="20"/>
  <c r="H110" i="20"/>
  <c r="H108" i="20"/>
  <c r="H106" i="20"/>
  <c r="H104" i="20"/>
  <c r="H102" i="20"/>
  <c r="H96" i="20"/>
  <c r="H5" i="20"/>
  <c r="H92" i="20"/>
  <c r="H84" i="20"/>
  <c r="H68" i="20"/>
  <c r="H66" i="20"/>
  <c r="H62" i="20"/>
  <c r="H41" i="20"/>
  <c r="H39" i="20"/>
  <c r="H36" i="20"/>
  <c r="H21" i="20"/>
  <c r="H21" i="4"/>
  <c r="H21" i="6"/>
  <c r="H21" i="7"/>
  <c r="H21" i="8"/>
  <c r="H21" i="9"/>
  <c r="H21" i="10"/>
  <c r="H235" i="9"/>
  <c r="H236" i="9"/>
  <c r="H232" i="19"/>
  <c r="H236" i="18"/>
  <c r="H236" i="4"/>
  <c r="H236" i="5"/>
  <c r="H236" i="6"/>
  <c r="H236" i="7"/>
  <c r="H236" i="8"/>
  <c r="H236" i="10"/>
  <c r="H237" i="9"/>
  <c r="H238" i="9"/>
  <c r="H239" i="9"/>
  <c r="H233" i="9"/>
  <c r="H229" i="19"/>
  <c r="H233" i="18"/>
  <c r="H233" i="4"/>
  <c r="H233" i="5"/>
  <c r="H233" i="6"/>
  <c r="H233" i="7"/>
  <c r="H233" i="8"/>
  <c r="H233" i="10"/>
  <c r="H225" i="9"/>
  <c r="H224" i="9"/>
  <c r="H215" i="9"/>
  <c r="H207" i="9"/>
  <c r="H203" i="9"/>
  <c r="H199" i="9"/>
  <c r="H198" i="9"/>
  <c r="H194" i="19"/>
  <c r="H198" i="4"/>
  <c r="H198" i="18"/>
  <c r="H198" i="5"/>
  <c r="H198" i="6"/>
  <c r="H198" i="7"/>
  <c r="H198" i="8"/>
  <c r="H198" i="10"/>
  <c r="H197" i="9"/>
  <c r="H188" i="9"/>
  <c r="H186" i="9"/>
  <c r="H184" i="9"/>
  <c r="H182" i="9"/>
  <c r="H180" i="9"/>
  <c r="H170" i="9"/>
  <c r="H166" i="9"/>
  <c r="H160" i="9"/>
  <c r="H143" i="9"/>
  <c r="H141" i="9"/>
  <c r="H139" i="9"/>
  <c r="H136" i="9"/>
  <c r="H134" i="9"/>
  <c r="H132" i="9"/>
  <c r="H128" i="19"/>
  <c r="H132" i="18"/>
  <c r="H132" i="4"/>
  <c r="H132" i="5"/>
  <c r="H132" i="6"/>
  <c r="H132" i="7"/>
  <c r="H132" i="8"/>
  <c r="H132" i="10"/>
  <c r="H130" i="9"/>
  <c r="H122" i="9"/>
  <c r="H120" i="9"/>
  <c r="H112" i="9"/>
  <c r="H110" i="9"/>
  <c r="H108" i="9"/>
  <c r="H106" i="9"/>
  <c r="H104" i="9"/>
  <c r="H6" i="9"/>
  <c r="H99" i="9" s="1"/>
  <c r="H92" i="9"/>
  <c r="H102" i="9"/>
  <c r="H5" i="9"/>
  <c r="H96" i="9"/>
  <c r="H84" i="9"/>
  <c r="H78" i="9"/>
  <c r="H68" i="9"/>
  <c r="H68" i="19"/>
  <c r="H68" i="18"/>
  <c r="H68" i="4"/>
  <c r="H68" i="5"/>
  <c r="H68" i="6"/>
  <c r="H68" i="7"/>
  <c r="H68" i="8"/>
  <c r="H68" i="10"/>
  <c r="H6" i="7"/>
  <c r="H99" i="7" s="1"/>
  <c r="H92" i="7"/>
  <c r="H66" i="9"/>
  <c r="H62" i="9"/>
  <c r="H62" i="19"/>
  <c r="H62" i="18"/>
  <c r="H62" i="4"/>
  <c r="H62" i="5"/>
  <c r="H62" i="6"/>
  <c r="H62" i="7"/>
  <c r="H62" i="8"/>
  <c r="H62" i="10"/>
  <c r="H53" i="9"/>
  <c r="H187" i="9" s="1"/>
  <c r="H41" i="9"/>
  <c r="H39" i="9"/>
  <c r="H235" i="8"/>
  <c r="H237" i="8"/>
  <c r="H238" i="8"/>
  <c r="H239" i="8"/>
  <c r="H225" i="8"/>
  <c r="H224" i="8"/>
  <c r="H215" i="8"/>
  <c r="H207" i="8"/>
  <c r="H203" i="8"/>
  <c r="H203" i="18"/>
  <c r="H203" i="4"/>
  <c r="H203" i="5"/>
  <c r="H203" i="6"/>
  <c r="H203" i="7"/>
  <c r="H203" i="10"/>
  <c r="H199" i="8"/>
  <c r="H195" i="19"/>
  <c r="H199" i="18"/>
  <c r="H199" i="4"/>
  <c r="H199" i="5"/>
  <c r="H199" i="6"/>
  <c r="H199" i="7"/>
  <c r="H199" i="10"/>
  <c r="H197" i="8"/>
  <c r="H188" i="8"/>
  <c r="H53" i="8"/>
  <c r="H183" i="8" s="1"/>
  <c r="H182" i="8"/>
  <c r="H184" i="8"/>
  <c r="H186" i="8"/>
  <c r="H180" i="8"/>
  <c r="H170" i="8"/>
  <c r="H166" i="8"/>
  <c r="H160" i="8"/>
  <c r="H143" i="8"/>
  <c r="H141" i="8"/>
  <c r="H139" i="8"/>
  <c r="H136" i="8"/>
  <c r="H132" i="19"/>
  <c r="H136" i="18"/>
  <c r="H136" i="4"/>
  <c r="H136" i="5"/>
  <c r="H136" i="6"/>
  <c r="H136" i="7"/>
  <c r="H136" i="10"/>
  <c r="H134" i="8"/>
  <c r="H130" i="19"/>
  <c r="H134" i="18"/>
  <c r="H134" i="4"/>
  <c r="H134" i="5"/>
  <c r="H134" i="6"/>
  <c r="H134" i="7"/>
  <c r="H134" i="10"/>
  <c r="H130" i="8"/>
  <c r="H120" i="8"/>
  <c r="H112" i="8"/>
  <c r="H110" i="8"/>
  <c r="H108" i="8"/>
  <c r="H106" i="8"/>
  <c r="H104" i="8"/>
  <c r="H102" i="8"/>
  <c r="H96" i="8"/>
  <c r="H92" i="8"/>
  <c r="H88" i="8"/>
  <c r="H78" i="8"/>
  <c r="H66" i="8"/>
  <c r="H47" i="8"/>
  <c r="H41" i="8"/>
  <c r="H39" i="8"/>
  <c r="H39" i="19"/>
  <c r="H39" i="18"/>
  <c r="H39" i="4"/>
  <c r="H39" i="5"/>
  <c r="H39" i="6"/>
  <c r="H39" i="7"/>
  <c r="H39" i="10"/>
  <c r="H18" i="8"/>
  <c r="H116" i="8"/>
  <c r="H235" i="7"/>
  <c r="H237" i="7"/>
  <c r="H238" i="7"/>
  <c r="H234" i="19"/>
  <c r="H238" i="18"/>
  <c r="H238" i="4"/>
  <c r="H238" i="5"/>
  <c r="H238" i="6"/>
  <c r="H238" i="10"/>
  <c r="H239" i="7"/>
  <c r="H225" i="7"/>
  <c r="H224" i="7"/>
  <c r="H215" i="7"/>
  <c r="H207" i="7"/>
  <c r="H197" i="7"/>
  <c r="H188" i="7"/>
  <c r="H53" i="7"/>
  <c r="H181" i="7" s="1"/>
  <c r="H186" i="7"/>
  <c r="H182" i="7"/>
  <c r="H184" i="7"/>
  <c r="H180" i="7"/>
  <c r="H170" i="7"/>
  <c r="H166" i="7"/>
  <c r="H162" i="19"/>
  <c r="H166" i="18"/>
  <c r="H166" i="4"/>
  <c r="H166" i="5"/>
  <c r="H166" i="6"/>
  <c r="H166" i="10"/>
  <c r="H160" i="7"/>
  <c r="H143" i="7"/>
  <c r="H141" i="7"/>
  <c r="H137" i="19"/>
  <c r="H141" i="18"/>
  <c r="H141" i="4"/>
  <c r="H141" i="5"/>
  <c r="H141" i="6"/>
  <c r="H141" i="10"/>
  <c r="H139" i="7"/>
  <c r="H130" i="7"/>
  <c r="H122" i="7"/>
  <c r="H118" i="19"/>
  <c r="H122" i="18"/>
  <c r="H122" i="4"/>
  <c r="H122" i="5"/>
  <c r="H122" i="6"/>
  <c r="H122" i="10"/>
  <c r="H120" i="7"/>
  <c r="H66" i="7"/>
  <c r="H66" i="19"/>
  <c r="H66" i="18"/>
  <c r="H66" i="4"/>
  <c r="H66" i="5"/>
  <c r="H66" i="6"/>
  <c r="H66" i="10"/>
  <c r="H112" i="7"/>
  <c r="H108" i="7"/>
  <c r="H110" i="7"/>
  <c r="H78" i="7"/>
  <c r="H78" i="19"/>
  <c r="H78" i="18"/>
  <c r="H78" i="4"/>
  <c r="H78" i="5"/>
  <c r="H78" i="6"/>
  <c r="H78" i="10"/>
  <c r="H106" i="7"/>
  <c r="H104" i="7"/>
  <c r="H104" i="19"/>
  <c r="H104" i="18"/>
  <c r="H104" i="4"/>
  <c r="H104" i="6"/>
  <c r="H104" i="10"/>
  <c r="H102" i="7"/>
  <c r="H96" i="7"/>
  <c r="H84" i="7"/>
  <c r="H74" i="7"/>
  <c r="H41" i="7"/>
  <c r="H41" i="19"/>
  <c r="H41" i="18"/>
  <c r="H41" i="4"/>
  <c r="H41" i="5"/>
  <c r="H41" i="6"/>
  <c r="H41" i="10"/>
  <c r="H235" i="6"/>
  <c r="H237" i="6"/>
  <c r="H239" i="6"/>
  <c r="H225" i="6"/>
  <c r="H224" i="6"/>
  <c r="H215" i="6"/>
  <c r="H207" i="6"/>
  <c r="H197" i="6"/>
  <c r="H188" i="6"/>
  <c r="H53" i="6"/>
  <c r="H189" i="6" s="1"/>
  <c r="H184" i="6"/>
  <c r="H186" i="6"/>
  <c r="H180" i="6"/>
  <c r="H182" i="6"/>
  <c r="H170" i="6"/>
  <c r="H160" i="6"/>
  <c r="H5" i="6"/>
  <c r="H38" i="6" s="1"/>
  <c r="H114" i="6"/>
  <c r="H120" i="6"/>
  <c r="H96" i="6"/>
  <c r="H84" i="6"/>
  <c r="H102" i="6"/>
  <c r="H92" i="6"/>
  <c r="H108" i="6"/>
  <c r="H143" i="6"/>
  <c r="H139" i="6"/>
  <c r="H135" i="19"/>
  <c r="H139" i="18"/>
  <c r="H139" i="4"/>
  <c r="H139" i="5"/>
  <c r="H139" i="10"/>
  <c r="H130" i="6"/>
  <c r="H112" i="6"/>
  <c r="H112" i="19"/>
  <c r="H112" i="18"/>
  <c r="H112" i="4"/>
  <c r="H112" i="5"/>
  <c r="H112" i="10"/>
  <c r="H6" i="10"/>
  <c r="H110" i="6"/>
  <c r="H110" i="19"/>
  <c r="H110" i="18"/>
  <c r="H110" i="4"/>
  <c r="H110" i="5"/>
  <c r="H110" i="10"/>
  <c r="H106" i="6"/>
  <c r="H88" i="6"/>
  <c r="H47" i="6"/>
  <c r="H18" i="6"/>
  <c r="H235" i="5"/>
  <c r="H231" i="19"/>
  <c r="H235" i="18"/>
  <c r="H235" i="4"/>
  <c r="H235" i="10"/>
  <c r="H237" i="5"/>
  <c r="H239" i="5"/>
  <c r="H225" i="5"/>
  <c r="H224" i="5"/>
  <c r="H215" i="5"/>
  <c r="H207" i="5"/>
  <c r="H197" i="5"/>
  <c r="H188" i="5"/>
  <c r="H53" i="5"/>
  <c r="H180" i="5"/>
  <c r="H182" i="5"/>
  <c r="H186" i="5"/>
  <c r="H182" i="19"/>
  <c r="H186" i="18"/>
  <c r="H186" i="4"/>
  <c r="H186" i="10"/>
  <c r="H184" i="5"/>
  <c r="H170" i="5"/>
  <c r="H160" i="5"/>
  <c r="H143" i="5"/>
  <c r="H130" i="5"/>
  <c r="H120" i="5"/>
  <c r="H108" i="5"/>
  <c r="H106" i="19"/>
  <c r="H106" i="18"/>
  <c r="H106" i="4"/>
  <c r="H106" i="10"/>
  <c r="H102" i="5"/>
  <c r="H88" i="5"/>
  <c r="H74" i="5"/>
  <c r="H225" i="4"/>
  <c r="H224" i="4"/>
  <c r="H215" i="4"/>
  <c r="H215" i="18"/>
  <c r="H215" i="10"/>
  <c r="H207" i="4"/>
  <c r="H207" i="18"/>
  <c r="H207" i="10"/>
  <c r="H197" i="4"/>
  <c r="H188" i="4"/>
  <c r="H184" i="4"/>
  <c r="H53" i="4"/>
  <c r="H187" i="4" s="1"/>
  <c r="H182" i="4"/>
  <c r="H180" i="4"/>
  <c r="H170" i="4"/>
  <c r="H160" i="4"/>
  <c r="H156" i="19"/>
  <c r="H160" i="18"/>
  <c r="H160" i="10"/>
  <c r="H143" i="4"/>
  <c r="H130" i="4"/>
  <c r="H126" i="19"/>
  <c r="H130" i="18"/>
  <c r="H130" i="10"/>
  <c r="H120" i="4"/>
  <c r="H108" i="4"/>
  <c r="H108" i="19"/>
  <c r="H108" i="18"/>
  <c r="H108" i="10"/>
  <c r="H96" i="4"/>
  <c r="H92" i="4"/>
  <c r="H92" i="19"/>
  <c r="H92" i="10"/>
  <c r="H88" i="19"/>
  <c r="H84" i="4"/>
  <c r="H84" i="19"/>
  <c r="H84" i="18"/>
  <c r="H84" i="10"/>
  <c r="H74" i="4"/>
  <c r="H74" i="18"/>
  <c r="H74" i="10"/>
  <c r="H70" i="19"/>
  <c r="H70" i="10"/>
  <c r="H47" i="4"/>
  <c r="H237" i="4"/>
  <c r="H233" i="19"/>
  <c r="H237" i="18"/>
  <c r="H237" i="10"/>
  <c r="H239" i="4"/>
  <c r="H235" i="19"/>
  <c r="H239" i="10"/>
  <c r="H239" i="18"/>
  <c r="H225" i="18"/>
  <c r="H224" i="18"/>
  <c r="H197" i="18"/>
  <c r="H193" i="19"/>
  <c r="H197" i="10"/>
  <c r="H188" i="18"/>
  <c r="H53" i="18"/>
  <c r="H187" i="18" s="1"/>
  <c r="H184" i="18"/>
  <c r="H182" i="18"/>
  <c r="H180" i="18"/>
  <c r="H170" i="18"/>
  <c r="H170" i="10"/>
  <c r="H168" i="18"/>
  <c r="H143" i="18"/>
  <c r="H139" i="19"/>
  <c r="H143" i="10"/>
  <c r="H120" i="18"/>
  <c r="H114" i="18"/>
  <c r="H102" i="18"/>
  <c r="H94" i="18"/>
  <c r="H45" i="18"/>
  <c r="H37" i="18"/>
  <c r="H36" i="18"/>
  <c r="H6" i="19"/>
  <c r="H69" i="19" s="1"/>
  <c r="H18" i="10"/>
  <c r="H17" i="10"/>
  <c r="H18" i="20"/>
  <c r="H17" i="20"/>
  <c r="H18" i="9"/>
  <c r="H114" i="9"/>
  <c r="H114" i="4"/>
  <c r="H114" i="7"/>
  <c r="H114" i="10"/>
  <c r="H116" i="9"/>
  <c r="H116" i="4"/>
  <c r="H116" i="6"/>
  <c r="H116" i="7"/>
  <c r="H116" i="10"/>
  <c r="H17" i="9"/>
  <c r="H17" i="8"/>
  <c r="H18" i="7"/>
  <c r="H17" i="7"/>
  <c r="H17" i="6"/>
  <c r="H17" i="5"/>
  <c r="H18" i="4"/>
  <c r="H18" i="18"/>
  <c r="H17" i="4"/>
  <c r="H17" i="18"/>
  <c r="H5" i="10"/>
  <c r="H1" i="20"/>
  <c r="H1" i="18"/>
  <c r="H221" i="19"/>
  <c r="H225" i="10"/>
  <c r="H220" i="19"/>
  <c r="H224" i="10"/>
  <c r="H184" i="19"/>
  <c r="H53" i="19"/>
  <c r="H185" i="19" s="1"/>
  <c r="H180" i="19"/>
  <c r="H178" i="19"/>
  <c r="H176" i="19"/>
  <c r="H164" i="19"/>
  <c r="H116" i="19"/>
  <c r="H120" i="10"/>
  <c r="H102" i="19"/>
  <c r="H102" i="4"/>
  <c r="H102" i="10"/>
  <c r="H96" i="19"/>
  <c r="H96" i="10"/>
  <c r="H94" i="19"/>
  <c r="H36" i="19"/>
  <c r="H5" i="19"/>
  <c r="H1" i="19"/>
  <c r="H1" i="6"/>
  <c r="H1" i="4"/>
  <c r="H36" i="4"/>
  <c r="H36" i="5"/>
  <c r="H36" i="6"/>
  <c r="H36" i="7"/>
  <c r="H36" i="8"/>
  <c r="H36" i="9"/>
  <c r="H36" i="10"/>
  <c r="H168" i="4"/>
  <c r="H1" i="5"/>
  <c r="H168" i="5"/>
  <c r="H168" i="6"/>
  <c r="H168" i="7"/>
  <c r="H168" i="8"/>
  <c r="H168" i="9"/>
  <c r="H168" i="10"/>
  <c r="H1" i="10"/>
  <c r="H45" i="10"/>
  <c r="H47" i="10"/>
  <c r="G52" i="10"/>
  <c r="H53" i="10"/>
  <c r="H185" i="10" s="1"/>
  <c r="H180" i="10"/>
  <c r="H182" i="10"/>
  <c r="H184" i="10"/>
  <c r="H188" i="10"/>
  <c r="H1" i="7"/>
  <c r="H1" i="8"/>
  <c r="H1" i="9"/>
  <c r="H94" i="10"/>
  <c r="BT82" i="20"/>
  <c r="BT83" i="20" s="1"/>
  <c r="BY82" i="5"/>
  <c r="BY83" i="5" s="1"/>
  <c r="BW82" i="7"/>
  <c r="BW83" i="7" s="1"/>
  <c r="BX82" i="6"/>
  <c r="BX83" i="6" s="1"/>
  <c r="H82" i="10"/>
  <c r="BV82" i="8"/>
  <c r="BV83" i="8" s="1"/>
  <c r="BZ82" i="4"/>
  <c r="H138" i="4"/>
  <c r="H169" i="10"/>
  <c r="H216" i="5"/>
  <c r="BV82" i="4"/>
  <c r="BU82" i="5"/>
  <c r="BU83" i="5" s="1"/>
  <c r="BT82" i="6"/>
  <c r="BT83" i="6" s="1"/>
  <c r="BX82" i="19"/>
  <c r="H94" i="7"/>
  <c r="BW82" i="18"/>
  <c r="BW83" i="18" s="1"/>
  <c r="H82" i="7"/>
  <c r="BU82" i="4"/>
  <c r="BT82" i="5"/>
  <c r="BT83" i="5" s="1"/>
  <c r="H94" i="6"/>
  <c r="BV82" i="18"/>
  <c r="BU82" i="18"/>
  <c r="H94" i="5"/>
  <c r="H82" i="5"/>
  <c r="H169" i="8"/>
  <c r="H216" i="7"/>
  <c r="H138" i="6"/>
  <c r="H169" i="4"/>
  <c r="H163" i="6"/>
  <c r="H171" i="6"/>
  <c r="H216" i="6"/>
  <c r="H71" i="10"/>
  <c r="H138" i="10"/>
  <c r="BU82" i="20"/>
  <c r="BU83" i="20" s="1"/>
  <c r="BY82" i="6"/>
  <c r="BY83" i="6" s="1"/>
  <c r="BX82" i="7"/>
  <c r="BX83" i="7" s="1"/>
  <c r="BV82" i="9"/>
  <c r="BV83" i="9" s="1"/>
  <c r="BZ82" i="5"/>
  <c r="BZ83" i="5" s="1"/>
  <c r="BW82" i="8"/>
  <c r="BW83" i="8" s="1"/>
  <c r="BV82" i="5"/>
  <c r="BV83" i="5" s="1"/>
  <c r="BX82" i="18"/>
  <c r="BX83" i="18" s="1"/>
  <c r="H82" i="8"/>
  <c r="BT82" i="7"/>
  <c r="BT83" i="7" s="1"/>
  <c r="BW82" i="4"/>
  <c r="BY82" i="19"/>
  <c r="BU82" i="6"/>
  <c r="BU83" i="6" s="1"/>
  <c r="H94" i="8"/>
  <c r="BT82" i="18"/>
  <c r="BT83" i="18" s="1"/>
  <c r="H82" i="4"/>
  <c r="BU82" i="19"/>
  <c r="H94" i="4"/>
  <c r="H208" i="4"/>
  <c r="H214" i="4"/>
  <c r="H200" i="4"/>
  <c r="H200" i="20"/>
  <c r="H204" i="20"/>
  <c r="H48" i="19"/>
  <c r="H145" i="7"/>
  <c r="H143" i="19"/>
  <c r="H138" i="18"/>
  <c r="H147" i="8"/>
  <c r="H204" i="9"/>
  <c r="H163" i="9"/>
  <c r="H50" i="6"/>
  <c r="H189" i="7"/>
  <c r="H147" i="7"/>
  <c r="H216" i="18"/>
  <c r="H171" i="18"/>
  <c r="H159" i="19"/>
  <c r="H94" i="9"/>
  <c r="BX82" i="4"/>
  <c r="BZ82" i="19"/>
  <c r="BV82" i="6"/>
  <c r="BV83" i="6" s="1"/>
  <c r="H82" i="9"/>
  <c r="BU82" i="7"/>
  <c r="BU83" i="7" s="1"/>
  <c r="H50" i="8"/>
  <c r="H138" i="20"/>
  <c r="H196" i="19"/>
  <c r="H200" i="19"/>
  <c r="H206" i="19"/>
  <c r="H185" i="20"/>
  <c r="H138" i="9"/>
  <c r="H148" i="6"/>
  <c r="H169" i="7"/>
  <c r="H214" i="7"/>
  <c r="H82" i="18"/>
  <c r="BT82" i="19"/>
  <c r="H71" i="6"/>
  <c r="H210" i="18" l="1"/>
  <c r="H204" i="19"/>
  <c r="H210" i="19"/>
  <c r="H212" i="19"/>
  <c r="H208" i="18"/>
  <c r="H204" i="7"/>
  <c r="H204" i="18"/>
  <c r="H200" i="7"/>
  <c r="H214" i="18"/>
  <c r="H148" i="5"/>
  <c r="H216" i="8"/>
  <c r="H145" i="6"/>
  <c r="H214" i="20"/>
  <c r="H210" i="20"/>
  <c r="H46" i="18"/>
  <c r="H200" i="8"/>
  <c r="H163" i="8"/>
  <c r="H81" i="8"/>
  <c r="H187" i="6"/>
  <c r="H147" i="10"/>
  <c r="H171" i="20"/>
  <c r="H50" i="5"/>
  <c r="H169" i="20"/>
  <c r="H46" i="5"/>
  <c r="H204" i="10"/>
  <c r="H189" i="8"/>
  <c r="H163" i="18"/>
  <c r="H171" i="10"/>
  <c r="H200" i="6"/>
  <c r="H208" i="20"/>
  <c r="H163" i="7"/>
  <c r="H148" i="7"/>
  <c r="H200" i="9"/>
  <c r="H169" i="6"/>
  <c r="H216" i="20"/>
  <c r="H204" i="6"/>
  <c r="H171" i="5"/>
  <c r="H179" i="19"/>
  <c r="H163" i="4"/>
  <c r="H208" i="6"/>
  <c r="H148" i="10"/>
  <c r="H187" i="10"/>
  <c r="H46" i="20"/>
  <c r="H210" i="5"/>
  <c r="H187" i="20"/>
  <c r="H181" i="20"/>
  <c r="H46" i="8"/>
  <c r="H163" i="5"/>
  <c r="H169" i="5"/>
  <c r="H183" i="20"/>
  <c r="H147" i="9"/>
  <c r="H52" i="10"/>
  <c r="H204" i="5"/>
  <c r="H185" i="4"/>
  <c r="H214" i="8"/>
  <c r="H210" i="4"/>
  <c r="H208" i="8"/>
  <c r="H148" i="20"/>
  <c r="H183" i="4"/>
  <c r="H181" i="4"/>
  <c r="H204" i="8"/>
  <c r="H171" i="4"/>
  <c r="H210" i="8"/>
  <c r="H189" i="4"/>
  <c r="H48" i="10"/>
  <c r="H208" i="5"/>
  <c r="H46" i="19"/>
  <c r="H52" i="19"/>
  <c r="H46" i="10"/>
  <c r="H52" i="5"/>
  <c r="H145" i="20"/>
  <c r="H200" i="5"/>
  <c r="H50" i="20"/>
  <c r="H147" i="4"/>
  <c r="H216" i="9"/>
  <c r="H214" i="9"/>
  <c r="H171" i="9"/>
  <c r="H208" i="9"/>
  <c r="H145" i="5"/>
  <c r="H46" i="6"/>
  <c r="H185" i="9"/>
  <c r="H210" i="9"/>
  <c r="H187" i="7"/>
  <c r="H171" i="7"/>
  <c r="H50" i="7"/>
  <c r="H169" i="18"/>
  <c r="H208" i="7"/>
  <c r="H48" i="7"/>
  <c r="H81" i="19"/>
  <c r="H46" i="7"/>
  <c r="H189" i="10"/>
  <c r="H183" i="10"/>
  <c r="H105" i="18"/>
  <c r="H35" i="18"/>
  <c r="H91" i="5"/>
  <c r="H97" i="7"/>
  <c r="H87" i="4"/>
  <c r="H183" i="9"/>
  <c r="H87" i="18"/>
  <c r="H109" i="20"/>
  <c r="H105" i="6"/>
  <c r="H117" i="4"/>
  <c r="H38" i="7"/>
  <c r="H113" i="7"/>
  <c r="H35" i="4"/>
  <c r="H123" i="4"/>
  <c r="H99" i="4"/>
  <c r="H105" i="4"/>
  <c r="H99" i="6"/>
  <c r="H69" i="4"/>
  <c r="H50" i="9"/>
  <c r="H46" i="9"/>
  <c r="H52" i="9"/>
  <c r="H48" i="9"/>
  <c r="H93" i="19"/>
  <c r="H189" i="5"/>
  <c r="H183" i="5"/>
  <c r="H185" i="5"/>
  <c r="H187" i="5"/>
  <c r="H181" i="5"/>
  <c r="H189" i="9"/>
  <c r="H165" i="19"/>
  <c r="H144" i="19"/>
  <c r="H71" i="18"/>
  <c r="H81" i="20"/>
  <c r="H71" i="4"/>
  <c r="H204" i="4"/>
  <c r="H181" i="8"/>
  <c r="H210" i="6"/>
  <c r="H71" i="20"/>
  <c r="H115" i="7"/>
  <c r="H109" i="6"/>
  <c r="H183" i="19"/>
  <c r="H181" i="19"/>
  <c r="H181" i="10"/>
  <c r="H103" i="20"/>
  <c r="H148" i="4"/>
  <c r="H81" i="18"/>
  <c r="H187" i="8"/>
  <c r="H177" i="19"/>
  <c r="H185" i="8"/>
  <c r="H109" i="4"/>
  <c r="H117" i="8"/>
  <c r="H67" i="18"/>
  <c r="H81" i="5"/>
  <c r="H93" i="20"/>
  <c r="H107" i="20"/>
  <c r="H35" i="19"/>
  <c r="H67" i="20"/>
  <c r="H123" i="7"/>
  <c r="H117" i="6"/>
  <c r="H117" i="7"/>
  <c r="H8" i="20"/>
  <c r="H75" i="20" s="1"/>
  <c r="H105" i="19"/>
  <c r="H93" i="7"/>
  <c r="H69" i="20"/>
  <c r="H105" i="7"/>
  <c r="H113" i="4"/>
  <c r="H87" i="8"/>
  <c r="H119" i="19"/>
  <c r="H38" i="18"/>
  <c r="H109" i="19"/>
  <c r="H113" i="19"/>
  <c r="H69" i="7"/>
  <c r="H35" i="8"/>
  <c r="H109" i="7"/>
  <c r="H69" i="8"/>
  <c r="H87" i="19"/>
  <c r="H113" i="20"/>
  <c r="H99" i="20"/>
  <c r="H123" i="18"/>
  <c r="H121" i="7"/>
  <c r="H117" i="18"/>
  <c r="H67" i="6"/>
  <c r="H69" i="18"/>
  <c r="H99" i="18"/>
  <c r="H109" i="18"/>
  <c r="H77" i="6"/>
  <c r="H113" i="18"/>
  <c r="H91" i="7"/>
  <c r="H93" i="18"/>
  <c r="H79" i="18"/>
  <c r="H111" i="6"/>
  <c r="H115" i="6"/>
  <c r="H67" i="7"/>
  <c r="H123" i="6"/>
  <c r="H121" i="18"/>
  <c r="H79" i="7"/>
  <c r="H79" i="4"/>
  <c r="H121" i="20"/>
  <c r="H111" i="20"/>
  <c r="H97" i="20"/>
  <c r="H91" i="20"/>
  <c r="H123" i="20"/>
  <c r="H79" i="20"/>
  <c r="H87" i="20"/>
  <c r="H107" i="7"/>
  <c r="H77" i="18"/>
  <c r="H107" i="18"/>
  <c r="H111" i="7"/>
  <c r="H79" i="8"/>
  <c r="H85" i="7"/>
  <c r="H8" i="7"/>
  <c r="H40" i="7" s="1"/>
  <c r="H105" i="20"/>
  <c r="H117" i="20"/>
  <c r="H91" i="6"/>
  <c r="H115" i="18"/>
  <c r="H181" i="9"/>
  <c r="H181" i="18"/>
  <c r="H181" i="6"/>
  <c r="H99" i="5"/>
  <c r="H91" i="8"/>
  <c r="H93" i="4"/>
  <c r="H93" i="6"/>
  <c r="BX82" i="5"/>
  <c r="BX83" i="5" s="1"/>
  <c r="BZ82" i="18"/>
  <c r="BZ83" i="18" s="1"/>
  <c r="BU82" i="8"/>
  <c r="BU83" i="8" s="1"/>
  <c r="H94" i="20"/>
  <c r="BW82" i="6"/>
  <c r="BW83" i="6" s="1"/>
  <c r="BT82" i="9"/>
  <c r="BT83" i="9" s="1"/>
  <c r="BY82" i="4"/>
  <c r="H82" i="20"/>
  <c r="H87" i="7"/>
  <c r="H113" i="9"/>
  <c r="H123" i="9"/>
  <c r="H69" i="9"/>
  <c r="H109" i="9"/>
  <c r="H105" i="9"/>
  <c r="H117" i="9"/>
  <c r="H93" i="9"/>
  <c r="H35" i="9"/>
  <c r="H79" i="9"/>
  <c r="H8" i="9"/>
  <c r="H22" i="9" s="1"/>
  <c r="H87" i="9"/>
  <c r="H8" i="19"/>
  <c r="H22" i="19" s="1"/>
  <c r="H85" i="19"/>
  <c r="H111" i="19"/>
  <c r="H77" i="19"/>
  <c r="H38" i="19"/>
  <c r="H97" i="19"/>
  <c r="H67" i="19"/>
  <c r="H107" i="19"/>
  <c r="H103" i="19"/>
  <c r="H91" i="19"/>
  <c r="H109" i="10"/>
  <c r="H8" i="10"/>
  <c r="H123" i="10"/>
  <c r="H35" i="10"/>
  <c r="H117" i="10"/>
  <c r="H99" i="10"/>
  <c r="H113" i="6"/>
  <c r="H69" i="6"/>
  <c r="H87" i="6"/>
  <c r="H79" i="6"/>
  <c r="H35" i="6"/>
  <c r="H77" i="5"/>
  <c r="H38" i="5"/>
  <c r="H111" i="5"/>
  <c r="H8" i="5"/>
  <c r="H63" i="5" s="1"/>
  <c r="H97" i="5"/>
  <c r="H111" i="8"/>
  <c r="H85" i="8"/>
  <c r="H115" i="8"/>
  <c r="H38" i="8"/>
  <c r="H103" i="8"/>
  <c r="H77" i="8"/>
  <c r="H115" i="4"/>
  <c r="H97" i="4"/>
  <c r="H77" i="4"/>
  <c r="H67" i="4"/>
  <c r="H38" i="4"/>
  <c r="H111" i="4"/>
  <c r="H121" i="6"/>
  <c r="H85" i="6"/>
  <c r="H103" i="6"/>
  <c r="H107" i="6"/>
  <c r="H97" i="6"/>
  <c r="H8" i="6"/>
  <c r="H142" i="6" s="1"/>
  <c r="H123" i="8"/>
  <c r="H93" i="8"/>
  <c r="H105" i="8"/>
  <c r="H109" i="8"/>
  <c r="H99" i="8"/>
  <c r="H123" i="5"/>
  <c r="H69" i="5"/>
  <c r="H103" i="18"/>
  <c r="H79" i="5"/>
  <c r="H111" i="18"/>
  <c r="H85" i="18"/>
  <c r="H79" i="19"/>
  <c r="H117" i="5"/>
  <c r="H91" i="18"/>
  <c r="H99" i="19"/>
  <c r="H8" i="18"/>
  <c r="H22" i="18" s="1"/>
  <c r="H93" i="5"/>
  <c r="H97" i="18"/>
  <c r="H35" i="7"/>
  <c r="H77" i="7"/>
  <c r="BV83" i="18"/>
  <c r="H97" i="9"/>
  <c r="BU83" i="18"/>
  <c r="H103" i="7"/>
  <c r="H85" i="4"/>
  <c r="H113" i="8"/>
  <c r="H52" i="8"/>
  <c r="H117" i="19"/>
  <c r="H48" i="6"/>
  <c r="H48" i="20"/>
  <c r="H85" i="20"/>
  <c r="H77" i="20"/>
  <c r="H38" i="20"/>
  <c r="H115" i="20"/>
  <c r="H121" i="5"/>
  <c r="H67" i="5"/>
  <c r="H52" i="18"/>
  <c r="H50" i="18"/>
  <c r="H148" i="8"/>
  <c r="H183" i="7"/>
  <c r="H185" i="7"/>
  <c r="H71" i="9"/>
  <c r="H183" i="18"/>
  <c r="H185" i="18"/>
  <c r="H189" i="18"/>
  <c r="H50" i="4"/>
  <c r="H52" i="4"/>
  <c r="H46" i="4"/>
  <c r="H85" i="5"/>
  <c r="H185" i="6"/>
  <c r="H183" i="6"/>
  <c r="H81" i="6"/>
  <c r="H208" i="10"/>
  <c r="H163" i="10"/>
  <c r="H214" i="10"/>
  <c r="H200" i="10"/>
  <c r="H210" i="10"/>
  <c r="H71" i="7"/>
  <c r="H145" i="18"/>
  <c r="H148" i="9"/>
  <c r="H165" i="20" l="1"/>
  <c r="H161" i="20"/>
  <c r="H136" i="19"/>
  <c r="H33" i="20"/>
  <c r="H31" i="20"/>
  <c r="H65" i="20"/>
  <c r="H95" i="20"/>
  <c r="H153" i="20"/>
  <c r="H133" i="20"/>
  <c r="H63" i="20"/>
  <c r="H142" i="20"/>
  <c r="H54" i="20"/>
  <c r="H167" i="20"/>
  <c r="H10" i="20"/>
  <c r="H89" i="20"/>
  <c r="H40" i="20"/>
  <c r="H149" i="20"/>
  <c r="H131" i="20"/>
  <c r="H226" i="20"/>
  <c r="H151" i="20"/>
  <c r="H83" i="20"/>
  <c r="H22" i="20"/>
  <c r="H135" i="20"/>
  <c r="H42" i="20"/>
  <c r="H140" i="20"/>
  <c r="H22" i="5"/>
  <c r="H38" i="10"/>
  <c r="H97" i="10"/>
  <c r="H121" i="10"/>
  <c r="H67" i="10"/>
  <c r="H85" i="10"/>
  <c r="H111" i="10"/>
  <c r="H91" i="10"/>
  <c r="H77" i="10"/>
  <c r="H103" i="10"/>
  <c r="H107" i="10"/>
  <c r="H115" i="10"/>
  <c r="H93" i="10"/>
  <c r="H113" i="10"/>
  <c r="H105" i="10"/>
  <c r="H69" i="10"/>
  <c r="H87" i="10"/>
  <c r="H79" i="10"/>
  <c r="H115" i="9"/>
  <c r="H38" i="9"/>
  <c r="H103" i="9"/>
  <c r="H121" i="9"/>
  <c r="H107" i="9"/>
  <c r="H67" i="9"/>
  <c r="H91" i="9"/>
  <c r="H111" i="9"/>
  <c r="H85" i="9"/>
  <c r="H77" i="9"/>
  <c r="H105" i="5"/>
  <c r="H35" i="5"/>
  <c r="H109" i="5"/>
  <c r="H113" i="5"/>
  <c r="H87" i="5"/>
  <c r="H115" i="5"/>
  <c r="H103" i="5"/>
  <c r="H107" i="5"/>
  <c r="H121" i="8"/>
  <c r="H8" i="8"/>
  <c r="H22" i="8" s="1"/>
  <c r="H97" i="8"/>
  <c r="H67" i="8"/>
  <c r="H107" i="8"/>
  <c r="H91" i="4"/>
  <c r="H121" i="4"/>
  <c r="H107" i="4"/>
  <c r="H8" i="4"/>
  <c r="H22" i="4" s="1"/>
  <c r="H103" i="4"/>
  <c r="H95" i="7"/>
  <c r="BX82" i="8"/>
  <c r="BX83" i="8" s="1"/>
  <c r="BZ82" i="6"/>
  <c r="BZ83" i="6" s="1"/>
  <c r="BY82" i="7"/>
  <c r="BY83" i="7" s="1"/>
  <c r="BW82" i="9"/>
  <c r="BV82" i="20"/>
  <c r="H33" i="18"/>
  <c r="H65" i="18"/>
  <c r="H31" i="18"/>
  <c r="H151" i="18"/>
  <c r="H149" i="18"/>
  <c r="H54" i="18"/>
  <c r="H10" i="18"/>
  <c r="H165" i="18"/>
  <c r="H95" i="18"/>
  <c r="H40" i="18"/>
  <c r="H142" i="18"/>
  <c r="H63" i="18"/>
  <c r="H89" i="18"/>
  <c r="H83" i="18"/>
  <c r="H131" i="18"/>
  <c r="H161" i="18"/>
  <c r="H167" i="18"/>
  <c r="H153" i="18"/>
  <c r="H140" i="18"/>
  <c r="H75" i="18"/>
  <c r="H42" i="18"/>
  <c r="H135" i="18"/>
  <c r="H226" i="18"/>
  <c r="H133" i="18"/>
  <c r="H54" i="5"/>
  <c r="H83" i="5"/>
  <c r="H33" i="5"/>
  <c r="H10" i="5"/>
  <c r="H75" i="5"/>
  <c r="H226" i="5"/>
  <c r="H133" i="5"/>
  <c r="H151" i="5"/>
  <c r="H42" i="5"/>
  <c r="H135" i="5"/>
  <c r="H165" i="5"/>
  <c r="H65" i="5"/>
  <c r="H161" i="5"/>
  <c r="H153" i="5"/>
  <c r="H140" i="5"/>
  <c r="H40" i="5"/>
  <c r="H131" i="5"/>
  <c r="H167" i="5"/>
  <c r="H149" i="5"/>
  <c r="H89" i="5"/>
  <c r="H31" i="5"/>
  <c r="H95" i="5"/>
  <c r="H142" i="5"/>
  <c r="H157" i="19"/>
  <c r="H42" i="19"/>
  <c r="H138" i="19"/>
  <c r="H147" i="19"/>
  <c r="H10" i="19"/>
  <c r="H129" i="19"/>
  <c r="H33" i="19"/>
  <c r="H40" i="19"/>
  <c r="H145" i="19"/>
  <c r="H75" i="19"/>
  <c r="H95" i="19"/>
  <c r="H161" i="19"/>
  <c r="H65" i="19"/>
  <c r="H63" i="19"/>
  <c r="H131" i="19"/>
  <c r="H127" i="19"/>
  <c r="H163" i="19"/>
  <c r="H89" i="19"/>
  <c r="H222" i="19"/>
  <c r="H149" i="19"/>
  <c r="H54" i="19"/>
  <c r="H31" i="19"/>
  <c r="H83" i="19"/>
  <c r="H167" i="9"/>
  <c r="H33" i="9"/>
  <c r="H40" i="9"/>
  <c r="H95" i="9"/>
  <c r="H226" i="9"/>
  <c r="H153" i="9"/>
  <c r="H54" i="9"/>
  <c r="H151" i="9"/>
  <c r="H63" i="9"/>
  <c r="H165" i="9"/>
  <c r="H31" i="9"/>
  <c r="H42" i="9"/>
  <c r="H83" i="9"/>
  <c r="H65" i="9"/>
  <c r="H10" i="9"/>
  <c r="H142" i="9"/>
  <c r="H140" i="9"/>
  <c r="H135" i="9"/>
  <c r="H133" i="9"/>
  <c r="H89" i="9"/>
  <c r="H75" i="9"/>
  <c r="H131" i="9"/>
  <c r="H161" i="9"/>
  <c r="H31" i="6"/>
  <c r="H83" i="6"/>
  <c r="H89" i="6"/>
  <c r="H10" i="6"/>
  <c r="H133" i="6"/>
  <c r="H54" i="6"/>
  <c r="H135" i="6"/>
  <c r="H131" i="6"/>
  <c r="H65" i="6"/>
  <c r="H33" i="6"/>
  <c r="H95" i="6"/>
  <c r="H140" i="6"/>
  <c r="H167" i="6"/>
  <c r="H149" i="6"/>
  <c r="H165" i="6"/>
  <c r="H226" i="6"/>
  <c r="H40" i="6"/>
  <c r="H151" i="6"/>
  <c r="H153" i="6"/>
  <c r="H161" i="6"/>
  <c r="H63" i="6"/>
  <c r="H75" i="6"/>
  <c r="H42" i="6"/>
  <c r="H95" i="10"/>
  <c r="H165" i="10"/>
  <c r="H149" i="10"/>
  <c r="H22" i="10"/>
  <c r="H161" i="10"/>
  <c r="H33" i="10"/>
  <c r="H75" i="10"/>
  <c r="H135" i="10"/>
  <c r="H133" i="10"/>
  <c r="H31" i="10"/>
  <c r="H42" i="10"/>
  <c r="H10" i="10"/>
  <c r="H226" i="10"/>
  <c r="H63" i="10"/>
  <c r="H153" i="10"/>
  <c r="H54" i="10"/>
  <c r="H142" i="10"/>
  <c r="H83" i="10"/>
  <c r="H151" i="10"/>
  <c r="H140" i="10"/>
  <c r="H40" i="10"/>
  <c r="H89" i="10"/>
  <c r="H167" i="10"/>
  <c r="H131" i="10"/>
  <c r="H65" i="10"/>
  <c r="H149" i="9"/>
  <c r="H149" i="8" l="1"/>
  <c r="H142" i="7"/>
  <c r="H54" i="7"/>
  <c r="H149" i="7"/>
  <c r="H83" i="7"/>
  <c r="H22" i="7"/>
  <c r="H133" i="7"/>
  <c r="H31" i="7"/>
  <c r="H33" i="7"/>
  <c r="H63" i="7"/>
  <c r="H161" i="7"/>
  <c r="H167" i="7"/>
  <c r="H131" i="7"/>
  <c r="H75" i="7"/>
  <c r="H10" i="7"/>
  <c r="H226" i="7"/>
  <c r="H165" i="7"/>
  <c r="H151" i="7"/>
  <c r="H135" i="7"/>
  <c r="H89" i="7"/>
  <c r="H65" i="7"/>
  <c r="H153" i="7"/>
  <c r="H42" i="7"/>
  <c r="H140" i="7"/>
  <c r="H22" i="6"/>
  <c r="H42" i="4"/>
  <c r="H140" i="4"/>
  <c r="H226" i="4"/>
  <c r="H153" i="4"/>
  <c r="H10" i="4"/>
  <c r="H54" i="4"/>
  <c r="H83" i="4"/>
  <c r="H31" i="4"/>
  <c r="H75" i="4"/>
  <c r="H89" i="4"/>
  <c r="H161" i="4"/>
  <c r="H151" i="4"/>
  <c r="H167" i="4"/>
  <c r="H133" i="4"/>
  <c r="H149" i="4"/>
  <c r="H40" i="4"/>
  <c r="H135" i="4"/>
  <c r="H95" i="4"/>
  <c r="H142" i="4"/>
  <c r="H131" i="4"/>
  <c r="H65" i="4"/>
  <c r="H165" i="4"/>
  <c r="H33" i="4"/>
  <c r="H63" i="4"/>
  <c r="H142" i="8"/>
  <c r="H42" i="8"/>
  <c r="H54" i="8"/>
  <c r="H95" i="8"/>
  <c r="H10" i="8"/>
  <c r="H75" i="8"/>
  <c r="H89" i="8"/>
  <c r="H167" i="8"/>
  <c r="H65" i="8"/>
  <c r="H83" i="8"/>
  <c r="H165" i="8"/>
  <c r="H151" i="8"/>
  <c r="H226" i="8"/>
  <c r="H63" i="8"/>
  <c r="H135" i="8"/>
  <c r="H33" i="8"/>
  <c r="H31" i="8"/>
  <c r="H140" i="8"/>
  <c r="H131" i="8"/>
  <c r="H133" i="8"/>
  <c r="H161" i="8"/>
  <c r="H153" i="8"/>
  <c r="H40" i="8"/>
  <c r="BV83" i="20"/>
  <c r="BW83" i="9"/>
  <c r="G130" i="5"/>
  <c r="G80" i="18"/>
  <c r="G96" i="19"/>
  <c r="G90" i="9"/>
  <c r="G32" i="4"/>
  <c r="G19" i="19"/>
  <c r="G6" i="5"/>
  <c r="G168" i="4"/>
  <c r="G225" i="4"/>
  <c r="G8" i="8"/>
  <c r="G235" i="8"/>
  <c r="G114" i="20"/>
  <c r="G146" i="6"/>
  <c r="G92" i="19"/>
  <c r="G148" i="6"/>
  <c r="G64" i="4"/>
  <c r="G197" i="9"/>
  <c r="G198" i="6"/>
  <c r="G233" i="10"/>
  <c r="G86" i="18"/>
  <c r="G70" i="4"/>
  <c r="G139" i="7"/>
  <c r="G236" i="7"/>
  <c r="G233" i="8"/>
  <c r="G143" i="4"/>
  <c r="G196" i="10"/>
  <c r="G110" i="19"/>
  <c r="G20" i="5"/>
  <c r="G78" i="19"/>
  <c r="G21" i="9"/>
  <c r="G76" i="20"/>
  <c r="G64" i="20"/>
  <c r="G225" i="6"/>
  <c r="G92" i="10"/>
  <c r="G235" i="18"/>
  <c r="G17" i="7"/>
  <c r="G166" i="20"/>
  <c r="G233" i="7"/>
  <c r="G49" i="19"/>
  <c r="G20" i="4"/>
  <c r="G53" i="10"/>
  <c r="G32" i="20"/>
  <c r="G139" i="8"/>
  <c r="G184" i="7"/>
  <c r="G164" i="7"/>
  <c r="G96" i="20"/>
  <c r="G30" i="19"/>
  <c r="G160" i="7"/>
  <c r="G74" i="6"/>
  <c r="G139" i="5"/>
  <c r="G49" i="6"/>
  <c r="G96" i="7"/>
  <c r="G53" i="8"/>
  <c r="G37" i="19"/>
  <c r="G32" i="18"/>
  <c r="G137" i="10"/>
  <c r="G86" i="5"/>
  <c r="G166" i="8"/>
  <c r="G122" i="9"/>
  <c r="G45" i="6"/>
  <c r="G188" i="6"/>
  <c r="G137" i="18"/>
  <c r="G141" i="5"/>
  <c r="G62" i="6"/>
  <c r="G146" i="19"/>
  <c r="G94" i="5"/>
  <c r="G215" i="8"/>
  <c r="G112" i="18"/>
  <c r="G148" i="10"/>
  <c r="G76" i="8"/>
  <c r="G235" i="7"/>
  <c r="G225" i="7"/>
  <c r="G199" i="18"/>
  <c r="G237" i="9"/>
  <c r="G90" i="8"/>
  <c r="G70" i="18"/>
  <c r="G45" i="5"/>
  <c r="G88" i="20"/>
  <c r="G164" i="10"/>
  <c r="G239" i="10"/>
  <c r="G132" i="19"/>
  <c r="G70" i="7"/>
  <c r="G68" i="5"/>
  <c r="G146" i="4"/>
  <c r="G62" i="10"/>
  <c r="G134" i="20"/>
  <c r="G45" i="7"/>
  <c r="G104" i="6"/>
  <c r="G137" i="19"/>
  <c r="G133" i="19"/>
  <c r="G86" i="4"/>
  <c r="G7" i="20"/>
  <c r="G162" i="20"/>
  <c r="G114" i="6"/>
  <c r="G45" i="18"/>
  <c r="G209" i="6"/>
  <c r="G18" i="5"/>
  <c r="G41" i="20"/>
  <c r="G132" i="10"/>
  <c r="G66" i="4"/>
  <c r="G139" i="4"/>
  <c r="G197" i="7"/>
  <c r="G110" i="4"/>
  <c r="G134" i="18"/>
  <c r="G82" i="20"/>
  <c r="G80" i="20"/>
  <c r="G238" i="20"/>
  <c r="G198" i="5"/>
  <c r="G90" i="10"/>
  <c r="G51" i="7"/>
  <c r="G30" i="4"/>
  <c r="G162" i="6"/>
  <c r="G112" i="4"/>
  <c r="G84" i="9"/>
  <c r="G106" i="10"/>
  <c r="G168" i="9"/>
  <c r="G98" i="19"/>
  <c r="G143" i="10"/>
  <c r="G74" i="19"/>
  <c r="G188" i="9"/>
  <c r="G53" i="20"/>
  <c r="G47" i="9"/>
  <c r="G6" i="8"/>
  <c r="G74" i="7"/>
  <c r="G116" i="5"/>
  <c r="G236" i="20"/>
  <c r="G140" i="19"/>
  <c r="G86" i="20"/>
  <c r="G199" i="20"/>
  <c r="G18" i="7"/>
  <c r="G92" i="8"/>
  <c r="G80" i="7"/>
  <c r="G224" i="10"/>
  <c r="G86" i="7"/>
  <c r="G168" i="6"/>
  <c r="G106" i="19"/>
  <c r="G8" i="10"/>
  <c r="G21" i="6"/>
  <c r="G239" i="20"/>
  <c r="G49" i="4"/>
  <c r="G236" i="6"/>
  <c r="G37" i="8"/>
  <c r="G224" i="20"/>
  <c r="G88" i="18"/>
  <c r="G130" i="18"/>
  <c r="G213" i="9"/>
  <c r="G96" i="5"/>
  <c r="G51" i="10"/>
  <c r="G47" i="18"/>
  <c r="G213" i="20"/>
  <c r="G233" i="6"/>
  <c r="G19" i="18"/>
  <c r="G64" i="7"/>
  <c r="G203" i="18"/>
  <c r="G184" i="19"/>
  <c r="G32" i="8"/>
  <c r="G64" i="9"/>
  <c r="G122" i="5"/>
  <c r="G170" i="6"/>
  <c r="G106" i="7"/>
  <c r="G236" i="18"/>
  <c r="G199" i="9"/>
  <c r="G198" i="10"/>
  <c r="G166" i="19"/>
  <c r="G150" i="20"/>
  <c r="G74" i="8"/>
  <c r="G9" i="10"/>
  <c r="G39" i="19"/>
  <c r="G148" i="18"/>
  <c r="G108" i="20"/>
  <c r="G120" i="9"/>
  <c r="G108" i="19"/>
  <c r="G152" i="7"/>
  <c r="G139" i="18"/>
  <c r="G68" i="18"/>
  <c r="G162" i="19"/>
  <c r="G9" i="19"/>
  <c r="G164" i="6"/>
  <c r="G230" i="19"/>
  <c r="G78" i="8"/>
  <c r="G78" i="10"/>
  <c r="G166" i="5"/>
  <c r="G235" i="9"/>
  <c r="G80" i="4"/>
  <c r="G45" i="4"/>
  <c r="G199" i="5"/>
  <c r="G82" i="9"/>
  <c r="G92" i="7"/>
  <c r="G236" i="4"/>
  <c r="G168" i="20"/>
  <c r="G160" i="18"/>
  <c r="G106" i="5"/>
  <c r="G239" i="9"/>
  <c r="G134" i="5"/>
  <c r="G94" i="19"/>
  <c r="G199" i="4"/>
  <c r="G62" i="4"/>
  <c r="G39" i="4"/>
  <c r="G20" i="18"/>
  <c r="G197" i="4"/>
  <c r="G164" i="19"/>
  <c r="G143" i="6"/>
  <c r="G207" i="9"/>
  <c r="G116" i="20"/>
  <c r="G8" i="9"/>
  <c r="G150" i="8"/>
  <c r="G49" i="7"/>
  <c r="G209" i="5"/>
  <c r="G186" i="7"/>
  <c r="G203" i="19"/>
  <c r="G82" i="19"/>
  <c r="G17" i="20"/>
  <c r="G18" i="18"/>
  <c r="G18" i="9"/>
  <c r="G132" i="20"/>
  <c r="G9" i="6"/>
  <c r="G47" i="5"/>
  <c r="G150" i="7"/>
  <c r="G168" i="5"/>
  <c r="G116" i="19"/>
  <c r="G21" i="4"/>
  <c r="G144" i="18"/>
  <c r="G94" i="7"/>
  <c r="G196" i="8"/>
  <c r="G82" i="18"/>
  <c r="G88" i="10"/>
  <c r="G209" i="19"/>
  <c r="G114" i="8"/>
  <c r="G194" i="19"/>
  <c r="G74" i="10"/>
  <c r="G213" i="6"/>
  <c r="G98" i="10"/>
  <c r="G6" i="20"/>
  <c r="G104" i="5"/>
  <c r="G134" i="8"/>
  <c r="G17" i="8"/>
  <c r="G144" i="5"/>
  <c r="G94" i="18"/>
  <c r="G141" i="6"/>
  <c r="G168" i="10"/>
  <c r="G6" i="6"/>
  <c r="G236" i="8"/>
  <c r="G209" i="9"/>
  <c r="G78" i="20"/>
  <c r="G88" i="19"/>
  <c r="G224" i="5"/>
  <c r="G166" i="7"/>
  <c r="G106" i="8"/>
  <c r="G39" i="9"/>
  <c r="G108" i="18"/>
  <c r="G102" i="8"/>
  <c r="G170" i="4"/>
  <c r="G203" i="9"/>
  <c r="G53" i="6"/>
  <c r="G224" i="7"/>
  <c r="G130" i="6"/>
  <c r="G94" i="4"/>
  <c r="G32" i="6"/>
  <c r="G122" i="10"/>
  <c r="G134" i="4"/>
  <c r="G68" i="8"/>
  <c r="G8" i="4"/>
  <c r="G39" i="7"/>
  <c r="G92" i="4"/>
  <c r="G5" i="20"/>
  <c r="G186" i="8"/>
  <c r="G51" i="9"/>
  <c r="G106" i="4"/>
  <c r="G134" i="9"/>
  <c r="G148" i="9"/>
  <c r="G180" i="9"/>
  <c r="G199" i="7"/>
  <c r="G209" i="4"/>
  <c r="G45" i="19"/>
  <c r="G207" i="6"/>
  <c r="G6" i="4"/>
  <c r="G116" i="10"/>
  <c r="G114" i="7"/>
  <c r="G53" i="7"/>
  <c r="G62" i="20"/>
  <c r="G203" i="5"/>
  <c r="G108" i="9"/>
  <c r="G62" i="8"/>
  <c r="G186" i="5"/>
  <c r="G84" i="5"/>
  <c r="G186" i="4"/>
  <c r="G128" i="19"/>
  <c r="G34" i="19"/>
  <c r="G86" i="8"/>
  <c r="G9" i="9"/>
  <c r="G94" i="9"/>
  <c r="G170" i="8"/>
  <c r="G92" i="9"/>
  <c r="G62" i="18"/>
  <c r="G80" i="10"/>
  <c r="G9" i="5"/>
  <c r="G70" i="6"/>
  <c r="G82" i="6"/>
  <c r="G209" i="8"/>
  <c r="G7" i="7"/>
  <c r="G70" i="19"/>
  <c r="G130" i="20"/>
  <c r="G158" i="19"/>
  <c r="G215" i="7"/>
  <c r="G7" i="10"/>
  <c r="G164" i="18"/>
  <c r="G32" i="5"/>
  <c r="G51" i="20"/>
  <c r="G136" i="4"/>
  <c r="G188" i="10"/>
  <c r="G106" i="20"/>
  <c r="G150" i="5"/>
  <c r="G84" i="10"/>
  <c r="G49" i="20"/>
  <c r="G166" i="18"/>
  <c r="G196" i="18"/>
  <c r="G37" i="7"/>
  <c r="G207" i="10"/>
  <c r="G180" i="7"/>
  <c r="G68" i="20"/>
  <c r="G239" i="8"/>
  <c r="G5" i="8"/>
  <c r="G136" i="5"/>
  <c r="G112" i="20"/>
  <c r="G116" i="8"/>
  <c r="G182" i="4"/>
  <c r="G39" i="10"/>
  <c r="G102" i="9"/>
  <c r="G114" i="18"/>
  <c r="G132" i="5"/>
  <c r="G221" i="19"/>
  <c r="G199" i="10"/>
  <c r="G70" i="20"/>
  <c r="G76" i="19"/>
  <c r="G104" i="7"/>
  <c r="G180" i="18"/>
  <c r="G21" i="5"/>
  <c r="G98" i="4"/>
  <c r="G136" i="10"/>
  <c r="G176" i="19"/>
  <c r="G30" i="8"/>
  <c r="G96" i="10"/>
  <c r="G49" i="10"/>
  <c r="G39" i="8"/>
  <c r="G213" i="18"/>
  <c r="G7" i="8"/>
  <c r="G39" i="6"/>
  <c r="G160" i="8"/>
  <c r="G112" i="6"/>
  <c r="G84" i="6"/>
  <c r="G108" i="4"/>
  <c r="G170" i="7"/>
  <c r="G20" i="20"/>
  <c r="G34" i="20"/>
  <c r="G110" i="6"/>
  <c r="G180" i="20"/>
  <c r="G234" i="7"/>
  <c r="G17" i="18"/>
  <c r="G30" i="9"/>
  <c r="G94" i="20"/>
  <c r="G108" i="7"/>
  <c r="G8" i="7"/>
  <c r="G236" i="9"/>
  <c r="G141" i="10"/>
  <c r="G53" i="5"/>
  <c r="G110" i="5"/>
  <c r="G41" i="6"/>
  <c r="G188" i="7"/>
  <c r="G137" i="6"/>
  <c r="G116" i="7"/>
  <c r="G34" i="8"/>
  <c r="G130" i="7"/>
  <c r="G68" i="19"/>
  <c r="G21" i="18"/>
  <c r="G66" i="20"/>
  <c r="G17" i="6"/>
  <c r="G21" i="8"/>
  <c r="G224" i="6"/>
  <c r="G141" i="18"/>
  <c r="G184" i="6"/>
  <c r="G88" i="5"/>
  <c r="G215" i="9"/>
  <c r="G239" i="7"/>
  <c r="G49" i="18"/>
  <c r="G137" i="9"/>
  <c r="G213" i="7"/>
  <c r="G62" i="7"/>
  <c r="G182" i="18"/>
  <c r="G207" i="4"/>
  <c r="G152" i="6"/>
  <c r="G132" i="9"/>
  <c r="G96" i="9"/>
  <c r="G224" i="8"/>
  <c r="G237" i="4"/>
  <c r="G66" i="10"/>
  <c r="G213" i="4"/>
  <c r="G20" i="10"/>
  <c r="G150" i="9"/>
  <c r="G137" i="5"/>
  <c r="G236" i="10"/>
  <c r="G182" i="6"/>
  <c r="G30" i="7"/>
  <c r="G233" i="4"/>
  <c r="G152" i="20"/>
  <c r="G114" i="9"/>
  <c r="G66" i="9"/>
  <c r="G141" i="4"/>
  <c r="G143" i="7"/>
  <c r="G225" i="18"/>
  <c r="G41" i="4"/>
  <c r="G235" i="10"/>
  <c r="G139" i="9"/>
  <c r="G239" i="18"/>
  <c r="G30" i="6"/>
  <c r="G188" i="8"/>
  <c r="G112" i="7"/>
  <c r="G211" i="19"/>
  <c r="G21" i="10"/>
  <c r="G146" i="20"/>
  <c r="G141" i="7"/>
  <c r="G20" i="6"/>
  <c r="G106" i="6"/>
  <c r="G82" i="8"/>
  <c r="G116" i="4"/>
  <c r="G182" i="5"/>
  <c r="G120" i="5"/>
  <c r="G134" i="6"/>
  <c r="G6" i="19"/>
  <c r="G180" i="6"/>
  <c r="G19" i="10"/>
  <c r="G9" i="7"/>
  <c r="G18" i="10"/>
  <c r="G104" i="20"/>
  <c r="G136" i="20"/>
  <c r="G139" i="19"/>
  <c r="G82" i="5"/>
  <c r="G137" i="20"/>
  <c r="G70" i="5"/>
  <c r="G137" i="7"/>
  <c r="G139" i="10"/>
  <c r="G152" i="8"/>
  <c r="G168" i="18"/>
  <c r="G34" i="7"/>
  <c r="G66" i="6"/>
  <c r="G234" i="20"/>
  <c r="G20" i="8"/>
  <c r="G168" i="7"/>
  <c r="G186" i="6"/>
  <c r="G8" i="20"/>
  <c r="G237" i="18"/>
  <c r="G164" i="5"/>
  <c r="G7" i="4"/>
  <c r="G47" i="8"/>
  <c r="G17" i="4"/>
  <c r="G166" i="10"/>
  <c r="G76" i="9"/>
  <c r="G51" i="6"/>
  <c r="G64" i="18"/>
  <c r="G98" i="6"/>
  <c r="G160" i="5"/>
  <c r="G162" i="9"/>
  <c r="G235" i="20"/>
  <c r="G7" i="19"/>
  <c r="G143" i="9"/>
  <c r="G66" i="19"/>
  <c r="G156" i="19"/>
  <c r="G203" i="4"/>
  <c r="G51" i="19"/>
  <c r="G102" i="10"/>
  <c r="G5" i="6"/>
  <c r="G196" i="7"/>
  <c r="G152" i="5"/>
  <c r="G144" i="10"/>
  <c r="G98" i="7"/>
  <c r="G64" i="6"/>
  <c r="G110" i="8"/>
  <c r="G9" i="8"/>
  <c r="G225" i="9"/>
  <c r="G64" i="19"/>
  <c r="G144" i="6"/>
  <c r="G122" i="6"/>
  <c r="G74" i="20"/>
  <c r="G92" i="6"/>
  <c r="G209" i="10"/>
  <c r="G34" i="5"/>
  <c r="G142" i="19"/>
  <c r="G184" i="4"/>
  <c r="G182" i="9"/>
  <c r="G17" i="10"/>
  <c r="G235" i="5"/>
  <c r="G30" i="5"/>
  <c r="G207" i="18"/>
  <c r="G238" i="6"/>
  <c r="G182" i="7"/>
  <c r="G234" i="10"/>
  <c r="G203" i="10"/>
  <c r="G21" i="19"/>
  <c r="G7" i="5"/>
  <c r="G8" i="5"/>
  <c r="G196" i="5"/>
  <c r="G84" i="7"/>
  <c r="G193" i="19"/>
  <c r="G34" i="18"/>
  <c r="G168" i="8"/>
  <c r="G130" i="10"/>
  <c r="G116" i="6"/>
  <c r="G76" i="7"/>
  <c r="G66" i="5"/>
  <c r="G196" i="4"/>
  <c r="G68" i="9"/>
  <c r="G152" i="18"/>
  <c r="G136" i="9"/>
  <c r="G70" i="8"/>
  <c r="G235" i="19"/>
  <c r="G104" i="8"/>
  <c r="G184" i="18"/>
  <c r="G5" i="9"/>
  <c r="G235" i="6"/>
  <c r="G182" i="10"/>
  <c r="G120" i="4"/>
  <c r="G90" i="4"/>
  <c r="G164" i="8"/>
  <c r="G180" i="19"/>
  <c r="G141" i="8"/>
  <c r="G120" i="6"/>
  <c r="G146" i="8"/>
  <c r="G34" i="6"/>
  <c r="G102" i="18"/>
  <c r="G78" i="18"/>
  <c r="G45" i="9"/>
  <c r="G21" i="20"/>
  <c r="G196" i="20"/>
  <c r="G102" i="20"/>
  <c r="G130" i="19"/>
  <c r="G76" i="6"/>
  <c r="G80" i="5"/>
  <c r="G122" i="20"/>
  <c r="G143" i="8"/>
  <c r="G141" i="9"/>
  <c r="G122" i="7"/>
  <c r="G17" i="5"/>
  <c r="G47" i="10"/>
  <c r="G78" i="6"/>
  <c r="G84" i="4"/>
  <c r="G162" i="10"/>
  <c r="G209" i="20"/>
  <c r="G98" i="5"/>
  <c r="G37" i="10"/>
  <c r="G41" i="19"/>
  <c r="G237" i="10"/>
  <c r="G166" i="4"/>
  <c r="G62" i="19"/>
  <c r="G116" i="9"/>
  <c r="G203" i="6"/>
  <c r="G116" i="18"/>
  <c r="G130" i="9"/>
  <c r="G7" i="18"/>
  <c r="G120" i="10"/>
  <c r="G170" i="10"/>
  <c r="G49" i="5"/>
  <c r="G41" i="10"/>
  <c r="G225" i="8"/>
  <c r="G188" i="5"/>
  <c r="G94" i="6"/>
  <c r="G76" i="4"/>
  <c r="G196" i="6"/>
  <c r="G41" i="8"/>
  <c r="G47" i="4"/>
  <c r="G78" i="9"/>
  <c r="G110" i="9"/>
  <c r="G184" i="5"/>
  <c r="G84" i="8"/>
  <c r="G112" i="9"/>
  <c r="G92" i="5"/>
  <c r="G237" i="7"/>
  <c r="G53" i="9"/>
  <c r="G184" i="20"/>
  <c r="G51" i="8"/>
  <c r="G199" i="6"/>
  <c r="G130" i="4"/>
  <c r="G41" i="7"/>
  <c r="G132" i="8"/>
  <c r="G215" i="10"/>
  <c r="G7" i="9"/>
  <c r="G150" i="4"/>
  <c r="G207" i="8"/>
  <c r="G45" i="20"/>
  <c r="G207" i="7"/>
  <c r="G51" i="4"/>
  <c r="G102" i="4"/>
  <c r="G148" i="8"/>
  <c r="G213" i="8"/>
  <c r="G122" i="4"/>
  <c r="G90" i="6"/>
  <c r="G234" i="18"/>
  <c r="G110" i="10"/>
  <c r="G143" i="18"/>
  <c r="G196" i="9"/>
  <c r="G88" i="6"/>
  <c r="G9" i="18"/>
  <c r="G104" i="9"/>
  <c r="G30" i="18"/>
  <c r="G209" i="7"/>
  <c r="G234" i="8"/>
  <c r="G229" i="19"/>
  <c r="G136" i="6"/>
  <c r="G39" i="5"/>
  <c r="G19" i="5"/>
  <c r="G18" i="8"/>
  <c r="G164" i="4"/>
  <c r="G197" i="6"/>
  <c r="G162" i="4"/>
  <c r="G135" i="19"/>
  <c r="G198" i="8"/>
  <c r="G170" i="5"/>
  <c r="G18" i="6"/>
  <c r="G9" i="20"/>
  <c r="G220" i="19"/>
  <c r="G88" i="8"/>
  <c r="G41" i="5"/>
  <c r="G19" i="7"/>
  <c r="G114" i="5"/>
  <c r="G90" i="5"/>
  <c r="G18" i="4"/>
  <c r="G8" i="18"/>
  <c r="G203" i="7"/>
  <c r="G198" i="18"/>
  <c r="G74" i="5"/>
  <c r="G134" i="7"/>
  <c r="G152" i="4"/>
  <c r="G98" i="18"/>
  <c r="G6" i="9"/>
  <c r="G238" i="4"/>
  <c r="G68" i="7"/>
  <c r="G184" i="9"/>
  <c r="G170" i="9"/>
  <c r="G237" i="20"/>
  <c r="G53" i="4"/>
  <c r="G32" i="19"/>
  <c r="G150" i="10"/>
  <c r="G32" i="7"/>
  <c r="G207" i="5"/>
  <c r="G120" i="8"/>
  <c r="G197" i="18"/>
  <c r="G64" i="10"/>
  <c r="G74" i="9"/>
  <c r="G74" i="4"/>
  <c r="G49" i="9"/>
  <c r="G192" i="19"/>
  <c r="G148" i="7"/>
  <c r="G233" i="18"/>
  <c r="G146" i="7"/>
  <c r="G53" i="19"/>
  <c r="G20" i="19"/>
  <c r="G120" i="7"/>
  <c r="G136" i="18"/>
  <c r="G86" i="10"/>
  <c r="G143" i="20"/>
  <c r="G197" i="8"/>
  <c r="G37" i="6"/>
  <c r="G188" i="20"/>
  <c r="G96" i="8"/>
  <c r="G198" i="20"/>
  <c r="G198" i="7"/>
  <c r="G78" i="4"/>
  <c r="G120" i="18"/>
  <c r="G84" i="18"/>
  <c r="G182" i="20"/>
  <c r="G170" i="18"/>
  <c r="G32" i="9"/>
  <c r="G209" i="18"/>
  <c r="G238" i="8"/>
  <c r="G114" i="4"/>
  <c r="G144" i="7"/>
  <c r="G188" i="18"/>
  <c r="G108" i="6"/>
  <c r="G180" i="5"/>
  <c r="G20" i="7"/>
  <c r="G30" i="20"/>
  <c r="G139" i="6"/>
  <c r="G215" i="20"/>
  <c r="G34" i="10"/>
  <c r="G62" i="5"/>
  <c r="G41" i="9"/>
  <c r="G182" i="8"/>
  <c r="G213" i="10"/>
  <c r="G102" i="5"/>
  <c r="G78" i="5"/>
  <c r="G197" i="10"/>
  <c r="G86" i="9"/>
  <c r="G160" i="4"/>
  <c r="G32" i="10"/>
  <c r="G239" i="6"/>
  <c r="G70" i="9"/>
  <c r="G180" i="10"/>
  <c r="G76" i="5"/>
  <c r="G17" i="9"/>
  <c r="G148" i="19"/>
  <c r="G98" i="8"/>
  <c r="G51" i="18"/>
  <c r="G238" i="18"/>
  <c r="G74" i="18"/>
  <c r="G162" i="8"/>
  <c r="G112" i="19"/>
  <c r="G108" i="8"/>
  <c r="G19" i="6"/>
  <c r="G225" i="10"/>
  <c r="G146" i="9"/>
  <c r="G96" i="6"/>
  <c r="G64" i="5"/>
  <c r="G6" i="7"/>
  <c r="G84" i="19"/>
  <c r="G96" i="18"/>
  <c r="G231" i="19"/>
  <c r="G45" i="8"/>
  <c r="G224" i="4"/>
  <c r="G104" i="4"/>
  <c r="G234" i="9"/>
  <c r="G53" i="18"/>
  <c r="G144" i="8"/>
  <c r="G152" i="10"/>
  <c r="G215" i="18"/>
  <c r="G215" i="6"/>
  <c r="G68" i="4"/>
  <c r="G110" i="7"/>
  <c r="G30" i="10"/>
  <c r="G198" i="9"/>
  <c r="G5" i="18"/>
  <c r="G80" i="8"/>
  <c r="G104" i="10"/>
  <c r="G90" i="20"/>
  <c r="G166" i="9"/>
  <c r="G6" i="10"/>
  <c r="G238" i="7"/>
  <c r="G108" i="5"/>
  <c r="G106" i="9"/>
  <c r="G166" i="6"/>
  <c r="G203" i="20"/>
  <c r="G146" i="18"/>
  <c r="G5" i="10"/>
  <c r="G141" i="20"/>
  <c r="G102" i="7"/>
  <c r="G98" i="9"/>
  <c r="G180" i="4"/>
  <c r="G37" i="18"/>
  <c r="G82" i="4"/>
  <c r="G132" i="7"/>
  <c r="G137" i="8"/>
  <c r="G102" i="6"/>
  <c r="G144" i="4"/>
  <c r="G238" i="5"/>
  <c r="G47" i="19"/>
  <c r="G186" i="10"/>
  <c r="G150" i="18"/>
  <c r="G136" i="8"/>
  <c r="G20" i="9"/>
  <c r="G62" i="9"/>
  <c r="G236" i="5"/>
  <c r="G198" i="4"/>
  <c r="G80" i="6"/>
  <c r="G5" i="7"/>
  <c r="G108" i="10"/>
  <c r="G37" i="4"/>
  <c r="G106" i="18"/>
  <c r="G234" i="6"/>
  <c r="G238" i="10"/>
  <c r="G86" i="6"/>
  <c r="G66" i="7"/>
  <c r="G186" i="20"/>
  <c r="G146" i="10"/>
  <c r="G180" i="8"/>
  <c r="G139" i="20"/>
  <c r="G132" i="6"/>
  <c r="G224" i="9"/>
  <c r="G5" i="19"/>
  <c r="G90" i="18"/>
  <c r="G197" i="20"/>
  <c r="G88" i="7"/>
  <c r="G160" i="20"/>
  <c r="G19" i="4"/>
  <c r="G47" i="7"/>
  <c r="G84" i="20"/>
  <c r="G132" i="4"/>
  <c r="G92" i="20"/>
  <c r="G5" i="5"/>
  <c r="G18" i="20"/>
  <c r="G64" i="8"/>
  <c r="G143" i="5"/>
  <c r="G17" i="19"/>
  <c r="G94" i="8"/>
  <c r="G8" i="6"/>
  <c r="G238" i="9"/>
  <c r="G5" i="4"/>
  <c r="G160" i="19"/>
  <c r="G152" i="9"/>
  <c r="G160" i="6"/>
  <c r="G148" i="20"/>
  <c r="G235" i="4"/>
  <c r="G162" i="18"/>
  <c r="G112" i="8"/>
  <c r="G233" i="19"/>
  <c r="G34" i="9"/>
  <c r="G9" i="4"/>
  <c r="G203" i="8"/>
  <c r="G148" i="5"/>
  <c r="G66" i="8"/>
  <c r="G160" i="10"/>
  <c r="G78" i="7"/>
  <c r="G186" i="18"/>
  <c r="G68" i="10"/>
  <c r="G146" i="5"/>
  <c r="G160" i="9"/>
  <c r="G92" i="18"/>
  <c r="G82" i="7"/>
  <c r="G66" i="18"/>
  <c r="G132" i="18"/>
  <c r="G225" i="20"/>
  <c r="G234" i="4"/>
  <c r="G233" i="9"/>
  <c r="G239" i="5"/>
  <c r="G49" i="8"/>
  <c r="G90" i="7"/>
  <c r="G134" i="10"/>
  <c r="G39" i="18"/>
  <c r="G19" i="20"/>
  <c r="G122" i="18"/>
  <c r="G199" i="8"/>
  <c r="G76" i="10"/>
  <c r="G47" i="6"/>
  <c r="G148" i="4"/>
  <c r="G126" i="19"/>
  <c r="G76" i="18"/>
  <c r="G225" i="5"/>
  <c r="G188" i="4"/>
  <c r="G234" i="5"/>
  <c r="G47" i="20"/>
  <c r="G45" i="10"/>
  <c r="G68" i="6"/>
  <c r="G19" i="9"/>
  <c r="G96" i="4"/>
  <c r="G136" i="7"/>
  <c r="G110" i="20"/>
  <c r="G144" i="19"/>
  <c r="G137" i="4"/>
  <c r="G184" i="8"/>
  <c r="G164" i="9"/>
  <c r="G170" i="20"/>
  <c r="G239" i="4"/>
  <c r="G122" i="8"/>
  <c r="G112" i="10"/>
  <c r="G234" i="19"/>
  <c r="G88" i="4"/>
  <c r="G213" i="5"/>
  <c r="G237" i="6"/>
  <c r="G34" i="4"/>
  <c r="G41" i="18"/>
  <c r="G199" i="19"/>
  <c r="G150" i="6"/>
  <c r="G197" i="5"/>
  <c r="G80" i="9"/>
  <c r="G82" i="10"/>
  <c r="G86" i="19"/>
  <c r="G6" i="18"/>
  <c r="G224" i="18"/>
  <c r="G144" i="20"/>
  <c r="G164" i="20"/>
  <c r="G19" i="8"/>
  <c r="G120" i="20"/>
  <c r="G195" i="19"/>
  <c r="G18" i="19"/>
  <c r="G90" i="19"/>
  <c r="G39" i="20"/>
  <c r="G232" i="19"/>
  <c r="G88" i="9"/>
  <c r="G98" i="20"/>
  <c r="G207" i="20"/>
  <c r="G162" i="7"/>
  <c r="G104" i="18"/>
  <c r="G110" i="18"/>
  <c r="G237" i="8"/>
  <c r="G215" i="5"/>
  <c r="G184" i="10"/>
  <c r="G70" i="10"/>
  <c r="G7" i="6"/>
  <c r="G37" i="9"/>
  <c r="G205" i="19"/>
  <c r="G237" i="5"/>
  <c r="G162" i="5"/>
  <c r="G37" i="5"/>
  <c r="G186" i="9"/>
  <c r="G233" i="5"/>
  <c r="G233" i="20"/>
  <c r="G8" i="19"/>
  <c r="G130" i="8"/>
  <c r="G94" i="10"/>
  <c r="G37" i="20"/>
  <c r="G182" i="19"/>
  <c r="G51" i="5"/>
  <c r="G114" i="10"/>
  <c r="G104" i="19"/>
  <c r="G144" i="9"/>
  <c r="G215" i="4"/>
  <c r="G178" i="19"/>
  <c r="G118" i="19"/>
  <c r="G102" i="19"/>
  <c r="G21" i="7"/>
  <c r="G80" i="19"/>
  <c r="G112" i="5"/>
  <c r="G113" i="5" l="1"/>
  <c r="G81" i="19"/>
  <c r="G22" i="7"/>
  <c r="G103" i="19"/>
  <c r="G119" i="19"/>
  <c r="G179" i="19"/>
  <c r="G216" i="4"/>
  <c r="G145" i="9"/>
  <c r="G105" i="19"/>
  <c r="G52" i="5"/>
  <c r="G183" i="19"/>
  <c r="G38" i="20"/>
  <c r="G131" i="8"/>
  <c r="G187" i="9"/>
  <c r="G38" i="5"/>
  <c r="G163" i="5"/>
  <c r="G206" i="19"/>
  <c r="G38" i="9"/>
  <c r="G71" i="10"/>
  <c r="G185" i="10"/>
  <c r="G216" i="5"/>
  <c r="G111" i="18"/>
  <c r="G105" i="18"/>
  <c r="G163" i="7"/>
  <c r="G208" i="20"/>
  <c r="G99" i="20"/>
  <c r="G89" i="9"/>
  <c r="G40" i="20"/>
  <c r="G91" i="19"/>
  <c r="G196" i="19"/>
  <c r="G121" i="20"/>
  <c r="G165" i="20"/>
  <c r="G145" i="20"/>
  <c r="G87" i="19"/>
  <c r="G81" i="9"/>
  <c r="G151" i="6"/>
  <c r="G200" i="19"/>
  <c r="G42" i="18"/>
  <c r="G35" i="4"/>
  <c r="G214" i="5"/>
  <c r="G89" i="4"/>
  <c r="G123" i="8"/>
  <c r="G171" i="20"/>
  <c r="G165" i="9"/>
  <c r="G185" i="8"/>
  <c r="G138" i="4"/>
  <c r="G145" i="19"/>
  <c r="G111" i="20"/>
  <c r="G97" i="4"/>
  <c r="G69" i="6"/>
  <c r="G48" i="20"/>
  <c r="G189" i="4"/>
  <c r="G226" i="5"/>
  <c r="G77" i="18"/>
  <c r="G127" i="19"/>
  <c r="G149" i="4"/>
  <c r="G48" i="6"/>
  <c r="G77" i="10"/>
  <c r="G200" i="8"/>
  <c r="G123" i="18"/>
  <c r="G40" i="18"/>
  <c r="G91" i="7"/>
  <c r="G50" i="8"/>
  <c r="G226" i="20"/>
  <c r="G133" i="18"/>
  <c r="G67" i="18"/>
  <c r="G83" i="7"/>
  <c r="G93" i="18"/>
  <c r="G161" i="9"/>
  <c r="G147" i="5"/>
  <c r="G69" i="10"/>
  <c r="G187" i="18"/>
  <c r="G79" i="7"/>
  <c r="G67" i="8"/>
  <c r="G149" i="5"/>
  <c r="G204" i="8"/>
  <c r="G10" i="4"/>
  <c r="G35" i="9"/>
  <c r="G113" i="8"/>
  <c r="G163" i="18"/>
  <c r="G149" i="20"/>
  <c r="G161" i="6"/>
  <c r="G153" i="9"/>
  <c r="G161" i="19"/>
  <c r="G95" i="8"/>
  <c r="G65" i="8"/>
  <c r="G93" i="20"/>
  <c r="G133" i="4"/>
  <c r="G85" i="20"/>
  <c r="G48" i="7"/>
  <c r="G161" i="20"/>
  <c r="G89" i="7"/>
  <c r="G91" i="18"/>
  <c r="G133" i="6"/>
  <c r="G140" i="20"/>
  <c r="G181" i="8"/>
  <c r="G147" i="10"/>
  <c r="G187" i="20"/>
  <c r="G67" i="7"/>
  <c r="G87" i="6"/>
  <c r="G107" i="18"/>
  <c r="G38" i="4"/>
  <c r="G81" i="6"/>
  <c r="G63" i="9"/>
  <c r="G151" i="18"/>
  <c r="G187" i="10"/>
  <c r="G48" i="19"/>
  <c r="G145" i="4"/>
  <c r="G103" i="6"/>
  <c r="G138" i="8"/>
  <c r="G133" i="7"/>
  <c r="G83" i="4"/>
  <c r="G38" i="18"/>
  <c r="G181" i="4"/>
  <c r="G99" i="9"/>
  <c r="G103" i="7"/>
  <c r="G142" i="20"/>
  <c r="G103" i="10"/>
  <c r="G111" i="10"/>
  <c r="G115" i="10"/>
  <c r="G38" i="10"/>
  <c r="G107" i="10"/>
  <c r="G121" i="10"/>
  <c r="G147" i="18"/>
  <c r="G204" i="20"/>
  <c r="G167" i="6"/>
  <c r="G107" i="9"/>
  <c r="G109" i="5"/>
  <c r="G113" i="10"/>
  <c r="G109" i="10"/>
  <c r="G105" i="10"/>
  <c r="G117" i="10"/>
  <c r="G123" i="10"/>
  <c r="G167" i="9"/>
  <c r="G91" i="20"/>
  <c r="G81" i="8"/>
  <c r="G46" i="10"/>
  <c r="G111" i="7"/>
  <c r="G69" i="4"/>
  <c r="G216" i="6"/>
  <c r="G216" i="18"/>
  <c r="G145" i="8"/>
  <c r="G54" i="18"/>
  <c r="G105" i="4"/>
  <c r="G46" i="8"/>
  <c r="G97" i="18"/>
  <c r="G85" i="19"/>
  <c r="G65" i="5"/>
  <c r="G97" i="6"/>
  <c r="G147" i="9"/>
  <c r="G109" i="8"/>
  <c r="G113" i="19"/>
  <c r="G163" i="8"/>
  <c r="G75" i="18"/>
  <c r="G52" i="18"/>
  <c r="G99" i="8"/>
  <c r="G149" i="19"/>
  <c r="G77" i="5"/>
  <c r="G181" i="10"/>
  <c r="G71" i="9"/>
  <c r="G48" i="10"/>
  <c r="G161" i="4"/>
  <c r="G87" i="9"/>
  <c r="G79" i="5"/>
  <c r="G103" i="5"/>
  <c r="G183" i="8"/>
  <c r="G42" i="9"/>
  <c r="G63" i="5"/>
  <c r="G35" i="10"/>
  <c r="G50" i="10"/>
  <c r="G216" i="20"/>
  <c r="G140" i="6"/>
  <c r="G31" i="20"/>
  <c r="G181" i="5"/>
  <c r="G109" i="6"/>
  <c r="G189" i="18"/>
  <c r="G145" i="7"/>
  <c r="G115" i="4"/>
  <c r="G210" i="18"/>
  <c r="G33" i="9"/>
  <c r="G171" i="18"/>
  <c r="G183" i="20"/>
  <c r="G85" i="18"/>
  <c r="G121" i="18"/>
  <c r="G79" i="4"/>
  <c r="G97" i="8"/>
  <c r="G189" i="20"/>
  <c r="G38" i="6"/>
  <c r="G87" i="10"/>
  <c r="G121" i="7"/>
  <c r="G54" i="19"/>
  <c r="G147" i="7"/>
  <c r="G149" i="7"/>
  <c r="G50" i="9"/>
  <c r="G75" i="4"/>
  <c r="G75" i="9"/>
  <c r="G121" i="8"/>
  <c r="G208" i="5"/>
  <c r="G33" i="7"/>
  <c r="G33" i="19"/>
  <c r="G54" i="4"/>
  <c r="G171" i="9"/>
  <c r="G185" i="9"/>
  <c r="G69" i="7"/>
  <c r="G99" i="18"/>
  <c r="G153" i="4"/>
  <c r="G135" i="7"/>
  <c r="G75" i="5"/>
  <c r="G204" i="7"/>
  <c r="G91" i="5"/>
  <c r="G115" i="5"/>
  <c r="G42" i="5"/>
  <c r="G89" i="8"/>
  <c r="G10" i="20"/>
  <c r="G171" i="5"/>
  <c r="G136" i="19"/>
  <c r="G163" i="4"/>
  <c r="G165" i="4"/>
  <c r="G40" i="5"/>
  <c r="G210" i="7"/>
  <c r="G31" i="18"/>
  <c r="G105" i="9"/>
  <c r="G10" i="18"/>
  <c r="G89" i="6"/>
  <c r="G91" i="6"/>
  <c r="G123" i="4"/>
  <c r="G214" i="8"/>
  <c r="G149" i="8"/>
  <c r="G103" i="4"/>
  <c r="G52" i="4"/>
  <c r="G208" i="7"/>
  <c r="G46" i="20"/>
  <c r="G208" i="8"/>
  <c r="G151" i="4"/>
  <c r="G133" i="8"/>
  <c r="G42" i="7"/>
  <c r="G131" i="4"/>
  <c r="G200" i="6"/>
  <c r="G52" i="8"/>
  <c r="G185" i="20"/>
  <c r="G54" i="9"/>
  <c r="G93" i="5"/>
  <c r="G113" i="9"/>
  <c r="G85" i="8"/>
  <c r="G185" i="5"/>
  <c r="G111" i="9"/>
  <c r="G79" i="9"/>
  <c r="G48" i="4"/>
  <c r="G42" i="8"/>
  <c r="G77" i="4"/>
  <c r="G95" i="6"/>
  <c r="G189" i="5"/>
  <c r="G226" i="8"/>
  <c r="G50" i="5"/>
  <c r="G131" i="9"/>
  <c r="G117" i="18"/>
  <c r="G204" i="6"/>
  <c r="G117" i="9"/>
  <c r="G63" i="19"/>
  <c r="G167" i="4"/>
  <c r="G42" i="19"/>
  <c r="G99" i="5"/>
  <c r="G210" i="20"/>
  <c r="G85" i="4"/>
  <c r="G79" i="6"/>
  <c r="G123" i="7"/>
  <c r="G142" i="9"/>
  <c r="G123" i="20"/>
  <c r="G81" i="5"/>
  <c r="G77" i="6"/>
  <c r="G131" i="19"/>
  <c r="G103" i="20"/>
  <c r="G22" i="20"/>
  <c r="G46" i="9"/>
  <c r="G79" i="18"/>
  <c r="G103" i="18"/>
  <c r="G35" i="6"/>
  <c r="G147" i="8"/>
  <c r="G121" i="6"/>
  <c r="G142" i="8"/>
  <c r="G181" i="19"/>
  <c r="G165" i="8"/>
  <c r="G91" i="4"/>
  <c r="G121" i="4"/>
  <c r="G183" i="10"/>
  <c r="G185" i="18"/>
  <c r="G105" i="8"/>
  <c r="G71" i="8"/>
  <c r="G153" i="18"/>
  <c r="G69" i="9"/>
  <c r="G67" i="5"/>
  <c r="G77" i="7"/>
  <c r="G117" i="6"/>
  <c r="G169" i="8"/>
  <c r="G35" i="18"/>
  <c r="G85" i="7"/>
  <c r="G22" i="19"/>
  <c r="G183" i="7"/>
  <c r="G208" i="18"/>
  <c r="G31" i="5"/>
  <c r="G183" i="9"/>
  <c r="G185" i="4"/>
  <c r="G143" i="19"/>
  <c r="G35" i="5"/>
  <c r="G93" i="6"/>
  <c r="G75" i="20"/>
  <c r="G123" i="6"/>
  <c r="G145" i="6"/>
  <c r="G65" i="19"/>
  <c r="G226" i="9"/>
  <c r="G10" i="8"/>
  <c r="G111" i="8"/>
  <c r="G65" i="6"/>
  <c r="G99" i="7"/>
  <c r="G145" i="10"/>
  <c r="G153" i="5"/>
  <c r="G52" i="19"/>
  <c r="G204" i="4"/>
  <c r="G157" i="19"/>
  <c r="G67" i="19"/>
  <c r="G163" i="9"/>
  <c r="G161" i="5"/>
  <c r="G99" i="6"/>
  <c r="G65" i="18"/>
  <c r="G52" i="6"/>
  <c r="G77" i="9"/>
  <c r="G48" i="8"/>
  <c r="G165" i="5"/>
  <c r="G187" i="6"/>
  <c r="G169" i="7"/>
  <c r="G67" i="6"/>
  <c r="G35" i="7"/>
  <c r="G169" i="18"/>
  <c r="G153" i="8"/>
  <c r="G138" i="7"/>
  <c r="G71" i="5"/>
  <c r="G138" i="20"/>
  <c r="G83" i="5"/>
  <c r="G105" i="20"/>
  <c r="G10" i="7"/>
  <c r="G181" i="6"/>
  <c r="G135" i="6"/>
  <c r="G121" i="5"/>
  <c r="G183" i="5"/>
  <c r="G117" i="4"/>
  <c r="G83" i="8"/>
  <c r="G107" i="6"/>
  <c r="G142" i="7"/>
  <c r="G147" i="20"/>
  <c r="G212" i="19"/>
  <c r="G113" i="7"/>
  <c r="G189" i="8"/>
  <c r="G31" i="6"/>
  <c r="G140" i="9"/>
  <c r="G42" i="4"/>
  <c r="G226" i="18"/>
  <c r="G142" i="4"/>
  <c r="G67" i="9"/>
  <c r="G115" i="9"/>
  <c r="G153" i="20"/>
  <c r="G31" i="7"/>
  <c r="G183" i="6"/>
  <c r="G138" i="5"/>
  <c r="G151" i="9"/>
  <c r="G214" i="4"/>
  <c r="G67" i="10"/>
  <c r="G97" i="9"/>
  <c r="G133" i="9"/>
  <c r="G153" i="6"/>
  <c r="G208" i="4"/>
  <c r="G183" i="18"/>
  <c r="G63" i="7"/>
  <c r="G214" i="7"/>
  <c r="G138" i="9"/>
  <c r="G50" i="18"/>
  <c r="G216" i="9"/>
  <c r="G89" i="5"/>
  <c r="G185" i="6"/>
  <c r="G142" i="18"/>
  <c r="G22" i="8"/>
  <c r="G67" i="20"/>
  <c r="G22" i="18"/>
  <c r="G69" i="19"/>
  <c r="G131" i="7"/>
  <c r="G35" i="8"/>
  <c r="G117" i="7"/>
  <c r="G138" i="6"/>
  <c r="G189" i="7"/>
  <c r="G42" i="6"/>
  <c r="G111" i="5"/>
  <c r="G54" i="5"/>
  <c r="G109" i="7"/>
  <c r="G95" i="20"/>
  <c r="G31" i="9"/>
  <c r="G181" i="20"/>
  <c r="G111" i="6"/>
  <c r="G35" i="20"/>
  <c r="G171" i="7"/>
  <c r="G109" i="4"/>
  <c r="G85" i="6"/>
  <c r="G113" i="6"/>
  <c r="G161" i="8"/>
  <c r="G40" i="6"/>
  <c r="G214" i="18"/>
  <c r="G40" i="8"/>
  <c r="G97" i="10"/>
  <c r="G31" i="8"/>
  <c r="G177" i="19"/>
  <c r="G99" i="4"/>
  <c r="G22" i="5"/>
  <c r="G181" i="18"/>
  <c r="G105" i="7"/>
  <c r="G77" i="19"/>
  <c r="G71" i="20"/>
  <c r="G222" i="19"/>
  <c r="G133" i="5"/>
  <c r="G115" i="18"/>
  <c r="G103" i="9"/>
  <c r="G183" i="4"/>
  <c r="G117" i="8"/>
  <c r="G113" i="20"/>
  <c r="G69" i="20"/>
  <c r="G181" i="7"/>
  <c r="G38" i="7"/>
  <c r="G167" i="18"/>
  <c r="G50" i="20"/>
  <c r="G85" i="10"/>
  <c r="G151" i="5"/>
  <c r="G107" i="20"/>
  <c r="G189" i="10"/>
  <c r="G52" i="20"/>
  <c r="G33" i="5"/>
  <c r="G165" i="18"/>
  <c r="G216" i="7"/>
  <c r="G159" i="19"/>
  <c r="G131" i="20"/>
  <c r="G71" i="19"/>
  <c r="G210" i="8"/>
  <c r="G83" i="6"/>
  <c r="G71" i="6"/>
  <c r="G10" i="5"/>
  <c r="G81" i="10"/>
  <c r="G63" i="18"/>
  <c r="G93" i="9"/>
  <c r="G171" i="8"/>
  <c r="G95" i="9"/>
  <c r="G10" i="9"/>
  <c r="G87" i="8"/>
  <c r="G35" i="19"/>
  <c r="G129" i="19"/>
  <c r="G187" i="4"/>
  <c r="G85" i="5"/>
  <c r="G187" i="5"/>
  <c r="G63" i="8"/>
  <c r="G109" i="9"/>
  <c r="G204" i="5"/>
  <c r="G63" i="20"/>
  <c r="G54" i="7"/>
  <c r="G115" i="7"/>
  <c r="G208" i="6"/>
  <c r="G46" i="19"/>
  <c r="G210" i="4"/>
  <c r="G200" i="7"/>
  <c r="G181" i="9"/>
  <c r="G149" i="9"/>
  <c r="G135" i="9"/>
  <c r="G107" i="4"/>
  <c r="G52" i="9"/>
  <c r="G187" i="8"/>
  <c r="G93" i="4"/>
  <c r="G40" i="7"/>
  <c r="G69" i="8"/>
  <c r="G135" i="4"/>
  <c r="G33" i="6"/>
  <c r="G95" i="4"/>
  <c r="G131" i="6"/>
  <c r="G54" i="6"/>
  <c r="G204" i="9"/>
  <c r="G171" i="4"/>
  <c r="G103" i="8"/>
  <c r="G109" i="18"/>
  <c r="G40" i="9"/>
  <c r="G107" i="8"/>
  <c r="G167" i="7"/>
  <c r="G89" i="19"/>
  <c r="G79" i="20"/>
  <c r="G210" i="9"/>
  <c r="G142" i="6"/>
  <c r="G95" i="18"/>
  <c r="G145" i="5"/>
  <c r="G135" i="8"/>
  <c r="G105" i="5"/>
  <c r="G99" i="10"/>
  <c r="G214" i="6"/>
  <c r="G115" i="8"/>
  <c r="G210" i="19"/>
  <c r="G83" i="18"/>
  <c r="G95" i="7"/>
  <c r="G145" i="18"/>
  <c r="G22" i="4"/>
  <c r="G117" i="19"/>
  <c r="G169" i="5"/>
  <c r="G151" i="7"/>
  <c r="G48" i="5"/>
  <c r="G10" i="6"/>
  <c r="G133" i="20"/>
  <c r="G83" i="19"/>
  <c r="G204" i="19"/>
  <c r="G187" i="7"/>
  <c r="G210" i="5"/>
  <c r="G50" i="7"/>
  <c r="G151" i="8"/>
  <c r="G117" i="20"/>
  <c r="G208" i="9"/>
  <c r="G165" i="19"/>
  <c r="G40" i="4"/>
  <c r="G63" i="4"/>
  <c r="G200" i="4"/>
  <c r="G95" i="19"/>
  <c r="G135" i="5"/>
  <c r="G107" i="5"/>
  <c r="G161" i="18"/>
  <c r="G169" i="20"/>
  <c r="G93" i="7"/>
  <c r="G83" i="9"/>
  <c r="G200" i="5"/>
  <c r="G46" i="4"/>
  <c r="G81" i="4"/>
  <c r="G167" i="5"/>
  <c r="G79" i="10"/>
  <c r="G79" i="8"/>
  <c r="G165" i="6"/>
  <c r="G10" i="19"/>
  <c r="G163" i="19"/>
  <c r="G69" i="18"/>
  <c r="G140" i="18"/>
  <c r="G153" i="7"/>
  <c r="G109" i="19"/>
  <c r="G121" i="9"/>
  <c r="G109" i="20"/>
  <c r="G149" i="18"/>
  <c r="G40" i="19"/>
  <c r="G210" i="10"/>
  <c r="G204" i="10"/>
  <c r="G10" i="10"/>
  <c r="G169" i="10"/>
  <c r="G214" i="10"/>
  <c r="G208" i="10"/>
  <c r="G171" i="10"/>
  <c r="G216" i="10"/>
  <c r="G163" i="10"/>
  <c r="G200" i="10"/>
  <c r="G75" i="8"/>
  <c r="G151" i="20"/>
  <c r="G167" i="19"/>
  <c r="G200" i="9"/>
  <c r="G107" i="7"/>
  <c r="G171" i="6"/>
  <c r="G123" i="5"/>
  <c r="G65" i="9"/>
  <c r="G33" i="8"/>
  <c r="G185" i="19"/>
  <c r="G204" i="18"/>
  <c r="G65" i="7"/>
  <c r="G214" i="20"/>
  <c r="G48" i="18"/>
  <c r="G97" i="5"/>
  <c r="G214" i="9"/>
  <c r="G131" i="18"/>
  <c r="G89" i="18"/>
  <c r="G38" i="8"/>
  <c r="G50" i="4"/>
  <c r="G22" i="6"/>
  <c r="G149" i="10"/>
  <c r="G226" i="10"/>
  <c r="G140" i="10"/>
  <c r="G135" i="10"/>
  <c r="G151" i="10"/>
  <c r="G75" i="10"/>
  <c r="G22" i="10"/>
  <c r="G65" i="10"/>
  <c r="G131" i="10"/>
  <c r="G40" i="10"/>
  <c r="G54" i="10"/>
  <c r="G165" i="10"/>
  <c r="G142" i="10"/>
  <c r="G31" i="10"/>
  <c r="G95" i="10"/>
  <c r="G33" i="10"/>
  <c r="G133" i="10"/>
  <c r="G167" i="10"/>
  <c r="G83" i="10"/>
  <c r="G63" i="10"/>
  <c r="G153" i="10"/>
  <c r="G89" i="10"/>
  <c r="G161" i="10"/>
  <c r="G42" i="10"/>
  <c r="G107" i="19"/>
  <c r="G169" i="6"/>
  <c r="G87" i="7"/>
  <c r="G81" i="7"/>
  <c r="G93" i="8"/>
  <c r="G200" i="20"/>
  <c r="G87" i="20"/>
  <c r="G141" i="19"/>
  <c r="G117" i="5"/>
  <c r="G75" i="7"/>
  <c r="G48" i="9"/>
  <c r="G54" i="20"/>
  <c r="G189" i="9"/>
  <c r="G75" i="19"/>
  <c r="G99" i="19"/>
  <c r="G169" i="9"/>
  <c r="G85" i="9"/>
  <c r="G113" i="4"/>
  <c r="G163" i="6"/>
  <c r="G31" i="4"/>
  <c r="G52" i="7"/>
  <c r="G91" i="10"/>
  <c r="G81" i="20"/>
  <c r="G83" i="20"/>
  <c r="G135" i="18"/>
  <c r="G111" i="4"/>
  <c r="G140" i="4"/>
  <c r="G67" i="4"/>
  <c r="G42" i="20"/>
  <c r="G210" i="6"/>
  <c r="G46" i="18"/>
  <c r="G115" i="6"/>
  <c r="G163" i="20"/>
  <c r="G87" i="4"/>
  <c r="G134" i="19"/>
  <c r="G138" i="19"/>
  <c r="G105" i="6"/>
  <c r="G46" i="7"/>
  <c r="G135" i="20"/>
  <c r="G147" i="4"/>
  <c r="G69" i="5"/>
  <c r="G71" i="7"/>
  <c r="G89" i="20"/>
  <c r="G46" i="5"/>
  <c r="G71" i="18"/>
  <c r="G91" i="8"/>
  <c r="G200" i="18"/>
  <c r="G226" i="7"/>
  <c r="G77" i="8"/>
  <c r="G113" i="18"/>
  <c r="G216" i="8"/>
  <c r="G95" i="5"/>
  <c r="G147" i="19"/>
  <c r="G63" i="6"/>
  <c r="G142" i="5"/>
  <c r="G138" i="18"/>
  <c r="G189" i="6"/>
  <c r="G46" i="6"/>
  <c r="G123" i="9"/>
  <c r="G167" i="8"/>
  <c r="G87" i="5"/>
  <c r="G138" i="10"/>
  <c r="G33" i="18"/>
  <c r="G38" i="19"/>
  <c r="G54" i="8"/>
  <c r="G97" i="7"/>
  <c r="G50" i="6"/>
  <c r="G140" i="5"/>
  <c r="G75" i="6"/>
  <c r="G161" i="7"/>
  <c r="G31" i="19"/>
  <c r="G97" i="20"/>
  <c r="G165" i="7"/>
  <c r="G185" i="7"/>
  <c r="G140" i="8"/>
  <c r="G33" i="20"/>
  <c r="G50" i="19"/>
  <c r="G167" i="20"/>
  <c r="G93" i="10"/>
  <c r="G226" i="6"/>
  <c r="G65" i="20"/>
  <c r="G77" i="20"/>
  <c r="G22" i="9"/>
  <c r="G79" i="19"/>
  <c r="G111" i="19"/>
  <c r="G140" i="7"/>
  <c r="G71" i="4"/>
  <c r="G87" i="18"/>
  <c r="G65" i="4"/>
  <c r="G149" i="6"/>
  <c r="G93" i="19"/>
  <c r="G147" i="6"/>
  <c r="G115" i="20"/>
  <c r="G226" i="4"/>
  <c r="G169" i="4"/>
  <c r="G33" i="4"/>
  <c r="G91" i="9"/>
  <c r="G97" i="19"/>
  <c r="G81" i="18"/>
  <c r="G1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GroeneCN</author>
    <author>H_WS</author>
  </authors>
  <commentList>
    <comment ref="F8" authorId="0" shapeId="0" xr:uid="{00000000-0006-0000-0000-000001000000}">
      <text>
        <r>
          <rPr>
            <b/>
            <sz val="8"/>
            <color indexed="81"/>
            <rFont val="Tahoma"/>
            <family val="2"/>
          </rPr>
          <t>Number of SPU an LPU Customers
SOURCE:
CAM01 report</t>
        </r>
      </text>
    </comment>
    <comment ref="F9" authorId="0" shapeId="0" xr:uid="{00000000-0006-0000-0000-000002000000}">
      <text>
        <r>
          <rPr>
            <b/>
            <sz val="8"/>
            <color indexed="81"/>
            <rFont val="Tahoma"/>
            <family val="2"/>
          </rPr>
          <t xml:space="preserve">Number of Pre-Paid Customers
</t>
        </r>
      </text>
    </comment>
    <comment ref="F17" authorId="0" shapeId="0" xr:uid="{00000000-0006-0000-0000-000003000000}">
      <text>
        <r>
          <rPr>
            <b/>
            <sz val="8"/>
            <color indexed="81"/>
            <rFont val="Tahoma"/>
            <family val="2"/>
          </rPr>
          <t>New Pre-Paid customrs added during the month</t>
        </r>
      </text>
    </comment>
    <comment ref="F18" authorId="0" shapeId="0" xr:uid="{00000000-0006-0000-0000-000004000000}">
      <text>
        <r>
          <rPr>
            <b/>
            <sz val="8"/>
            <color indexed="81"/>
            <rFont val="Tahoma"/>
            <family val="2"/>
          </rPr>
          <t>New Spu and LPU customers added during the month</t>
        </r>
      </text>
    </comment>
    <comment ref="F19" authorId="0" shapeId="0" xr:uid="{00000000-0006-0000-0000-000005000000}">
      <text>
        <r>
          <rPr>
            <b/>
            <sz val="8"/>
            <color indexed="81"/>
            <rFont val="Tahoma"/>
            <family val="2"/>
          </rPr>
          <t>Number of SPU and LPU customers disconnected</t>
        </r>
      </text>
    </comment>
    <comment ref="F20" authorId="0" shapeId="0" xr:uid="{00000000-0006-0000-0000-000006000000}">
      <text>
        <r>
          <rPr>
            <b/>
            <sz val="8"/>
            <color indexed="81"/>
            <rFont val="Tahoma"/>
            <family val="2"/>
          </rPr>
          <t>Life support or sensitive load indicator</t>
        </r>
      </text>
    </comment>
    <comment ref="F21" authorId="0" shapeId="0" xr:uid="{00000000-0006-0000-00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000-000008000000}">
      <text>
        <r>
          <rPr>
            <b/>
            <sz val="8"/>
            <color indexed="81"/>
            <rFont val="Tahoma"/>
            <family val="2"/>
          </rPr>
          <t>Conventional service points reading routes for the month</t>
        </r>
      </text>
    </comment>
    <comment ref="F32" authorId="0" shapeId="0" xr:uid="{00000000-0006-0000-0000-000009000000}">
      <text>
        <r>
          <rPr>
            <b/>
            <sz val="8"/>
            <color indexed="81"/>
            <rFont val="Tahoma"/>
            <family val="2"/>
          </rPr>
          <t>No actual reads since 2002</t>
        </r>
      </text>
    </comment>
    <comment ref="F34" authorId="0" shapeId="0" xr:uid="{00000000-0006-0000-00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000-00000B000000}">
      <text>
        <r>
          <rPr>
            <b/>
            <sz val="8"/>
            <color indexed="81"/>
            <rFont val="Tahoma"/>
            <family val="2"/>
          </rPr>
          <t>No actual read since CRP / inception</t>
        </r>
      </text>
    </comment>
    <comment ref="F37" authorId="0" shapeId="0" xr:uid="{00000000-0006-0000-00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0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000-00000E000000}">
      <text>
        <r>
          <rPr>
            <b/>
            <sz val="8"/>
            <color indexed="81"/>
            <rFont val="Tahoma"/>
            <family val="2"/>
          </rPr>
          <t>Incorrect meter readings (uploads)</t>
        </r>
      </text>
    </comment>
    <comment ref="F47" authorId="0" shapeId="0" xr:uid="{00000000-0006-0000-0000-00000F000000}">
      <text>
        <r>
          <rPr>
            <b/>
            <sz val="8"/>
            <color indexed="81"/>
            <rFont val="Tahoma"/>
            <family val="2"/>
          </rPr>
          <t xml:space="preserve">Incorrect manual meter readings
</t>
        </r>
      </text>
    </comment>
    <comment ref="F49" authorId="0" shapeId="0" xr:uid="{00000000-0006-0000-0000-000010000000}">
      <text>
        <r>
          <rPr>
            <b/>
            <sz val="8"/>
            <color indexed="81"/>
            <rFont val="Tahoma"/>
            <family val="2"/>
          </rPr>
          <t>Hi/Lo failure todo's (due to meter change)</t>
        </r>
      </text>
    </comment>
    <comment ref="F51" authorId="0" shapeId="0" xr:uid="{00000000-0006-0000-00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0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0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000-000014000000}">
      <text>
        <r>
          <rPr>
            <b/>
            <sz val="8"/>
            <color indexed="81"/>
            <rFont val="Tahoma"/>
            <family val="2"/>
          </rPr>
          <t>Billing error still outstanding at mont end - customer not billed</t>
        </r>
      </text>
    </comment>
    <comment ref="F94" authorId="0" shapeId="0" xr:uid="{00000000-0006-0000-0000-000015000000}">
      <text>
        <r>
          <rPr>
            <b/>
            <sz val="8"/>
            <color indexed="81"/>
            <rFont val="Tahoma"/>
            <family val="2"/>
          </rPr>
          <t>Consumption lower than trend</t>
        </r>
      </text>
    </comment>
    <comment ref="F142" authorId="0" shapeId="0" xr:uid="{00000000-0006-0000-0000-000016000000}">
      <text>
        <r>
          <rPr>
            <b/>
            <sz val="8"/>
            <color indexed="81"/>
            <rFont val="Tahoma"/>
            <family val="2"/>
          </rPr>
          <t>DESCRIPTION
ToDos in excess of 60 days not been actioned
BUSINESS IMPACT
Customer complaints</t>
        </r>
      </text>
    </comment>
    <comment ref="C143" authorId="1" shapeId="0" xr:uid="{00000000-0006-0000-0000-000017000000}">
      <text>
        <r>
          <rPr>
            <b/>
            <sz val="8"/>
            <color indexed="81"/>
            <rFont val="Tahoma"/>
            <family val="2"/>
          </rPr>
          <t>GroeneCN:</t>
        </r>
        <r>
          <rPr>
            <sz val="8"/>
            <color indexed="81"/>
            <rFont val="Tahoma"/>
            <family val="2"/>
          </rPr>
          <t xml:space="preserve">
Express as % of terminated accounts 15% in Central, North and North West while 2,5% in other regions</t>
        </r>
      </text>
    </comment>
    <comment ref="F144" authorId="0" shapeId="0" xr:uid="{00000000-0006-0000-0000-000018000000}">
      <text>
        <r>
          <rPr>
            <b/>
            <sz val="8"/>
            <color indexed="16"/>
            <rFont val="Tahoma"/>
            <family val="2"/>
          </rPr>
          <t>DESCRIPTION</t>
        </r>
        <r>
          <rPr>
            <b/>
            <sz val="8"/>
            <color indexed="81"/>
            <rFont val="Tahoma"/>
            <family val="2"/>
          </rPr>
          <t xml:space="preserve">
Internal Eskom Customers</t>
        </r>
      </text>
    </comment>
    <comment ref="F162" authorId="0" shapeId="0" xr:uid="{00000000-0006-0000-0000-000019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1" authorId="2" shapeId="0" xr:uid="{00000000-0006-0000-0000-00001A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900-000001000000}">
      <text>
        <r>
          <rPr>
            <b/>
            <sz val="8"/>
            <color indexed="81"/>
            <rFont val="Tahoma"/>
            <family val="2"/>
          </rPr>
          <t>Number of SPU an LPU Customers
SOURCE:
CAM01 report</t>
        </r>
      </text>
    </comment>
    <comment ref="F9" authorId="0" shapeId="0" xr:uid="{00000000-0006-0000-0900-000002000000}">
      <text>
        <r>
          <rPr>
            <b/>
            <sz val="8"/>
            <color indexed="81"/>
            <rFont val="Tahoma"/>
            <family val="2"/>
          </rPr>
          <t xml:space="preserve">Number of Pre-Paid Customers
</t>
        </r>
      </text>
    </comment>
    <comment ref="F17" authorId="0" shapeId="0" xr:uid="{00000000-0006-0000-0900-000003000000}">
      <text>
        <r>
          <rPr>
            <b/>
            <sz val="8"/>
            <color indexed="81"/>
            <rFont val="Tahoma"/>
            <family val="2"/>
          </rPr>
          <t>New Pre-Paid customrs added during the month</t>
        </r>
      </text>
    </comment>
    <comment ref="F18" authorId="0" shapeId="0" xr:uid="{00000000-0006-0000-0900-000004000000}">
      <text>
        <r>
          <rPr>
            <b/>
            <sz val="8"/>
            <color indexed="81"/>
            <rFont val="Tahoma"/>
            <family val="2"/>
          </rPr>
          <t>New Spu and LPU customers added during the month</t>
        </r>
      </text>
    </comment>
    <comment ref="F19" authorId="0" shapeId="0" xr:uid="{00000000-0006-0000-0900-000005000000}">
      <text>
        <r>
          <rPr>
            <b/>
            <sz val="8"/>
            <color indexed="81"/>
            <rFont val="Tahoma"/>
            <family val="2"/>
          </rPr>
          <t>Number of SPU and LPU customers disconnected</t>
        </r>
      </text>
    </comment>
    <comment ref="F20" authorId="0" shapeId="0" xr:uid="{00000000-0006-0000-0900-000006000000}">
      <text>
        <r>
          <rPr>
            <b/>
            <sz val="8"/>
            <color indexed="81"/>
            <rFont val="Tahoma"/>
            <family val="2"/>
          </rPr>
          <t>Life support or sensitive load indicator</t>
        </r>
      </text>
    </comment>
    <comment ref="F21" authorId="0" shapeId="0" xr:uid="{00000000-0006-0000-09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900-000008000000}">
      <text>
        <r>
          <rPr>
            <b/>
            <sz val="8"/>
            <color indexed="81"/>
            <rFont val="Tahoma"/>
            <family val="2"/>
          </rPr>
          <t>Conventional service points reading routes for the month</t>
        </r>
      </text>
    </comment>
    <comment ref="F32" authorId="0" shapeId="0" xr:uid="{00000000-0006-0000-0900-000009000000}">
      <text>
        <r>
          <rPr>
            <b/>
            <sz val="8"/>
            <color indexed="81"/>
            <rFont val="Tahoma"/>
            <family val="2"/>
          </rPr>
          <t>No actual reads since 2002</t>
        </r>
      </text>
    </comment>
    <comment ref="F34" authorId="0" shapeId="0" xr:uid="{00000000-0006-0000-09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900-00000B000000}">
      <text>
        <r>
          <rPr>
            <b/>
            <sz val="8"/>
            <color indexed="81"/>
            <rFont val="Tahoma"/>
            <family val="2"/>
          </rPr>
          <t>No actual read since CRP / inception</t>
        </r>
      </text>
    </comment>
    <comment ref="F37" authorId="0" shapeId="0" xr:uid="{00000000-0006-0000-09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9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900-00000E000000}">
      <text>
        <r>
          <rPr>
            <b/>
            <sz val="8"/>
            <color indexed="81"/>
            <rFont val="Tahoma"/>
            <family val="2"/>
          </rPr>
          <t>Incorrect meter readings (uploads)</t>
        </r>
      </text>
    </comment>
    <comment ref="F47" authorId="0" shapeId="0" xr:uid="{00000000-0006-0000-0900-00000F000000}">
      <text>
        <r>
          <rPr>
            <b/>
            <sz val="8"/>
            <color indexed="81"/>
            <rFont val="Tahoma"/>
            <family val="2"/>
          </rPr>
          <t xml:space="preserve">Incorrect manual meter readings
</t>
        </r>
      </text>
    </comment>
    <comment ref="F49" authorId="0" shapeId="0" xr:uid="{00000000-0006-0000-0900-000010000000}">
      <text>
        <r>
          <rPr>
            <b/>
            <sz val="8"/>
            <color indexed="81"/>
            <rFont val="Tahoma"/>
            <family val="2"/>
          </rPr>
          <t>Hi/Lo failure todo's (due to meter change)</t>
        </r>
      </text>
    </comment>
    <comment ref="F51" authorId="0" shapeId="0" xr:uid="{00000000-0006-0000-09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9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9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900-000014000000}">
      <text>
        <r>
          <rPr>
            <b/>
            <sz val="8"/>
            <color indexed="81"/>
            <rFont val="Tahoma"/>
            <family val="2"/>
          </rPr>
          <t>Billing error still outstanding at mont end - customer not billed</t>
        </r>
      </text>
    </comment>
    <comment ref="F94" authorId="0" shapeId="0" xr:uid="{00000000-0006-0000-0900-000015000000}">
      <text>
        <r>
          <rPr>
            <b/>
            <sz val="8"/>
            <color indexed="81"/>
            <rFont val="Tahoma"/>
            <family val="2"/>
          </rPr>
          <t>Consumption lower than trend</t>
        </r>
      </text>
    </comment>
    <comment ref="F146" authorId="0" shapeId="0" xr:uid="{00000000-0006-0000-0900-000016000000}">
      <text>
        <r>
          <rPr>
            <b/>
            <sz val="8"/>
            <color indexed="81"/>
            <rFont val="Tahoma"/>
            <family val="2"/>
          </rPr>
          <t>DESCRIPTION
ToDos in excess of 60 days not been actioned
BUSINESS IMPACT
Customer complaints</t>
        </r>
      </text>
    </comment>
    <comment ref="F148" authorId="0" shapeId="0" xr:uid="{00000000-0006-0000-09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9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9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GroeneCN</author>
    <author>H_WS</author>
  </authors>
  <commentList>
    <comment ref="F8" authorId="0" shapeId="0" xr:uid="{00000000-0006-0000-0100-000001000000}">
      <text>
        <r>
          <rPr>
            <b/>
            <sz val="8"/>
            <color indexed="81"/>
            <rFont val="Tahoma"/>
            <family val="2"/>
          </rPr>
          <t>Number of SPU an LPU Customers
SOURCE:
CAM01 report</t>
        </r>
      </text>
    </comment>
    <comment ref="F9" authorId="0" shapeId="0" xr:uid="{00000000-0006-0000-0100-000002000000}">
      <text>
        <r>
          <rPr>
            <b/>
            <sz val="8"/>
            <color indexed="81"/>
            <rFont val="Tahoma"/>
            <family val="2"/>
          </rPr>
          <t xml:space="preserve">Number of Pre-Paid Customers
</t>
        </r>
      </text>
    </comment>
    <comment ref="F17" authorId="0" shapeId="0" xr:uid="{00000000-0006-0000-0100-000003000000}">
      <text>
        <r>
          <rPr>
            <b/>
            <sz val="8"/>
            <color indexed="81"/>
            <rFont val="Tahoma"/>
            <family val="2"/>
          </rPr>
          <t>New Pre-Paid customrs added during the month</t>
        </r>
      </text>
    </comment>
    <comment ref="F18" authorId="0" shapeId="0" xr:uid="{00000000-0006-0000-0100-000004000000}">
      <text>
        <r>
          <rPr>
            <b/>
            <sz val="8"/>
            <color indexed="81"/>
            <rFont val="Tahoma"/>
            <family val="2"/>
          </rPr>
          <t>New Spu and LPU customers added during the month</t>
        </r>
      </text>
    </comment>
    <comment ref="F19" authorId="0" shapeId="0" xr:uid="{00000000-0006-0000-0100-000005000000}">
      <text>
        <r>
          <rPr>
            <b/>
            <sz val="8"/>
            <color indexed="81"/>
            <rFont val="Tahoma"/>
            <family val="2"/>
          </rPr>
          <t>Number of SPU and LPU customers disconnected</t>
        </r>
      </text>
    </comment>
    <comment ref="F20" authorId="0" shapeId="0" xr:uid="{00000000-0006-0000-0100-000006000000}">
      <text>
        <r>
          <rPr>
            <b/>
            <sz val="8"/>
            <color indexed="81"/>
            <rFont val="Tahoma"/>
            <family val="2"/>
          </rPr>
          <t>Life support or sensitive load indicator</t>
        </r>
      </text>
    </comment>
    <comment ref="F21" authorId="0" shapeId="0" xr:uid="{00000000-0006-0000-01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100-000008000000}">
      <text>
        <r>
          <rPr>
            <b/>
            <sz val="8"/>
            <color indexed="81"/>
            <rFont val="Tahoma"/>
            <family val="2"/>
          </rPr>
          <t>Conventional service points reading routes for the month</t>
        </r>
      </text>
    </comment>
    <comment ref="F32" authorId="0" shapeId="0" xr:uid="{00000000-0006-0000-0100-000009000000}">
      <text>
        <r>
          <rPr>
            <b/>
            <sz val="8"/>
            <color indexed="81"/>
            <rFont val="Tahoma"/>
            <family val="2"/>
          </rPr>
          <t>No actual reads since 2002</t>
        </r>
      </text>
    </comment>
    <comment ref="F34" authorId="0" shapeId="0" xr:uid="{00000000-0006-0000-01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100-00000B000000}">
      <text>
        <r>
          <rPr>
            <b/>
            <sz val="8"/>
            <color indexed="81"/>
            <rFont val="Tahoma"/>
            <family val="2"/>
          </rPr>
          <t>No actual read since CRP / inception</t>
        </r>
      </text>
    </comment>
    <comment ref="F37" authorId="0" shapeId="0" xr:uid="{00000000-0006-0000-01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1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100-00000E000000}">
      <text>
        <r>
          <rPr>
            <b/>
            <sz val="8"/>
            <color indexed="81"/>
            <rFont val="Tahoma"/>
            <family val="2"/>
          </rPr>
          <t>Incorrect meter readings (uploads)</t>
        </r>
      </text>
    </comment>
    <comment ref="F47" authorId="0" shapeId="0" xr:uid="{00000000-0006-0000-0100-00000F000000}">
      <text>
        <r>
          <rPr>
            <b/>
            <sz val="8"/>
            <color indexed="81"/>
            <rFont val="Tahoma"/>
            <family val="2"/>
          </rPr>
          <t xml:space="preserve">Incorrect manual meter readings
</t>
        </r>
      </text>
    </comment>
    <comment ref="F49" authorId="0" shapeId="0" xr:uid="{00000000-0006-0000-0100-000010000000}">
      <text>
        <r>
          <rPr>
            <b/>
            <sz val="8"/>
            <color indexed="81"/>
            <rFont val="Tahoma"/>
            <family val="2"/>
          </rPr>
          <t>Hi/Lo failure todo's (due to meter change)</t>
        </r>
      </text>
    </comment>
    <comment ref="F51" authorId="0" shapeId="0" xr:uid="{00000000-0006-0000-01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1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1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100-000014000000}">
      <text>
        <r>
          <rPr>
            <b/>
            <sz val="8"/>
            <color indexed="81"/>
            <rFont val="Tahoma"/>
            <family val="2"/>
          </rPr>
          <t>Billing error still outstanding at mont end - customer not billed</t>
        </r>
      </text>
    </comment>
    <comment ref="F94" authorId="0" shapeId="0" xr:uid="{00000000-0006-0000-0100-000015000000}">
      <text>
        <r>
          <rPr>
            <b/>
            <sz val="8"/>
            <color indexed="81"/>
            <rFont val="Tahoma"/>
            <family val="2"/>
          </rPr>
          <t>Consumption lower than trend</t>
        </r>
      </text>
    </comment>
    <comment ref="F146" authorId="0" shapeId="0" xr:uid="{00000000-0006-0000-0100-000016000000}">
      <text>
        <r>
          <rPr>
            <b/>
            <sz val="8"/>
            <color indexed="81"/>
            <rFont val="Tahoma"/>
            <family val="2"/>
          </rPr>
          <t>DESCRIPTION
ToDos in excess of 60 days not been actioned
BUSINESS IMPACT
Customer complaints</t>
        </r>
      </text>
    </comment>
    <comment ref="C147" authorId="1" shapeId="0" xr:uid="{00000000-0006-0000-0100-000017000000}">
      <text>
        <r>
          <rPr>
            <b/>
            <sz val="8"/>
            <color indexed="81"/>
            <rFont val="Tahoma"/>
            <family val="2"/>
          </rPr>
          <t>GroeneCN:</t>
        </r>
        <r>
          <rPr>
            <sz val="8"/>
            <color indexed="81"/>
            <rFont val="Tahoma"/>
            <family val="2"/>
          </rPr>
          <t xml:space="preserve">
Express as % of terminated accounts 15% in Central, North and North West while 2,5% in other regions</t>
        </r>
      </text>
    </comment>
    <comment ref="F148" authorId="0" shapeId="0" xr:uid="{00000000-0006-0000-0100-000018000000}">
      <text>
        <r>
          <rPr>
            <b/>
            <sz val="8"/>
            <color indexed="16"/>
            <rFont val="Tahoma"/>
            <family val="2"/>
          </rPr>
          <t>DESCRIPTION</t>
        </r>
        <r>
          <rPr>
            <b/>
            <sz val="8"/>
            <color indexed="81"/>
            <rFont val="Tahoma"/>
            <family val="2"/>
          </rPr>
          <t xml:space="preserve">
Internal Eskom Customers</t>
        </r>
      </text>
    </comment>
    <comment ref="F166" authorId="0" shapeId="0" xr:uid="{00000000-0006-0000-0100-000019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2" shapeId="0" xr:uid="{00000000-0006-0000-0100-00001A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GroeneCN</author>
    <author>H_WS</author>
  </authors>
  <commentList>
    <comment ref="F8" authorId="0" shapeId="0" xr:uid="{00000000-0006-0000-0200-000001000000}">
      <text>
        <r>
          <rPr>
            <b/>
            <sz val="8"/>
            <color indexed="81"/>
            <rFont val="Tahoma"/>
            <family val="2"/>
          </rPr>
          <t>Number of SPU an LPU Customers
SOURCE:
CAM01 report</t>
        </r>
      </text>
    </comment>
    <comment ref="F9" authorId="0" shapeId="0" xr:uid="{00000000-0006-0000-0200-000002000000}">
      <text>
        <r>
          <rPr>
            <b/>
            <sz val="8"/>
            <color indexed="81"/>
            <rFont val="Tahoma"/>
            <family val="2"/>
          </rPr>
          <t xml:space="preserve">Number of Pre-Paid Customers
</t>
        </r>
      </text>
    </comment>
    <comment ref="F17" authorId="0" shapeId="0" xr:uid="{00000000-0006-0000-0200-000003000000}">
      <text>
        <r>
          <rPr>
            <b/>
            <sz val="8"/>
            <color indexed="81"/>
            <rFont val="Tahoma"/>
            <family val="2"/>
          </rPr>
          <t>New Pre-Paid customrs added during the month</t>
        </r>
      </text>
    </comment>
    <comment ref="F18" authorId="0" shapeId="0" xr:uid="{00000000-0006-0000-0200-000004000000}">
      <text>
        <r>
          <rPr>
            <b/>
            <sz val="8"/>
            <color indexed="81"/>
            <rFont val="Tahoma"/>
            <family val="2"/>
          </rPr>
          <t>New Spu and LPU customers added during the month</t>
        </r>
      </text>
    </comment>
    <comment ref="F19" authorId="0" shapeId="0" xr:uid="{00000000-0006-0000-0200-000005000000}">
      <text>
        <r>
          <rPr>
            <b/>
            <sz val="8"/>
            <color indexed="81"/>
            <rFont val="Tahoma"/>
            <family val="2"/>
          </rPr>
          <t>Number of SPU and LPU customers disconnected</t>
        </r>
      </text>
    </comment>
    <comment ref="F20" authorId="0" shapeId="0" xr:uid="{00000000-0006-0000-0200-000006000000}">
      <text>
        <r>
          <rPr>
            <b/>
            <sz val="8"/>
            <color indexed="81"/>
            <rFont val="Tahoma"/>
            <family val="2"/>
          </rPr>
          <t>Life support or sensitive load indicator</t>
        </r>
      </text>
    </comment>
    <comment ref="F21" authorId="0" shapeId="0" xr:uid="{00000000-0006-0000-02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200-000008000000}">
      <text>
        <r>
          <rPr>
            <b/>
            <sz val="8"/>
            <color indexed="81"/>
            <rFont val="Tahoma"/>
            <family val="2"/>
          </rPr>
          <t>Conventional service points reading routes for the month</t>
        </r>
      </text>
    </comment>
    <comment ref="F32" authorId="0" shapeId="0" xr:uid="{00000000-0006-0000-0200-000009000000}">
      <text>
        <r>
          <rPr>
            <b/>
            <sz val="8"/>
            <color indexed="81"/>
            <rFont val="Tahoma"/>
            <family val="2"/>
          </rPr>
          <t>No actual reads since 2002</t>
        </r>
      </text>
    </comment>
    <comment ref="F34" authorId="0" shapeId="0" xr:uid="{00000000-0006-0000-02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200-00000B000000}">
      <text>
        <r>
          <rPr>
            <b/>
            <sz val="8"/>
            <color indexed="81"/>
            <rFont val="Tahoma"/>
            <family val="2"/>
          </rPr>
          <t>No actual read since CRP / inception</t>
        </r>
      </text>
    </comment>
    <comment ref="F37" authorId="0" shapeId="0" xr:uid="{00000000-0006-0000-02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2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200-00000E000000}">
      <text>
        <r>
          <rPr>
            <b/>
            <sz val="8"/>
            <color indexed="81"/>
            <rFont val="Tahoma"/>
            <family val="2"/>
          </rPr>
          <t>Incorrect meter readings (uploads)</t>
        </r>
      </text>
    </comment>
    <comment ref="F47" authorId="0" shapeId="0" xr:uid="{00000000-0006-0000-0200-00000F000000}">
      <text>
        <r>
          <rPr>
            <b/>
            <sz val="8"/>
            <color indexed="81"/>
            <rFont val="Tahoma"/>
            <family val="2"/>
          </rPr>
          <t xml:space="preserve">Incorrect manual meter readings
</t>
        </r>
      </text>
    </comment>
    <comment ref="F49" authorId="0" shapeId="0" xr:uid="{00000000-0006-0000-0200-000010000000}">
      <text>
        <r>
          <rPr>
            <b/>
            <sz val="8"/>
            <color indexed="81"/>
            <rFont val="Tahoma"/>
            <family val="2"/>
          </rPr>
          <t>Hi/Lo failure todo's (due to meter change)</t>
        </r>
      </text>
    </comment>
    <comment ref="F51" authorId="0" shapeId="0" xr:uid="{00000000-0006-0000-02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2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2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200-000014000000}">
      <text>
        <r>
          <rPr>
            <b/>
            <sz val="8"/>
            <color indexed="81"/>
            <rFont val="Tahoma"/>
            <family val="2"/>
          </rPr>
          <t>Billing error still outstanding at mont end - customer not billed</t>
        </r>
      </text>
    </comment>
    <comment ref="F94" authorId="0" shapeId="0" xr:uid="{00000000-0006-0000-0200-000015000000}">
      <text>
        <r>
          <rPr>
            <b/>
            <sz val="8"/>
            <color indexed="81"/>
            <rFont val="Tahoma"/>
            <family val="2"/>
          </rPr>
          <t>Consumption lower than trend</t>
        </r>
      </text>
    </comment>
    <comment ref="F146" authorId="0" shapeId="0" xr:uid="{00000000-0006-0000-0200-000016000000}">
      <text>
        <r>
          <rPr>
            <b/>
            <sz val="8"/>
            <color indexed="81"/>
            <rFont val="Tahoma"/>
            <family val="2"/>
          </rPr>
          <t>DESCRIPTION
ToDos in excess of 60 days not been actioned
BUSINESS IMPACT
Customer complaints</t>
        </r>
      </text>
    </comment>
    <comment ref="C147" authorId="1" shapeId="0" xr:uid="{00000000-0006-0000-0200-000017000000}">
      <text>
        <r>
          <rPr>
            <b/>
            <sz val="8"/>
            <color indexed="81"/>
            <rFont val="Tahoma"/>
            <family val="2"/>
          </rPr>
          <t>GroeneCN:</t>
        </r>
        <r>
          <rPr>
            <sz val="8"/>
            <color indexed="81"/>
            <rFont val="Tahoma"/>
            <family val="2"/>
          </rPr>
          <t xml:space="preserve">
Express as % of terminated accounts 15% in Central, North and North West while 2,5% in other regions</t>
        </r>
      </text>
    </comment>
    <comment ref="F148" authorId="0" shapeId="0" xr:uid="{00000000-0006-0000-0200-000018000000}">
      <text>
        <r>
          <rPr>
            <b/>
            <sz val="8"/>
            <color indexed="16"/>
            <rFont val="Tahoma"/>
            <family val="2"/>
          </rPr>
          <t>DESCRIPTION</t>
        </r>
        <r>
          <rPr>
            <b/>
            <sz val="8"/>
            <color indexed="81"/>
            <rFont val="Tahoma"/>
            <family val="2"/>
          </rPr>
          <t xml:space="preserve">
Internal Eskom Customers</t>
        </r>
      </text>
    </comment>
    <comment ref="F166" authorId="0" shapeId="0" xr:uid="{00000000-0006-0000-0200-000019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2" shapeId="0" xr:uid="{00000000-0006-0000-0200-00001A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300-000001000000}">
      <text>
        <r>
          <rPr>
            <b/>
            <sz val="8"/>
            <color indexed="81"/>
            <rFont val="Tahoma"/>
            <family val="2"/>
          </rPr>
          <t>Number of SPU an LPU Customers
SOURCE:
CAM01 report</t>
        </r>
      </text>
    </comment>
    <comment ref="F9" authorId="0" shapeId="0" xr:uid="{00000000-0006-0000-0300-000002000000}">
      <text>
        <r>
          <rPr>
            <b/>
            <sz val="8"/>
            <color indexed="81"/>
            <rFont val="Tahoma"/>
            <family val="2"/>
          </rPr>
          <t xml:space="preserve">Number of Pre-Paid Customers
</t>
        </r>
      </text>
    </comment>
    <comment ref="F17" authorId="0" shapeId="0" xr:uid="{00000000-0006-0000-0300-000003000000}">
      <text>
        <r>
          <rPr>
            <b/>
            <sz val="8"/>
            <color indexed="81"/>
            <rFont val="Tahoma"/>
            <family val="2"/>
          </rPr>
          <t>New Pre-Paid customrs added during the month</t>
        </r>
      </text>
    </comment>
    <comment ref="F18" authorId="0" shapeId="0" xr:uid="{00000000-0006-0000-0300-000004000000}">
      <text>
        <r>
          <rPr>
            <b/>
            <sz val="8"/>
            <color indexed="81"/>
            <rFont val="Tahoma"/>
            <family val="2"/>
          </rPr>
          <t>New Spu and LPU customers added during the month</t>
        </r>
      </text>
    </comment>
    <comment ref="F19" authorId="0" shapeId="0" xr:uid="{00000000-0006-0000-0300-000005000000}">
      <text>
        <r>
          <rPr>
            <b/>
            <sz val="8"/>
            <color indexed="81"/>
            <rFont val="Tahoma"/>
            <family val="2"/>
          </rPr>
          <t>Number of SPU and LPU customers disconnected</t>
        </r>
      </text>
    </comment>
    <comment ref="F20" authorId="0" shapeId="0" xr:uid="{00000000-0006-0000-0300-000006000000}">
      <text>
        <r>
          <rPr>
            <b/>
            <sz val="8"/>
            <color indexed="81"/>
            <rFont val="Tahoma"/>
            <family val="2"/>
          </rPr>
          <t>Life support or sensitive load indicator</t>
        </r>
      </text>
    </comment>
    <comment ref="F21" authorId="0" shapeId="0" xr:uid="{00000000-0006-0000-03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300-000008000000}">
      <text>
        <r>
          <rPr>
            <b/>
            <sz val="8"/>
            <color indexed="81"/>
            <rFont val="Tahoma"/>
            <family val="2"/>
          </rPr>
          <t>Conventional service points reading routes for the month</t>
        </r>
      </text>
    </comment>
    <comment ref="F32" authorId="0" shapeId="0" xr:uid="{00000000-0006-0000-0300-000009000000}">
      <text>
        <r>
          <rPr>
            <b/>
            <sz val="8"/>
            <color indexed="81"/>
            <rFont val="Tahoma"/>
            <family val="2"/>
          </rPr>
          <t>No actual reads since 2002</t>
        </r>
      </text>
    </comment>
    <comment ref="F34" authorId="0" shapeId="0" xr:uid="{00000000-0006-0000-03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300-00000B000000}">
      <text>
        <r>
          <rPr>
            <b/>
            <sz val="8"/>
            <color indexed="81"/>
            <rFont val="Tahoma"/>
            <family val="2"/>
          </rPr>
          <t>No actual read since CRP / inception</t>
        </r>
      </text>
    </comment>
    <comment ref="F37" authorId="0" shapeId="0" xr:uid="{00000000-0006-0000-03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3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300-00000E000000}">
      <text>
        <r>
          <rPr>
            <b/>
            <sz val="8"/>
            <color indexed="81"/>
            <rFont val="Tahoma"/>
            <family val="2"/>
          </rPr>
          <t>Incorrect meter readings (uploads)</t>
        </r>
      </text>
    </comment>
    <comment ref="F47" authorId="0" shapeId="0" xr:uid="{00000000-0006-0000-0300-00000F000000}">
      <text>
        <r>
          <rPr>
            <b/>
            <sz val="8"/>
            <color indexed="81"/>
            <rFont val="Tahoma"/>
            <family val="2"/>
          </rPr>
          <t xml:space="preserve">Incorrect manual meter readings
</t>
        </r>
      </text>
    </comment>
    <comment ref="F49" authorId="0" shapeId="0" xr:uid="{00000000-0006-0000-0300-000010000000}">
      <text>
        <r>
          <rPr>
            <b/>
            <sz val="8"/>
            <color indexed="81"/>
            <rFont val="Tahoma"/>
            <family val="2"/>
          </rPr>
          <t>Hi/Lo failure todo's (due to meter change)</t>
        </r>
      </text>
    </comment>
    <comment ref="F51" authorId="0" shapeId="0" xr:uid="{00000000-0006-0000-03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3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3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300-000014000000}">
      <text>
        <r>
          <rPr>
            <b/>
            <sz val="8"/>
            <color indexed="81"/>
            <rFont val="Tahoma"/>
            <family val="2"/>
          </rPr>
          <t>Billing error still outstanding at mont end - customer not billed</t>
        </r>
      </text>
    </comment>
    <comment ref="F94" authorId="0" shapeId="0" xr:uid="{00000000-0006-0000-0300-000015000000}">
      <text>
        <r>
          <rPr>
            <b/>
            <sz val="8"/>
            <color indexed="81"/>
            <rFont val="Tahoma"/>
            <family val="2"/>
          </rPr>
          <t>Consumption lower than trend</t>
        </r>
      </text>
    </comment>
    <comment ref="F146" authorId="0" shapeId="0" xr:uid="{00000000-0006-0000-0300-000016000000}">
      <text>
        <r>
          <rPr>
            <b/>
            <sz val="8"/>
            <color indexed="81"/>
            <rFont val="Tahoma"/>
            <family val="2"/>
          </rPr>
          <t>DESCRIPTION
ToDos in excess of 60 days not been actioned
BUSINESS IMPACT
Customer complaints</t>
        </r>
      </text>
    </comment>
    <comment ref="F148" authorId="0" shapeId="0" xr:uid="{00000000-0006-0000-03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3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3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400-000001000000}">
      <text>
        <r>
          <rPr>
            <b/>
            <sz val="8"/>
            <color indexed="81"/>
            <rFont val="Tahoma"/>
            <family val="2"/>
          </rPr>
          <t>Number of SPU an LPU Customers
SOURCE:
CAM01 report</t>
        </r>
      </text>
    </comment>
    <comment ref="F9" authorId="0" shapeId="0" xr:uid="{00000000-0006-0000-0400-000002000000}">
      <text>
        <r>
          <rPr>
            <b/>
            <sz val="8"/>
            <color indexed="81"/>
            <rFont val="Tahoma"/>
            <family val="2"/>
          </rPr>
          <t xml:space="preserve">Number of Pre-Paid Customers
</t>
        </r>
      </text>
    </comment>
    <comment ref="F17" authorId="0" shapeId="0" xr:uid="{00000000-0006-0000-0400-000003000000}">
      <text>
        <r>
          <rPr>
            <b/>
            <sz val="8"/>
            <color indexed="81"/>
            <rFont val="Tahoma"/>
            <family val="2"/>
          </rPr>
          <t>New Pre-Paid customrs added during the month</t>
        </r>
      </text>
    </comment>
    <comment ref="F18" authorId="0" shapeId="0" xr:uid="{00000000-0006-0000-0400-000004000000}">
      <text>
        <r>
          <rPr>
            <b/>
            <sz val="8"/>
            <color indexed="81"/>
            <rFont val="Tahoma"/>
            <family val="2"/>
          </rPr>
          <t>New Spu and LPU customers added during the month</t>
        </r>
      </text>
    </comment>
    <comment ref="F19" authorId="0" shapeId="0" xr:uid="{00000000-0006-0000-0400-000005000000}">
      <text>
        <r>
          <rPr>
            <b/>
            <sz val="8"/>
            <color indexed="81"/>
            <rFont val="Tahoma"/>
            <family val="2"/>
          </rPr>
          <t>Number of SPU and LPU customers disconnected</t>
        </r>
      </text>
    </comment>
    <comment ref="F20" authorId="0" shapeId="0" xr:uid="{00000000-0006-0000-0400-000006000000}">
      <text>
        <r>
          <rPr>
            <b/>
            <sz val="8"/>
            <color indexed="81"/>
            <rFont val="Tahoma"/>
            <family val="2"/>
          </rPr>
          <t>Life support or sensitive load indicator</t>
        </r>
      </text>
    </comment>
    <comment ref="F21" authorId="0" shapeId="0" xr:uid="{00000000-0006-0000-04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400-000008000000}">
      <text>
        <r>
          <rPr>
            <b/>
            <sz val="8"/>
            <color indexed="81"/>
            <rFont val="Tahoma"/>
            <family val="2"/>
          </rPr>
          <t>Conventional service points reading routes for the month</t>
        </r>
      </text>
    </comment>
    <comment ref="F32" authorId="0" shapeId="0" xr:uid="{00000000-0006-0000-0400-000009000000}">
      <text>
        <r>
          <rPr>
            <b/>
            <sz val="8"/>
            <color indexed="81"/>
            <rFont val="Tahoma"/>
            <family val="2"/>
          </rPr>
          <t>No actual reads since 2002</t>
        </r>
      </text>
    </comment>
    <comment ref="F34" authorId="0" shapeId="0" xr:uid="{00000000-0006-0000-04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400-00000B000000}">
      <text>
        <r>
          <rPr>
            <b/>
            <sz val="8"/>
            <color indexed="81"/>
            <rFont val="Tahoma"/>
            <family val="2"/>
          </rPr>
          <t>No actual read since CRP / inception</t>
        </r>
      </text>
    </comment>
    <comment ref="F37" authorId="0" shapeId="0" xr:uid="{00000000-0006-0000-04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4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400-00000E000000}">
      <text>
        <r>
          <rPr>
            <b/>
            <sz val="8"/>
            <color indexed="81"/>
            <rFont val="Tahoma"/>
            <family val="2"/>
          </rPr>
          <t>Incorrect meter readings (uploads)</t>
        </r>
      </text>
    </comment>
    <comment ref="F47" authorId="0" shapeId="0" xr:uid="{00000000-0006-0000-0400-00000F000000}">
      <text>
        <r>
          <rPr>
            <b/>
            <sz val="8"/>
            <color indexed="81"/>
            <rFont val="Tahoma"/>
            <family val="2"/>
          </rPr>
          <t xml:space="preserve">Incorrect manual meter readings
</t>
        </r>
      </text>
    </comment>
    <comment ref="F49" authorId="0" shapeId="0" xr:uid="{00000000-0006-0000-0400-000010000000}">
      <text>
        <r>
          <rPr>
            <b/>
            <sz val="8"/>
            <color indexed="81"/>
            <rFont val="Tahoma"/>
            <family val="2"/>
          </rPr>
          <t>Hi/Lo failure todo's (due to meter change)</t>
        </r>
      </text>
    </comment>
    <comment ref="F51" authorId="0" shapeId="0" xr:uid="{00000000-0006-0000-04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4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4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400-000014000000}">
      <text>
        <r>
          <rPr>
            <b/>
            <sz val="8"/>
            <color indexed="81"/>
            <rFont val="Tahoma"/>
            <family val="2"/>
          </rPr>
          <t>Billing error still outstanding at mont end - customer not billed</t>
        </r>
      </text>
    </comment>
    <comment ref="F94" authorId="0" shapeId="0" xr:uid="{00000000-0006-0000-0400-000015000000}">
      <text>
        <r>
          <rPr>
            <b/>
            <sz val="8"/>
            <color indexed="81"/>
            <rFont val="Tahoma"/>
            <family val="2"/>
          </rPr>
          <t>Consumption lower than trend</t>
        </r>
      </text>
    </comment>
    <comment ref="F146" authorId="0" shapeId="0" xr:uid="{00000000-0006-0000-0400-000016000000}">
      <text>
        <r>
          <rPr>
            <b/>
            <sz val="8"/>
            <color indexed="81"/>
            <rFont val="Tahoma"/>
            <family val="2"/>
          </rPr>
          <t>DESCRIPTION
ToDos in excess of 60 days not been actioned
BUSINESS IMPACT
Customer complaints</t>
        </r>
      </text>
    </comment>
    <comment ref="F148" authorId="0" shapeId="0" xr:uid="{00000000-0006-0000-04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4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4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500-000001000000}">
      <text>
        <r>
          <rPr>
            <b/>
            <sz val="8"/>
            <color indexed="81"/>
            <rFont val="Tahoma"/>
            <family val="2"/>
          </rPr>
          <t>Number of SPU an LPU Customers
SOURCE:
CAM01 report</t>
        </r>
      </text>
    </comment>
    <comment ref="F9" authorId="0" shapeId="0" xr:uid="{00000000-0006-0000-0500-000002000000}">
      <text>
        <r>
          <rPr>
            <b/>
            <sz val="8"/>
            <color indexed="81"/>
            <rFont val="Tahoma"/>
            <family val="2"/>
          </rPr>
          <t xml:space="preserve">Number of Pre-Paid Customers
</t>
        </r>
      </text>
    </comment>
    <comment ref="F17" authorId="0" shapeId="0" xr:uid="{00000000-0006-0000-0500-000003000000}">
      <text>
        <r>
          <rPr>
            <b/>
            <sz val="8"/>
            <color indexed="81"/>
            <rFont val="Tahoma"/>
            <family val="2"/>
          </rPr>
          <t>New Pre-Paid customrs added during the month</t>
        </r>
      </text>
    </comment>
    <comment ref="F18" authorId="0" shapeId="0" xr:uid="{00000000-0006-0000-0500-000004000000}">
      <text>
        <r>
          <rPr>
            <b/>
            <sz val="8"/>
            <color indexed="81"/>
            <rFont val="Tahoma"/>
            <family val="2"/>
          </rPr>
          <t>New Spu and LPU customers added during the month</t>
        </r>
      </text>
    </comment>
    <comment ref="F19" authorId="0" shapeId="0" xr:uid="{00000000-0006-0000-0500-000005000000}">
      <text>
        <r>
          <rPr>
            <b/>
            <sz val="8"/>
            <color indexed="81"/>
            <rFont val="Tahoma"/>
            <family val="2"/>
          </rPr>
          <t>Number of SPU and LPU customers disconnected</t>
        </r>
      </text>
    </comment>
    <comment ref="F20" authorId="0" shapeId="0" xr:uid="{00000000-0006-0000-0500-000006000000}">
      <text>
        <r>
          <rPr>
            <b/>
            <sz val="8"/>
            <color indexed="81"/>
            <rFont val="Tahoma"/>
            <family val="2"/>
          </rPr>
          <t>Life support or sensitive load indicator</t>
        </r>
      </text>
    </comment>
    <comment ref="F21" authorId="0" shapeId="0" xr:uid="{00000000-0006-0000-05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500-000008000000}">
      <text>
        <r>
          <rPr>
            <b/>
            <sz val="8"/>
            <color indexed="81"/>
            <rFont val="Tahoma"/>
            <family val="2"/>
          </rPr>
          <t>Conventional service points reading routes for the month</t>
        </r>
      </text>
    </comment>
    <comment ref="F32" authorId="0" shapeId="0" xr:uid="{00000000-0006-0000-0500-000009000000}">
      <text>
        <r>
          <rPr>
            <b/>
            <sz val="8"/>
            <color indexed="81"/>
            <rFont val="Tahoma"/>
            <family val="2"/>
          </rPr>
          <t>No actual reads since 2002</t>
        </r>
      </text>
    </comment>
    <comment ref="F34" authorId="0" shapeId="0" xr:uid="{00000000-0006-0000-05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500-00000B000000}">
      <text>
        <r>
          <rPr>
            <b/>
            <sz val="8"/>
            <color indexed="81"/>
            <rFont val="Tahoma"/>
            <family val="2"/>
          </rPr>
          <t>No actual read since CRP / inception</t>
        </r>
      </text>
    </comment>
    <comment ref="F37" authorId="0" shapeId="0" xr:uid="{00000000-0006-0000-05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5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500-00000E000000}">
      <text>
        <r>
          <rPr>
            <b/>
            <sz val="8"/>
            <color indexed="81"/>
            <rFont val="Tahoma"/>
            <family val="2"/>
          </rPr>
          <t>Incorrect meter readings (uploads)</t>
        </r>
      </text>
    </comment>
    <comment ref="F47" authorId="0" shapeId="0" xr:uid="{00000000-0006-0000-0500-00000F000000}">
      <text>
        <r>
          <rPr>
            <b/>
            <sz val="8"/>
            <color indexed="81"/>
            <rFont val="Tahoma"/>
            <family val="2"/>
          </rPr>
          <t xml:space="preserve">Incorrect manual meter readings
</t>
        </r>
      </text>
    </comment>
    <comment ref="F49" authorId="0" shapeId="0" xr:uid="{00000000-0006-0000-0500-000010000000}">
      <text>
        <r>
          <rPr>
            <b/>
            <sz val="8"/>
            <color indexed="81"/>
            <rFont val="Tahoma"/>
            <family val="2"/>
          </rPr>
          <t>Hi/Lo failure todo's (due to meter change)</t>
        </r>
      </text>
    </comment>
    <comment ref="F51" authorId="0" shapeId="0" xr:uid="{00000000-0006-0000-05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5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5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500-000014000000}">
      <text>
        <r>
          <rPr>
            <b/>
            <sz val="8"/>
            <color indexed="81"/>
            <rFont val="Tahoma"/>
            <family val="2"/>
          </rPr>
          <t>Billing error still outstanding at mont end - customer not billed</t>
        </r>
      </text>
    </comment>
    <comment ref="F94" authorId="0" shapeId="0" xr:uid="{00000000-0006-0000-0500-000015000000}">
      <text>
        <r>
          <rPr>
            <b/>
            <sz val="8"/>
            <color indexed="81"/>
            <rFont val="Tahoma"/>
            <family val="2"/>
          </rPr>
          <t>Consumption lower than trend</t>
        </r>
      </text>
    </comment>
    <comment ref="F146" authorId="0" shapeId="0" xr:uid="{00000000-0006-0000-0500-000016000000}">
      <text>
        <r>
          <rPr>
            <b/>
            <sz val="8"/>
            <color indexed="81"/>
            <rFont val="Tahoma"/>
            <family val="2"/>
          </rPr>
          <t>DESCRIPTION
ToDos in excess of 60 days not been actioned
BUSINESS IMPACT
Customer complaints</t>
        </r>
      </text>
    </comment>
    <comment ref="F148" authorId="0" shapeId="0" xr:uid="{00000000-0006-0000-05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5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5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600-000001000000}">
      <text>
        <r>
          <rPr>
            <b/>
            <sz val="8"/>
            <color indexed="81"/>
            <rFont val="Tahoma"/>
            <family val="2"/>
          </rPr>
          <t>Number of SPU an LPU Customers
SOURCE:
CAM01 report</t>
        </r>
      </text>
    </comment>
    <comment ref="F9" authorId="0" shapeId="0" xr:uid="{00000000-0006-0000-0600-000002000000}">
      <text>
        <r>
          <rPr>
            <b/>
            <sz val="8"/>
            <color indexed="81"/>
            <rFont val="Tahoma"/>
            <family val="2"/>
          </rPr>
          <t xml:space="preserve">Number of Pre-Paid Customers
</t>
        </r>
      </text>
    </comment>
    <comment ref="F17" authorId="0" shapeId="0" xr:uid="{00000000-0006-0000-0600-000003000000}">
      <text>
        <r>
          <rPr>
            <b/>
            <sz val="8"/>
            <color indexed="81"/>
            <rFont val="Tahoma"/>
            <family val="2"/>
          </rPr>
          <t>New Pre-Paid customrs added during the month</t>
        </r>
      </text>
    </comment>
    <comment ref="F18" authorId="0" shapeId="0" xr:uid="{00000000-0006-0000-0600-000004000000}">
      <text>
        <r>
          <rPr>
            <b/>
            <sz val="8"/>
            <color indexed="81"/>
            <rFont val="Tahoma"/>
            <family val="2"/>
          </rPr>
          <t>New Spu and LPU customers added during the month</t>
        </r>
      </text>
    </comment>
    <comment ref="F19" authorId="0" shapeId="0" xr:uid="{00000000-0006-0000-0600-000005000000}">
      <text>
        <r>
          <rPr>
            <b/>
            <sz val="8"/>
            <color indexed="81"/>
            <rFont val="Tahoma"/>
            <family val="2"/>
          </rPr>
          <t>Number of SPU and LPU customers disconnected</t>
        </r>
      </text>
    </comment>
    <comment ref="F20" authorId="0" shapeId="0" xr:uid="{00000000-0006-0000-0600-000006000000}">
      <text>
        <r>
          <rPr>
            <b/>
            <sz val="8"/>
            <color indexed="81"/>
            <rFont val="Tahoma"/>
            <family val="2"/>
          </rPr>
          <t>Life support or sensitive load indicator</t>
        </r>
      </text>
    </comment>
    <comment ref="F21" authorId="0" shapeId="0" xr:uid="{00000000-0006-0000-06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600-000008000000}">
      <text>
        <r>
          <rPr>
            <b/>
            <sz val="8"/>
            <color indexed="81"/>
            <rFont val="Tahoma"/>
            <family val="2"/>
          </rPr>
          <t>Conventional service points reading routes for the month</t>
        </r>
      </text>
    </comment>
    <comment ref="F32" authorId="0" shapeId="0" xr:uid="{00000000-0006-0000-0600-000009000000}">
      <text>
        <r>
          <rPr>
            <b/>
            <sz val="8"/>
            <color indexed="81"/>
            <rFont val="Tahoma"/>
            <family val="2"/>
          </rPr>
          <t>No actual reads since 2002</t>
        </r>
      </text>
    </comment>
    <comment ref="F34" authorId="0" shapeId="0" xr:uid="{00000000-0006-0000-06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600-00000B000000}">
      <text>
        <r>
          <rPr>
            <b/>
            <sz val="8"/>
            <color indexed="81"/>
            <rFont val="Tahoma"/>
            <family val="2"/>
          </rPr>
          <t>No actual read since CRP / inception</t>
        </r>
      </text>
    </comment>
    <comment ref="F37" authorId="0" shapeId="0" xr:uid="{00000000-0006-0000-06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6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600-00000E000000}">
      <text>
        <r>
          <rPr>
            <b/>
            <sz val="8"/>
            <color indexed="81"/>
            <rFont val="Tahoma"/>
            <family val="2"/>
          </rPr>
          <t>Incorrect meter readings (uploads)</t>
        </r>
      </text>
    </comment>
    <comment ref="F47" authorId="0" shapeId="0" xr:uid="{00000000-0006-0000-0600-00000F000000}">
      <text>
        <r>
          <rPr>
            <b/>
            <sz val="8"/>
            <color indexed="81"/>
            <rFont val="Tahoma"/>
            <family val="2"/>
          </rPr>
          <t xml:space="preserve">Incorrect manual meter readings
</t>
        </r>
      </text>
    </comment>
    <comment ref="F49" authorId="0" shapeId="0" xr:uid="{00000000-0006-0000-0600-000010000000}">
      <text>
        <r>
          <rPr>
            <b/>
            <sz val="8"/>
            <color indexed="81"/>
            <rFont val="Tahoma"/>
            <family val="2"/>
          </rPr>
          <t>Hi/Lo failure todo's (due to meter change)</t>
        </r>
      </text>
    </comment>
    <comment ref="F51" authorId="0" shapeId="0" xr:uid="{00000000-0006-0000-06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6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6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600-000014000000}">
      <text>
        <r>
          <rPr>
            <b/>
            <sz val="8"/>
            <color indexed="81"/>
            <rFont val="Tahoma"/>
            <family val="2"/>
          </rPr>
          <t>Billing error still outstanding at mont end - customer not billed</t>
        </r>
      </text>
    </comment>
    <comment ref="F94" authorId="0" shapeId="0" xr:uid="{00000000-0006-0000-0600-000015000000}">
      <text>
        <r>
          <rPr>
            <b/>
            <sz val="8"/>
            <color indexed="81"/>
            <rFont val="Tahoma"/>
            <family val="2"/>
          </rPr>
          <t>Consumption lower than trend</t>
        </r>
      </text>
    </comment>
    <comment ref="F146" authorId="0" shapeId="0" xr:uid="{00000000-0006-0000-0600-000016000000}">
      <text>
        <r>
          <rPr>
            <b/>
            <sz val="8"/>
            <color indexed="81"/>
            <rFont val="Tahoma"/>
            <family val="2"/>
          </rPr>
          <t>DESCRIPTION
ToDos in excess of 60 days not been actioned
BUSINESS IMPACT
Customer complaints</t>
        </r>
      </text>
    </comment>
    <comment ref="F148" authorId="0" shapeId="0" xr:uid="{00000000-0006-0000-06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6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6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700-000001000000}">
      <text>
        <r>
          <rPr>
            <b/>
            <sz val="8"/>
            <color indexed="81"/>
            <rFont val="Tahoma"/>
            <family val="2"/>
          </rPr>
          <t>Number of SPU an LPU Customers
SOURCE:
CAM01 report</t>
        </r>
      </text>
    </comment>
    <comment ref="F9" authorId="0" shapeId="0" xr:uid="{00000000-0006-0000-0700-000002000000}">
      <text>
        <r>
          <rPr>
            <b/>
            <sz val="8"/>
            <color indexed="81"/>
            <rFont val="Tahoma"/>
            <family val="2"/>
          </rPr>
          <t xml:space="preserve">Number of Pre-Paid Customers
</t>
        </r>
      </text>
    </comment>
    <comment ref="F17" authorId="0" shapeId="0" xr:uid="{00000000-0006-0000-0700-000003000000}">
      <text>
        <r>
          <rPr>
            <b/>
            <sz val="8"/>
            <color indexed="81"/>
            <rFont val="Tahoma"/>
            <family val="2"/>
          </rPr>
          <t>New Pre-Paid customrs added during the month</t>
        </r>
      </text>
    </comment>
    <comment ref="F18" authorId="0" shapeId="0" xr:uid="{00000000-0006-0000-0700-000004000000}">
      <text>
        <r>
          <rPr>
            <b/>
            <sz val="8"/>
            <color indexed="81"/>
            <rFont val="Tahoma"/>
            <family val="2"/>
          </rPr>
          <t>New Spu and LPU customers added during the month</t>
        </r>
      </text>
    </comment>
    <comment ref="F19" authorId="0" shapeId="0" xr:uid="{00000000-0006-0000-0700-000005000000}">
      <text>
        <r>
          <rPr>
            <b/>
            <sz val="8"/>
            <color indexed="81"/>
            <rFont val="Tahoma"/>
            <family val="2"/>
          </rPr>
          <t>Number of SPU and LPU customers disconnected</t>
        </r>
      </text>
    </comment>
    <comment ref="F20" authorId="0" shapeId="0" xr:uid="{00000000-0006-0000-0700-000006000000}">
      <text>
        <r>
          <rPr>
            <b/>
            <sz val="8"/>
            <color indexed="81"/>
            <rFont val="Tahoma"/>
            <family val="2"/>
          </rPr>
          <t>Life support or sensitive load indicator</t>
        </r>
      </text>
    </comment>
    <comment ref="F21" authorId="0" shapeId="0" xr:uid="{00000000-0006-0000-07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700-000008000000}">
      <text>
        <r>
          <rPr>
            <b/>
            <sz val="8"/>
            <color indexed="81"/>
            <rFont val="Tahoma"/>
            <family val="2"/>
          </rPr>
          <t>Conventional service points reading routes for the month</t>
        </r>
      </text>
    </comment>
    <comment ref="F32" authorId="0" shapeId="0" xr:uid="{00000000-0006-0000-0700-000009000000}">
      <text>
        <r>
          <rPr>
            <b/>
            <sz val="8"/>
            <color indexed="81"/>
            <rFont val="Tahoma"/>
            <family val="2"/>
          </rPr>
          <t>No actual reads since 2002</t>
        </r>
      </text>
    </comment>
    <comment ref="F34" authorId="0" shapeId="0" xr:uid="{00000000-0006-0000-07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700-00000B000000}">
      <text>
        <r>
          <rPr>
            <b/>
            <sz val="8"/>
            <color indexed="81"/>
            <rFont val="Tahoma"/>
            <family val="2"/>
          </rPr>
          <t>No actual read since CRP / inception</t>
        </r>
      </text>
    </comment>
    <comment ref="F37" authorId="0" shapeId="0" xr:uid="{00000000-0006-0000-07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7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700-00000E000000}">
      <text>
        <r>
          <rPr>
            <b/>
            <sz val="8"/>
            <color indexed="81"/>
            <rFont val="Tahoma"/>
            <family val="2"/>
          </rPr>
          <t>Incorrect meter readings (uploads)</t>
        </r>
      </text>
    </comment>
    <comment ref="F47" authorId="0" shapeId="0" xr:uid="{00000000-0006-0000-0700-00000F000000}">
      <text>
        <r>
          <rPr>
            <b/>
            <sz val="8"/>
            <color indexed="81"/>
            <rFont val="Tahoma"/>
            <family val="2"/>
          </rPr>
          <t xml:space="preserve">Incorrect manual meter readings
</t>
        </r>
      </text>
    </comment>
    <comment ref="F49" authorId="0" shapeId="0" xr:uid="{00000000-0006-0000-0700-000010000000}">
      <text>
        <r>
          <rPr>
            <b/>
            <sz val="8"/>
            <color indexed="81"/>
            <rFont val="Tahoma"/>
            <family val="2"/>
          </rPr>
          <t>Hi/Lo failure todo's (due to meter change)</t>
        </r>
      </text>
    </comment>
    <comment ref="F51" authorId="0" shapeId="0" xr:uid="{00000000-0006-0000-07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7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7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700-000014000000}">
      <text>
        <r>
          <rPr>
            <b/>
            <sz val="8"/>
            <color indexed="81"/>
            <rFont val="Tahoma"/>
            <family val="2"/>
          </rPr>
          <t>Billing error still outstanding at mont end - customer not billed</t>
        </r>
      </text>
    </comment>
    <comment ref="F94" authorId="0" shapeId="0" xr:uid="{00000000-0006-0000-0700-000015000000}">
      <text>
        <r>
          <rPr>
            <b/>
            <sz val="8"/>
            <color indexed="81"/>
            <rFont val="Tahoma"/>
            <family val="2"/>
          </rPr>
          <t>Consumption lower than trend</t>
        </r>
      </text>
    </comment>
    <comment ref="F146" authorId="0" shapeId="0" xr:uid="{00000000-0006-0000-0700-000016000000}">
      <text>
        <r>
          <rPr>
            <b/>
            <sz val="8"/>
            <color indexed="81"/>
            <rFont val="Tahoma"/>
            <family val="2"/>
          </rPr>
          <t>DESCRIPTION
ToDos in excess of 60 days not been actioned
BUSINESS IMPACT
Customer complaints</t>
        </r>
      </text>
    </comment>
    <comment ref="F148" authorId="0" shapeId="0" xr:uid="{00000000-0006-0000-07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7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7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H_WS</author>
  </authors>
  <commentList>
    <comment ref="F8" authorId="0" shapeId="0" xr:uid="{00000000-0006-0000-0800-000001000000}">
      <text>
        <r>
          <rPr>
            <b/>
            <sz val="8"/>
            <color indexed="81"/>
            <rFont val="Tahoma"/>
            <family val="2"/>
          </rPr>
          <t>Number of SPU an LPU Customers
SOURCE:
CAM01 report</t>
        </r>
      </text>
    </comment>
    <comment ref="F9" authorId="0" shapeId="0" xr:uid="{00000000-0006-0000-0800-000002000000}">
      <text>
        <r>
          <rPr>
            <b/>
            <sz val="8"/>
            <color indexed="81"/>
            <rFont val="Tahoma"/>
            <family val="2"/>
          </rPr>
          <t xml:space="preserve">Number of Pre-Paid Customers
</t>
        </r>
      </text>
    </comment>
    <comment ref="F17" authorId="0" shapeId="0" xr:uid="{00000000-0006-0000-0800-000003000000}">
      <text>
        <r>
          <rPr>
            <b/>
            <sz val="8"/>
            <color indexed="81"/>
            <rFont val="Tahoma"/>
            <family val="2"/>
          </rPr>
          <t>New Pre-Paid customrs added during the month</t>
        </r>
      </text>
    </comment>
    <comment ref="F18" authorId="0" shapeId="0" xr:uid="{00000000-0006-0000-0800-000004000000}">
      <text>
        <r>
          <rPr>
            <b/>
            <sz val="8"/>
            <color indexed="81"/>
            <rFont val="Tahoma"/>
            <family val="2"/>
          </rPr>
          <t>New Spu and LPU customers added during the month</t>
        </r>
      </text>
    </comment>
    <comment ref="F19" authorId="0" shapeId="0" xr:uid="{00000000-0006-0000-0800-000005000000}">
      <text>
        <r>
          <rPr>
            <b/>
            <sz val="8"/>
            <color indexed="81"/>
            <rFont val="Tahoma"/>
            <family val="2"/>
          </rPr>
          <t>Number of SPU and LPU customers disconnected</t>
        </r>
      </text>
    </comment>
    <comment ref="F20" authorId="0" shapeId="0" xr:uid="{00000000-0006-0000-0800-000006000000}">
      <text>
        <r>
          <rPr>
            <b/>
            <sz val="8"/>
            <color indexed="81"/>
            <rFont val="Tahoma"/>
            <family val="2"/>
          </rPr>
          <t>Life support or sensitive load indicator</t>
        </r>
      </text>
    </comment>
    <comment ref="F21" authorId="0" shapeId="0" xr:uid="{00000000-0006-0000-0800-000007000000}">
      <text>
        <r>
          <rPr>
            <b/>
            <sz val="8"/>
            <color indexed="16"/>
            <rFont val="Tahoma"/>
            <family val="2"/>
          </rPr>
          <t>DESCRIPTION</t>
        </r>
        <r>
          <rPr>
            <b/>
            <sz val="8"/>
            <color indexed="81"/>
            <rFont val="Tahoma"/>
            <family val="2"/>
          </rPr>
          <t xml:space="preserve">
Post Office software in CC&amp;B that validates for postal address errors 
and creates a Postal Address ToDo for fixing of the error. 
</t>
        </r>
        <r>
          <rPr>
            <b/>
            <sz val="8"/>
            <color indexed="16"/>
            <rFont val="Tahoma"/>
            <family val="2"/>
          </rPr>
          <t>Error messages are:</t>
        </r>
        <r>
          <rPr>
            <b/>
            <sz val="8"/>
            <color indexed="81"/>
            <rFont val="Tahoma"/>
            <family val="2"/>
          </rPr>
          <t xml:space="preserve">
Insufficient data supplied
Suburb EXTension is unknown
Suburb may be duplicated
Postal code check required
Unknown Suburb
No street deliveries
Insufficient data supplied
</t>
        </r>
        <r>
          <rPr>
            <b/>
            <sz val="8"/>
            <color indexed="16"/>
            <rFont val="Tahoma"/>
            <family val="2"/>
          </rPr>
          <t>Business Impact</t>
        </r>
        <r>
          <rPr>
            <b/>
            <sz val="8"/>
            <color indexed="81"/>
            <rFont val="Tahoma"/>
            <family val="2"/>
          </rPr>
          <t xml:space="preserve">
Bill not delivered. Account not paid.
</t>
        </r>
      </text>
    </comment>
    <comment ref="F30" authorId="0" shapeId="0" xr:uid="{00000000-0006-0000-0800-000008000000}">
      <text>
        <r>
          <rPr>
            <b/>
            <sz val="8"/>
            <color indexed="81"/>
            <rFont val="Tahoma"/>
            <family val="2"/>
          </rPr>
          <t>Conventional service points reading routes for the month</t>
        </r>
      </text>
    </comment>
    <comment ref="F32" authorId="0" shapeId="0" xr:uid="{00000000-0006-0000-0800-000009000000}">
      <text>
        <r>
          <rPr>
            <b/>
            <sz val="8"/>
            <color indexed="81"/>
            <rFont val="Tahoma"/>
            <family val="2"/>
          </rPr>
          <t>No actual reads since 2002</t>
        </r>
      </text>
    </comment>
    <comment ref="F34" authorId="0" shapeId="0" xr:uid="{00000000-0006-0000-0800-00000A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6" authorId="0" shapeId="0" xr:uid="{00000000-0006-0000-0800-00000B000000}">
      <text>
        <r>
          <rPr>
            <b/>
            <sz val="8"/>
            <color indexed="81"/>
            <rFont val="Tahoma"/>
            <family val="2"/>
          </rPr>
          <t>No actual read since CRP / inception</t>
        </r>
      </text>
    </comment>
    <comment ref="F37" authorId="0" shapeId="0" xr:uid="{00000000-0006-0000-0800-00000C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39" authorId="0" shapeId="0" xr:uid="{00000000-0006-0000-0800-00000D000000}">
      <text>
        <r>
          <rPr>
            <b/>
            <sz val="8"/>
            <color indexed="16"/>
            <rFont val="Tahoma"/>
            <family val="2"/>
          </rPr>
          <t>DESCRIPTION</t>
        </r>
        <r>
          <rPr>
            <b/>
            <sz val="8"/>
            <color indexed="81"/>
            <rFont val="Tahoma"/>
            <family val="2"/>
          </rPr>
          <t xml:space="preserve">
These accounts migh have actual reads but was not used on a bill 
due to the following possible reasons:
-The actual read failed hi/low validation
- No read was done
- Read was too early or too late
</t>
        </r>
        <r>
          <rPr>
            <b/>
            <sz val="8"/>
            <color indexed="16"/>
            <rFont val="Tahoma"/>
            <family val="2"/>
          </rPr>
          <t>Business Impact</t>
        </r>
        <r>
          <rPr>
            <b/>
            <sz val="8"/>
            <color indexed="81"/>
            <rFont val="Tahoma"/>
            <family val="2"/>
          </rPr>
          <t xml:space="preserve">
- Either
The Customer does not get billed (If the Service Agreement does not allow estimations ) 
- or
An estimated read will be used on the bill (If the Service Agreement allows estimations)
</t>
        </r>
      </text>
    </comment>
    <comment ref="F45" authorId="0" shapeId="0" xr:uid="{00000000-0006-0000-0800-00000E000000}">
      <text>
        <r>
          <rPr>
            <b/>
            <sz val="8"/>
            <color indexed="81"/>
            <rFont val="Tahoma"/>
            <family val="2"/>
          </rPr>
          <t>Incorrect meter readings (uploads)</t>
        </r>
      </text>
    </comment>
    <comment ref="F47" authorId="0" shapeId="0" xr:uid="{00000000-0006-0000-0800-00000F000000}">
      <text>
        <r>
          <rPr>
            <b/>
            <sz val="8"/>
            <color indexed="81"/>
            <rFont val="Tahoma"/>
            <family val="2"/>
          </rPr>
          <t xml:space="preserve">Incorrect manual meter readings
</t>
        </r>
      </text>
    </comment>
    <comment ref="F49" authorId="0" shapeId="0" xr:uid="{00000000-0006-0000-0800-000010000000}">
      <text>
        <r>
          <rPr>
            <b/>
            <sz val="8"/>
            <color indexed="81"/>
            <rFont val="Tahoma"/>
            <family val="2"/>
          </rPr>
          <t>Hi/Lo failure todo's (due to meter change)</t>
        </r>
      </text>
    </comment>
    <comment ref="F51" authorId="0" shapeId="0" xr:uid="{00000000-0006-0000-0800-000011000000}">
      <text>
        <r>
          <rPr>
            <b/>
            <sz val="8"/>
            <color indexed="16"/>
            <rFont val="Tahoma"/>
            <family val="2"/>
          </rPr>
          <t xml:space="preserve"> DESCRIPTION</t>
        </r>
        <r>
          <rPr>
            <b/>
            <sz val="8"/>
            <color indexed="81"/>
            <rFont val="Tahoma"/>
            <family val="2"/>
          </rPr>
          <t xml:space="preserve">
Routes uploaded more than two days after read date
</t>
        </r>
        <r>
          <rPr>
            <b/>
            <sz val="8"/>
            <color indexed="16"/>
            <rFont val="Tahoma"/>
            <family val="2"/>
          </rPr>
          <t>BUSINESS IMPACT</t>
        </r>
        <r>
          <rPr>
            <b/>
            <sz val="8"/>
            <color indexed="81"/>
            <rFont val="Tahoma"/>
            <family val="2"/>
          </rPr>
          <t xml:space="preserve">
Cannot clear the ToDos on time for estimation
</t>
        </r>
      </text>
    </comment>
    <comment ref="F53" authorId="0" shapeId="0" xr:uid="{00000000-0006-0000-0800-000012000000}">
      <text>
        <r>
          <rPr>
            <b/>
            <sz val="8"/>
            <color indexed="16"/>
            <rFont val="Tahoma"/>
            <family val="2"/>
          </rPr>
          <t xml:space="preserve"> DESCRIPTION</t>
        </r>
        <r>
          <rPr>
            <b/>
            <sz val="8"/>
            <color indexed="81"/>
            <rFont val="Tahoma"/>
            <family val="2"/>
          </rPr>
          <t xml:space="preserve">
FA has been kicked off in CC&amp;B. 
A WO has been generated to WMC which is now lying 
at the TSC for actioning. 
This has now gone past the scheduled date.
</t>
        </r>
        <r>
          <rPr>
            <b/>
            <sz val="8"/>
            <color indexed="16"/>
            <rFont val="Tahoma"/>
            <family val="2"/>
          </rPr>
          <t>BUSINESS IMPACT</t>
        </r>
        <r>
          <rPr>
            <b/>
            <sz val="8"/>
            <color indexed="81"/>
            <rFont val="Tahoma"/>
            <family val="2"/>
          </rPr>
          <t xml:space="preserve">
Customer complaints</t>
        </r>
      </text>
    </comment>
    <comment ref="F62" authorId="0" shapeId="0" xr:uid="{00000000-0006-0000-0800-000013000000}">
      <text>
        <r>
          <rPr>
            <b/>
            <sz val="8"/>
            <color indexed="16"/>
            <rFont val="Tahoma"/>
            <family val="2"/>
          </rPr>
          <t>DESCRIPTION</t>
        </r>
        <r>
          <rPr>
            <b/>
            <sz val="8"/>
            <color indexed="81"/>
            <rFont val="Tahoma"/>
            <family val="2"/>
          </rPr>
          <t xml:space="preserve">
Bill segment errors not being fixed
</t>
        </r>
        <r>
          <rPr>
            <b/>
            <sz val="8"/>
            <color indexed="16"/>
            <rFont val="Tahoma"/>
            <family val="2"/>
          </rPr>
          <t>BUSINESS IMPACT</t>
        </r>
        <r>
          <rPr>
            <b/>
            <sz val="8"/>
            <color indexed="81"/>
            <rFont val="Tahoma"/>
            <family val="2"/>
          </rPr>
          <t xml:space="preserve">
Unbilled services agreements
</t>
        </r>
      </text>
    </comment>
    <comment ref="F74" authorId="0" shapeId="0" xr:uid="{00000000-0006-0000-0800-000014000000}">
      <text>
        <r>
          <rPr>
            <b/>
            <sz val="8"/>
            <color indexed="81"/>
            <rFont val="Tahoma"/>
            <family val="2"/>
          </rPr>
          <t>Billing error still outstanding at mont end - customer not billed</t>
        </r>
      </text>
    </comment>
    <comment ref="F94" authorId="0" shapeId="0" xr:uid="{00000000-0006-0000-0800-000015000000}">
      <text>
        <r>
          <rPr>
            <b/>
            <sz val="8"/>
            <color indexed="81"/>
            <rFont val="Tahoma"/>
            <family val="2"/>
          </rPr>
          <t>Consumption lower than trend</t>
        </r>
      </text>
    </comment>
    <comment ref="F146" authorId="0" shapeId="0" xr:uid="{00000000-0006-0000-0800-000016000000}">
      <text>
        <r>
          <rPr>
            <b/>
            <sz val="8"/>
            <color indexed="81"/>
            <rFont val="Tahoma"/>
            <family val="2"/>
          </rPr>
          <t>DESCRIPTION
ToDos in excess of 60 days not been actioned
BUSINESS IMPACT
Customer complaints</t>
        </r>
      </text>
    </comment>
    <comment ref="F148" authorId="0" shapeId="0" xr:uid="{00000000-0006-0000-0800-000017000000}">
      <text>
        <r>
          <rPr>
            <b/>
            <sz val="8"/>
            <color indexed="16"/>
            <rFont val="Tahoma"/>
            <family val="2"/>
          </rPr>
          <t>DESCRIPTION</t>
        </r>
        <r>
          <rPr>
            <b/>
            <sz val="8"/>
            <color indexed="81"/>
            <rFont val="Tahoma"/>
            <family val="2"/>
          </rPr>
          <t xml:space="preserve">
Internal Eskom Customers</t>
        </r>
      </text>
    </comment>
    <comment ref="F166" authorId="0" shapeId="0" xr:uid="{00000000-0006-0000-0800-000018000000}">
      <text>
        <r>
          <rPr>
            <b/>
            <sz val="8"/>
            <color indexed="16"/>
            <rFont val="Tahoma"/>
            <family val="2"/>
          </rPr>
          <t>DESCRIPTION</t>
        </r>
        <r>
          <rPr>
            <b/>
            <sz val="8"/>
            <color indexed="81"/>
            <rFont val="Tahoma"/>
            <family val="2"/>
          </rPr>
          <t xml:space="preserve">
Large customers with many accounts pay on one account number. 
Payments need to be reallocated to the different account numbers.
</t>
        </r>
        <r>
          <rPr>
            <b/>
            <sz val="8"/>
            <color indexed="16"/>
            <rFont val="Tahoma"/>
            <family val="2"/>
          </rPr>
          <t>Business Impact</t>
        </r>
        <r>
          <rPr>
            <b/>
            <sz val="8"/>
            <color indexed="81"/>
            <rFont val="Tahoma"/>
            <family val="2"/>
          </rPr>
          <t xml:space="preserve">
Unallocated payments
</t>
        </r>
      </text>
    </comment>
    <comment ref="F225" authorId="1" shapeId="0" xr:uid="{00000000-0006-0000-0800-000019000000}">
      <text>
        <r>
          <rPr>
            <b/>
            <sz val="8"/>
            <color indexed="16"/>
            <rFont val="Tahoma"/>
            <family val="2"/>
          </rPr>
          <t>DESCRIPTION</t>
        </r>
        <r>
          <rPr>
            <b/>
            <sz val="8"/>
            <color indexed="81"/>
            <rFont val="Tahoma"/>
            <family val="2"/>
          </rPr>
          <t xml:space="preserve">
Users generate an asjustment.  This creates a              financial transaction.      
Users are not freezing the financial transaction.</t>
        </r>
      </text>
    </comment>
  </commentList>
</comments>
</file>

<file path=xl/sharedStrings.xml><?xml version="1.0" encoding="utf-8"?>
<sst xmlns="http://schemas.openxmlformats.org/spreadsheetml/2006/main" count="7610" uniqueCount="344">
  <si>
    <t>Rating Criteria</t>
  </si>
  <si>
    <t>EASTERN CAPE</t>
  </si>
  <si>
    <t>12 MONTH MOVING AVERAGE</t>
  </si>
  <si>
    <t>CUSTOMER BASE</t>
  </si>
  <si>
    <t>Number of LPU customers per region to date</t>
  </si>
  <si>
    <t>Number of SPU customers per region to date</t>
  </si>
  <si>
    <t>Number of TCS customers per region to date</t>
  </si>
  <si>
    <t xml:space="preserve">Total Conventional customers per region to date:  </t>
  </si>
  <si>
    <t>Number of PRE-PAID customers per region - Connections to date</t>
  </si>
  <si>
    <t xml:space="preserve">Total Customer base to date:  </t>
  </si>
  <si>
    <t>CUSTOMER ACCOUNT MANAGEMENT (CAM)</t>
  </si>
  <si>
    <t>Number of new Customers - PRE-PAID</t>
  </si>
  <si>
    <t>Number of new Customers - CONVENTIONAL</t>
  </si>
  <si>
    <t>Number of CONVENTIONAL terminated supplies - excluding pending starts</t>
  </si>
  <si>
    <t>40 906</t>
  </si>
  <si>
    <t>&lt;1%</t>
  </si>
  <si>
    <t>1-2%</t>
  </si>
  <si>
    <t>&gt;2%</t>
  </si>
  <si>
    <t>Number of CONVENTIONAL Sensitive supplies</t>
  </si>
  <si>
    <t>4 707</t>
  </si>
  <si>
    <t>List Clean To Do's - Address Validation</t>
  </si>
  <si>
    <t xml:space="preserve">as a % of Conventional customers: </t>
  </si>
  <si>
    <t>DEVICE &amp; CONSUMPTION MANAGEMENT (DCM)</t>
  </si>
  <si>
    <t>ACCOUNT ESTIMATIONS:</t>
  </si>
  <si>
    <t>Number of Service Points to be read this month</t>
  </si>
  <si>
    <t>0 - 40 %</t>
  </si>
  <si>
    <t>40 - 65 %</t>
  </si>
  <si>
    <t>&gt; 65%</t>
  </si>
  <si>
    <t xml:space="preserve">as a % of customer base: </t>
  </si>
  <si>
    <t>Accounts which have not had an actual read used on a bill since the Utility SA started</t>
  </si>
  <si>
    <t>0 - 02 %</t>
  </si>
  <si>
    <t>02 - 05 %</t>
  </si>
  <si>
    <t>&gt; 05%</t>
  </si>
  <si>
    <t>SPU Accounts which should have had at least 1 actual read used on a bill in the past 100 days and haven't</t>
  </si>
  <si>
    <t>0 - 3 %</t>
  </si>
  <si>
    <t>3 - 5 %</t>
  </si>
  <si>
    <t>&gt; 5%</t>
  </si>
  <si>
    <t xml:space="preserve">spu estimations as a % of customer base: </t>
  </si>
  <si>
    <t>&gt; 0</t>
  </si>
  <si>
    <t>Accounts which have not had an actual read since go live (Inception)</t>
  </si>
  <si>
    <t>LPU Accounts which should have had at least 1 actual read used on a bill in the past 100 days and haven't</t>
  </si>
  <si>
    <t>&lt;.5%</t>
  </si>
  <si>
    <t>.5-1%</t>
  </si>
  <si>
    <t>&gt;1%</t>
  </si>
  <si>
    <t>LPU estimations as a % of customer base</t>
  </si>
  <si>
    <t>Accounts which should have had at least 1 actual read used on a bill in the past 300 days and haven't</t>
  </si>
  <si>
    <t>1 - 1,5%</t>
  </si>
  <si>
    <t>&gt;1,5%</t>
  </si>
  <si>
    <t>Movement on Terminated Supplies</t>
  </si>
  <si>
    <t xml:space="preserve">as a % of conventional customer base: </t>
  </si>
  <si>
    <t>POSSIBLE REASONS FOR ESTIMATIONS:</t>
  </si>
  <si>
    <t>Meter Read Upload Hi/Lo Failure TODOs</t>
  </si>
  <si>
    <t>as a % of service points to be read</t>
  </si>
  <si>
    <t>TODOs - For Hi/Lo Fail (Manually captured meter readings)</t>
  </si>
  <si>
    <t>&lt;,5%</t>
  </si>
  <si>
    <t>,5-1%</t>
  </si>
  <si>
    <t>Meter Read Upload Error TODOs</t>
  </si>
  <si>
    <t>&lt;4%</t>
  </si>
  <si>
    <t>4-8%</t>
  </si>
  <si>
    <t>&gt;8%</t>
  </si>
  <si>
    <t>&lt;=50</t>
  </si>
  <si>
    <t>50-80</t>
  </si>
  <si>
    <t>&gt;80</t>
  </si>
  <si>
    <t>Routes Uploaded Late</t>
  </si>
  <si>
    <t>Conventional Pending Field Activities (past scheduled date)</t>
  </si>
  <si>
    <t>&lt;15%</t>
  </si>
  <si>
    <t>15 - 20%</t>
  </si>
  <si>
    <t>&gt;20%</t>
  </si>
  <si>
    <t>as a % of conventional customer base</t>
  </si>
  <si>
    <t>BILLING (BRM)</t>
  </si>
  <si>
    <t>UNBILLED SERVICE AGREEMENTS</t>
  </si>
  <si>
    <t>Unbilled Service Agreements - Inception to date</t>
  </si>
  <si>
    <t>Unbilled Service Agreements in the last 40 days (ALL)</t>
  </si>
  <si>
    <t>0 - 1%</t>
  </si>
  <si>
    <t>1 - 2%</t>
  </si>
  <si>
    <t>&gt; 2%</t>
  </si>
  <si>
    <t>Unbilled Service Agreements in the last 40 days (LPU)</t>
  </si>
  <si>
    <t>Unbilled Service Agreements in the last 40 days (SPU)</t>
  </si>
  <si>
    <t>Unbilled Service Agreements in the last 40 days (TCS)</t>
  </si>
  <si>
    <t>BILL SEGMENT ERRORS</t>
  </si>
  <si>
    <t>Bill segment errors (ALL)</t>
  </si>
  <si>
    <t>0 - 0.075%</t>
  </si>
  <si>
    <t>0.075-0.15%</t>
  </si>
  <si>
    <t>&gt; 0.15%</t>
  </si>
  <si>
    <t>Bill segment errors (LPU)</t>
  </si>
  <si>
    <t>Bill segment errors (SPU)</t>
  </si>
  <si>
    <t>Bill segment errors (TCS)</t>
  </si>
  <si>
    <t>No. of active Premises billed on zero consumption Incl. No Consumption Reason (ALL)</t>
  </si>
  <si>
    <t>&lt;= 1%</t>
  </si>
  <si>
    <t>&gt;= 2%</t>
  </si>
  <si>
    <t>No. of active Premises billed on zero consumption Incl. No Consumption Reason (LPU)</t>
  </si>
  <si>
    <t>No. of active Premises billed on zero consumption Incl. No Consumption Reason (SPU)</t>
  </si>
  <si>
    <t>No. of active Premises billed on zero consumption Excl. No Consumption Reason (ALL)</t>
  </si>
  <si>
    <t>No. of active Premises billed on zero consumption Excl. No Consumption Reason (LPU)</t>
  </si>
  <si>
    <t>No. of active Premises billed on zero consumption Excl. No Consumption Reason (SPU)</t>
  </si>
  <si>
    <t>No. of active customers billed on low consumption (ALL)</t>
  </si>
  <si>
    <t>No. of active customers billed on low consumption (LPU)</t>
  </si>
  <si>
    <t>No. of active customers billed on low consumption (SPU)</t>
  </si>
  <si>
    <t>BILL FORMATS</t>
  </si>
  <si>
    <t>LPU E-Bills</t>
  </si>
  <si>
    <t>as a % of conventional LPU customer base</t>
  </si>
  <si>
    <t>SPU E-BILLS</t>
  </si>
  <si>
    <t>as a % of conventional SPU customer base</t>
  </si>
  <si>
    <t>LPU FAX</t>
  </si>
  <si>
    <t>SPU FAX</t>
  </si>
  <si>
    <t>LPU POST</t>
  </si>
  <si>
    <t>SPU POST</t>
  </si>
  <si>
    <t>STATISTICAL ADJUSTMENTS OF REBILLS</t>
  </si>
  <si>
    <r>
      <t xml:space="preserve">STATISTICAL ADJUSTMENTS OF REBILLS - </t>
    </r>
    <r>
      <rPr>
        <b/>
        <sz val="10"/>
        <rFont val="Arial"/>
        <family val="2"/>
      </rPr>
      <t>LPU</t>
    </r>
  </si>
  <si>
    <r>
      <t xml:space="preserve">STATISTICAL ADJUSTMENTS OF REBILLS - </t>
    </r>
    <r>
      <rPr>
        <b/>
        <sz val="10"/>
        <rFont val="Arial"/>
        <family val="2"/>
      </rPr>
      <t>SPU</t>
    </r>
  </si>
  <si>
    <t>CREDIT &amp; COLLECTIONS (C&amp;C)</t>
  </si>
  <si>
    <t>To Do's - Collections (CET) - First Call (Total for month)</t>
  </si>
  <si>
    <t>0 - 5%</t>
  </si>
  <si>
    <t>5 - 7.5%</t>
  </si>
  <si>
    <t>&gt; 7.5 %</t>
  </si>
  <si>
    <t>as a % of customer base</t>
  </si>
  <si>
    <t>To Do's - Collections (CET) - Second Call (Total for month)</t>
  </si>
  <si>
    <t>0 - 2 %</t>
  </si>
  <si>
    <t>2 - 4%</t>
  </si>
  <si>
    <t>&gt; 4 %</t>
  </si>
  <si>
    <t>Pending Field Activities (FA's) - Severances (SET)</t>
  </si>
  <si>
    <t>3 - 5%</t>
  </si>
  <si>
    <t>&gt; 5 %</t>
  </si>
  <si>
    <t>0 - 200</t>
  </si>
  <si>
    <t>201 - 500</t>
  </si>
  <si>
    <t>&gt; 500</t>
  </si>
  <si>
    <t>To Do's on Payments after Pending Field Activities (FA's) - Severances TD-SPRO</t>
  </si>
  <si>
    <t>ToDo's - Key/Sensitive Customers in Severance TD-SEVT</t>
  </si>
  <si>
    <t>&gt;.5% to 1%</t>
  </si>
  <si>
    <t>as a % of sensitive customer base</t>
  </si>
  <si>
    <t>Payment arrangements created this month</t>
  </si>
  <si>
    <t>&gt;1% &lt; 1,5%</t>
  </si>
  <si>
    <t>Payment Arrangements &gt; 12 months</t>
  </si>
  <si>
    <t>&lt;.1%</t>
  </si>
  <si>
    <t>&gt;.1% &lt; .15%</t>
  </si>
  <si>
    <t>&gt;.15%</t>
  </si>
  <si>
    <t>Number of live accounts with credit balances</t>
  </si>
  <si>
    <t>ToDo's - Write-offs (Write-off Process) TD-WOEVT</t>
  </si>
  <si>
    <t>&lt; 25%</t>
  </si>
  <si>
    <t>&gt; 25% &lt; 40%</t>
  </si>
  <si>
    <t>&gt; 40%</t>
  </si>
  <si>
    <t>as a % of terminated customer base</t>
  </si>
  <si>
    <t>Refund To Do's in excess of 60 days</t>
  </si>
  <si>
    <t>&lt; 2.5%</t>
  </si>
  <si>
    <t>&gt; 2.5% &lt; 4%</t>
  </si>
  <si>
    <t>&gt; 4%</t>
  </si>
  <si>
    <t>Number of active customers linked to zero interest rate</t>
  </si>
  <si>
    <t>Total as  % of customer base</t>
  </si>
  <si>
    <t>Internal Eskom Customers linked to zero interest rate</t>
  </si>
  <si>
    <t>Internal as a % of customer base</t>
  </si>
  <si>
    <t>External Eskom Customers linked to zero interest rate</t>
  </si>
  <si>
    <t>External as a % of customer base</t>
  </si>
  <si>
    <t>PAYMENTS</t>
  </si>
  <si>
    <t>Conventional Payments in error</t>
  </si>
  <si>
    <t>0 - 0.5 %</t>
  </si>
  <si>
    <t>0.05 - 1%</t>
  </si>
  <si>
    <t>&gt; 1 %</t>
  </si>
  <si>
    <t>PrePaid Payments in error</t>
  </si>
  <si>
    <t>Number of accounts with Debit Orders</t>
  </si>
  <si>
    <t xml:space="preserve">Conventional Unallocated Payments </t>
  </si>
  <si>
    <t>PrePaid Unallocated Payments</t>
  </si>
  <si>
    <t>0 - 1 %</t>
  </si>
  <si>
    <t>1 - 3%</t>
  </si>
  <si>
    <t>&gt; 3 %</t>
  </si>
  <si>
    <t xml:space="preserve">No. of Unallocated FBE tx's (monthly) </t>
  </si>
  <si>
    <t>0.5 - 1%</t>
  </si>
  <si>
    <t>% of FBE Transactions vs Monthly Unallocateds</t>
  </si>
  <si>
    <t>Conventional Payments in error with Unknown GL Division</t>
  </si>
  <si>
    <t>-</t>
  </si>
  <si>
    <t>Prepaid Payments in error with Uknown GL division</t>
  </si>
  <si>
    <t>FIELD ACTIVITY UPLOAD EXCEPTIONS</t>
  </si>
  <si>
    <t>Meter Read Type Field Activities</t>
  </si>
  <si>
    <t>as a % of overdue pending FA'a</t>
  </si>
  <si>
    <t>Severance Type Field Activities</t>
  </si>
  <si>
    <t>Start/Stop Type Field Activities</t>
  </si>
  <si>
    <t>&gt; 2 %</t>
  </si>
  <si>
    <t>User Created Field Activities</t>
  </si>
  <si>
    <t>Other Field Activities</t>
  </si>
  <si>
    <t>PRE-PAID</t>
  </si>
  <si>
    <t>1 to 5</t>
  </si>
  <si>
    <t>&gt; 5</t>
  </si>
  <si>
    <t>Active CDU’s without Uploads (Never Uploaded)</t>
  </si>
  <si>
    <t>&gt;5</t>
  </si>
  <si>
    <t>Active CDU’s with last uploads more than a month ago</t>
  </si>
  <si>
    <t>0 - 15</t>
  </si>
  <si>
    <t>15 to 50</t>
  </si>
  <si>
    <t>&gt;50</t>
  </si>
  <si>
    <t>Active CDU’s - uploads in the last month but not in the past week</t>
  </si>
  <si>
    <t>No of customers blocked in online vending system</t>
  </si>
  <si>
    <t>&lt;= 3%</t>
  </si>
  <si>
    <t>Resolved Unallocated Transactions</t>
  </si>
  <si>
    <t>Sales Upload Errors (Number of files in error)</t>
  </si>
  <si>
    <t xml:space="preserve">Customer, Accounts and Meter ToDo's </t>
  </si>
  <si>
    <t>- Allocated to Account Operations Personnel</t>
  </si>
  <si>
    <t>0-1%</t>
  </si>
  <si>
    <t>- Allocated to Customer Services Personnel</t>
  </si>
  <si>
    <t>Transactional ToDo's</t>
  </si>
  <si>
    <t>GENERAL LEDGER</t>
  </si>
  <si>
    <t>Transaction created online not frozen on CC&amp;B</t>
  </si>
  <si>
    <t>0 - 100</t>
  </si>
  <si>
    <t>101 - 200</t>
  </si>
  <si>
    <t>&gt; 200</t>
  </si>
  <si>
    <t>General Ledger</t>
  </si>
  <si>
    <t>0 - 10</t>
  </si>
  <si>
    <t>10 - 20</t>
  </si>
  <si>
    <t>&gt; 20</t>
  </si>
  <si>
    <t>Transactions created online, not frozen on CC&amp;B</t>
  </si>
  <si>
    <t>DATA KPI'S</t>
  </si>
  <si>
    <t>Conventional customers without phone numbers</t>
  </si>
  <si>
    <t>Faulty Telephone Numbers</t>
  </si>
  <si>
    <t>Conventional customers without valid email address</t>
  </si>
  <si>
    <t>Persons where Id Type Other is used as the Primary Id</t>
  </si>
  <si>
    <t>Conv customers connected without SPs (incomplete V)</t>
  </si>
  <si>
    <t>Conv customers linked to more than ONE SA with the same SP (incomplete V)</t>
  </si>
  <si>
    <t>Conv premises with 3 SPs but only ONE connected to the SA/SP (incomplete V)</t>
  </si>
  <si>
    <t>FREE STATE</t>
  </si>
  <si>
    <t>22 955</t>
  </si>
  <si>
    <t>LPU REBILLS</t>
  </si>
  <si>
    <t>SPU REBILLS</t>
  </si>
  <si>
    <t xml:space="preserve"> </t>
  </si>
  <si>
    <t>GAUTENG</t>
  </si>
  <si>
    <t>230 896</t>
  </si>
  <si>
    <t>1 490</t>
  </si>
  <si>
    <t>KZN</t>
  </si>
  <si>
    <t>108 075</t>
  </si>
  <si>
    <t>3 898</t>
  </si>
  <si>
    <t>0.075 - 0.15%</t>
  </si>
  <si>
    <t>LIMPOPO</t>
  </si>
  <si>
    <t>115 699</t>
  </si>
  <si>
    <t>MPUMALANGA</t>
  </si>
  <si>
    <t>74 695</t>
  </si>
  <si>
    <t>2 443</t>
  </si>
  <si>
    <t>NORTH WESTERN</t>
  </si>
  <si>
    <t>41 051</t>
  </si>
  <si>
    <t>NORTHERN CAPE</t>
  </si>
  <si>
    <t>14 586</t>
  </si>
  <si>
    <t>5 - 7%</t>
  </si>
  <si>
    <t>&gt; 7%</t>
  </si>
  <si>
    <t>WESTERN CAPE</t>
  </si>
  <si>
    <t>90 930</t>
  </si>
  <si>
    <t>4 567</t>
  </si>
  <si>
    <t>o</t>
  </si>
  <si>
    <t>KSACS</t>
  </si>
  <si>
    <t>Project Management</t>
  </si>
  <si>
    <t>Total</t>
  </si>
  <si>
    <t>Bill of Activities</t>
  </si>
  <si>
    <t>Item</t>
  </si>
  <si>
    <t>Description</t>
  </si>
  <si>
    <t>Unit</t>
  </si>
  <si>
    <t>Quantity</t>
  </si>
  <si>
    <t>A</t>
  </si>
  <si>
    <t>Preliminaries &amp; General</t>
  </si>
  <si>
    <t>P&amp;G</t>
  </si>
  <si>
    <t>Environmental Compliance and Site Management</t>
  </si>
  <si>
    <t>Sum</t>
  </si>
  <si>
    <t>Per/Day</t>
  </si>
  <si>
    <t>Supply</t>
  </si>
  <si>
    <t>Each</t>
  </si>
  <si>
    <t>Sim cards</t>
  </si>
  <si>
    <t>Licences</t>
  </si>
  <si>
    <t>Installation of Meters</t>
  </si>
  <si>
    <t xml:space="preserve">Installation of meters </t>
  </si>
  <si>
    <t>Installation of Data Concentrator with antennae</t>
  </si>
  <si>
    <t>Other Provisions</t>
  </si>
  <si>
    <t>Miscellaneous material</t>
  </si>
  <si>
    <t>Supply Data Concentrator DCU</t>
  </si>
  <si>
    <t>Supply single Phase DIN Rail PLC Split Smart Meter with CIU</t>
  </si>
  <si>
    <t>Supply single Phase BS Rail PLC Split Smart Meter with CIU</t>
  </si>
  <si>
    <t>Supply single Phase BS Split Smart Meter with CIU + Internal/Plug-in GSM Modem</t>
  </si>
  <si>
    <t>Supply three Phase BS PLC Split Smart Meter with CIU</t>
  </si>
  <si>
    <t>Supply three Phase BS Split Smart Meter with CIU + Internal/Plug-in GSM Modem</t>
  </si>
  <si>
    <t>Supply BOX, POLE TOP SPLIT METER 2- WAY 50A</t>
  </si>
  <si>
    <t>Supply BOX, POLE TOP SPLIT METER 2- WAY 120A</t>
  </si>
  <si>
    <t>Supply BOX, POLE TOP SPLIT METER 4-WAY 50A</t>
  </si>
  <si>
    <t>Supply BOX, POLE TOP SPLIT METER 4- WAY 120A</t>
  </si>
  <si>
    <t>Supply BOX, POLE TOP SPLIT METER 6- WAY 50A</t>
  </si>
  <si>
    <t>Supply BOX, POLE TOP SPLIT METER 6- WAY 120A</t>
  </si>
  <si>
    <t>Supply BOX, POLE TOP SPLIT METER 8- WAY 50A</t>
  </si>
  <si>
    <t>Supply KSK MTR:3PH;0 KVA; DC SECURE POLE MOUNT</t>
  </si>
  <si>
    <t>Supply of IPC</t>
  </si>
  <si>
    <t>Notes:</t>
  </si>
  <si>
    <t>Design includes detailed planning specific to Eskom’s infrastructure and regulatory requirements.</t>
  </si>
  <si>
    <t>Supply covers meters, communication devices, data centers, servers, and software licenses.</t>
  </si>
  <si>
    <t>Implementation includes network deployment, software installation (MDMS, HES), training Eskom staff, and commissioning.</t>
  </si>
  <si>
    <t>Summary Table</t>
  </si>
  <si>
    <t>Component</t>
  </si>
  <si>
    <t>% of Total Cost</t>
  </si>
  <si>
    <t>Amount (ZAR)</t>
  </si>
  <si>
    <t>Design</t>
  </si>
  <si>
    <t>93,870,000</t>
  </si>
  <si>
    <t>750,000,000</t>
  </si>
  <si>
    <t>Implementation</t>
  </si>
  <si>
    <t>470,000,000</t>
  </si>
  <si>
    <t>Support &amp; Maintenance</t>
  </si>
  <si>
    <t>280,000,000</t>
  </si>
  <si>
    <t>Integration with 3rd Parties</t>
  </si>
  <si>
    <t>190,000,000</t>
  </si>
  <si>
    <t>Contingency &amp; Misc.</t>
  </si>
  <si>
    <t>93,529,112</t>
  </si>
  <si>
    <t>1,877,399,112</t>
  </si>
  <si>
    <t>Support &amp; Maintenance is critical for stable AMI system operation over several years.</t>
  </si>
  <si>
    <t>Integration addresses Eskom’s need to connect AMI data with existing billing, outage management, and enterprise systems.</t>
  </si>
  <si>
    <t>TOTAL EXCLUDING 15% VAT</t>
  </si>
  <si>
    <t>PPE</t>
  </si>
  <si>
    <t>Risk Assessment Procedure, QM, Quality Management System, Health and Safety Specifications, Environmental Plan, Safety Inspection, OHSA Appointment, Non-conformance Process.</t>
  </si>
  <si>
    <t>Project Overheads.</t>
  </si>
  <si>
    <t xml:space="preserve">Foreign Currency </t>
  </si>
  <si>
    <t>Foreign Curency Unit price</t>
  </si>
  <si>
    <t>Rate of Exchange</t>
  </si>
  <si>
    <t>Foreign Currency unit price (in ZAR)</t>
  </si>
  <si>
    <t>Total foreign curency value</t>
  </si>
  <si>
    <t>Pricing for imported portion</t>
  </si>
  <si>
    <t>Total of Local Portion</t>
  </si>
  <si>
    <t>Total unit price in ZAR(foreign  + local)</t>
  </si>
  <si>
    <t>Total Price</t>
  </si>
  <si>
    <t>Total local Pricing</t>
  </si>
  <si>
    <t>Local portion Unit price</t>
  </si>
  <si>
    <t xml:space="preserve">Supply  Cover , Access : Protetctive , Ivory B77 </t>
  </si>
  <si>
    <t xml:space="preserve">Supply of Kit, Split Meter Readyboard Retrofit </t>
  </si>
  <si>
    <t>Installation of Pole Top Box, DC Kiosk and IPC</t>
  </si>
  <si>
    <t>EXCHANGE RATES FOR MULTIPLE CURRENCIES</t>
  </si>
  <si>
    <t>NOTES:</t>
  </si>
  <si>
    <r>
      <t xml:space="preserve">The table below needs to be completed if the Employer will be exposed to any currency fluctuation as stipulated in Secondary Clause X3.  For conversion of the foreign portions to Rand, please use the </t>
    </r>
    <r>
      <rPr>
        <b/>
        <sz val="12"/>
        <color indexed="10"/>
        <rFont val="Arial"/>
        <family val="2"/>
      </rPr>
      <t>South African Reserve Bank's (SARB) exchange rate at 12:00 on the day of advertisement of the bid</t>
    </r>
    <r>
      <rPr>
        <sz val="12"/>
        <rFont val="Arial"/>
        <family val="2"/>
      </rPr>
      <t xml:space="preserve">.  This is in terms of the Preferential Procurement Policy Framework Act (PPPFA) with which the Employer has to comply.
NB: Tenderers must submit proof of the SARB rate(s) of exchange used  </t>
    </r>
  </si>
  <si>
    <t xml:space="preserve">The following URL (electronic route) is to be followed to access the relevant SARB rates on their web pages:
</t>
  </si>
  <si>
    <t>www.resbank.co.za</t>
  </si>
  <si>
    <t>-  Select Research
-  Then select Rates
-  Click on "Select historical exchange rates and other interest rates"
-  Clicking on the exchange rate in the following page opens the daily rates per currency and SA Rand</t>
  </si>
  <si>
    <t>The Employer deals only in the currencies listed below unless other currencies are specifically approved for this tender.  Kindly notify the Employer of any currency that the tenderer intends to use, but is not stipulated in the table, to consider sanctioning such currency.  Sufficient time must be allowed for the assessment and to respond to such request.  The onus is on the tenderer to submit a bid with approved currencies</t>
  </si>
  <si>
    <r>
      <rPr>
        <sz val="12"/>
        <rFont val="Arial"/>
        <family val="2"/>
      </rPr>
      <t>The format in which the exchange rate must be inserted in the table is:  1 (One) Foreign Currency = R Amount  (i.e. the Rand amount for one of each foreign currency applicable).  Exchange rates must be rounded to 4 decimals
NB :  Only the USD/ZAR, GBP/ZAR and EUR/ZAR are published in this way on the SARB web pages above.  The Rand rate with the other currencies must be inverted (1/Foreign Currency Rate) in order to list it in the required format in the table below</t>
    </r>
    <r>
      <rPr>
        <b/>
        <sz val="12"/>
        <rFont val="Arial"/>
        <family val="2"/>
      </rPr>
      <t xml:space="preserve">
</t>
    </r>
  </si>
  <si>
    <t xml:space="preserve">All information in the table below must conform with all other equivalent information in the offer. </t>
  </si>
  <si>
    <t>Payment in terms of Payment Method 2  is considered as a "foreign payment" although it will be effected in South African Rand. However, amounts for  "F.O.R. Price-Goods supplied from Imported Items", are NOT considered as "foreign payments"</t>
  </si>
  <si>
    <t xml:space="preserve">If more than one payment method apply for a currency, the Tenderer must request an additional row be inserted in the table in order to split the values and identify the relevant method.   </t>
  </si>
  <si>
    <t>MULTIPLE CURRENCIES</t>
  </si>
  <si>
    <t>No</t>
  </si>
  <si>
    <t>Currency Description</t>
  </si>
  <si>
    <t>Code</t>
  </si>
  <si>
    <t>Exchange Rate Currency 1,00 =</t>
  </si>
  <si>
    <t>Date Published</t>
  </si>
  <si>
    <t>Source</t>
  </si>
  <si>
    <t>South African Rand</t>
  </si>
  <si>
    <t>ZAR</t>
  </si>
  <si>
    <t>Data Concentrator</t>
  </si>
  <si>
    <t>Installation of Readyboards Retrofit or Access Cover</t>
  </si>
  <si>
    <t>Establishment, De-establishment &amp; rehabilitation of Site</t>
  </si>
  <si>
    <t>Supply of Smart Meters and Accessories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</si>
</sst>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0.00_-;\-&quot;R&quot;* #,##0.00_-;_-&quot;R&quot;* &quot;-&quot;??_-;_-@_-"/>
    <numFmt numFmtId="43" formatCode="_-* #,##0.00_-;\-* #,##0.00_-;_-* &quot;-&quot;??_-;_-@_-"/>
    <numFmt numFmtId="164" formatCode="0.0%"/>
    <numFmt numFmtId="165" formatCode="mmm\-yyyy"/>
    <numFmt numFmtId="166" formatCode="[$-409]mmm\-yy;@"/>
    <numFmt numFmtId="167" formatCode="_ &quot;R&quot;\ * #,##0.00_ ;_ &quot;R&quot;\ * \-#,##0.00_ ;_ &quot;R&quot;\ * &quot;-&quot;??_ ;_ @_ "/>
    <numFmt numFmtId="168" formatCode="_ [$R-1C09]\ * #,##0.00_ ;_ [$R-1C09]\ * \-#,##0.00_ ;_ [$R-1C09]\ * &quot;-&quot;??_ ;_ @_ "/>
    <numFmt numFmtId="169" formatCode="#,##0.00_ ;\-#,##0.00\ "/>
    <numFmt numFmtId="170" formatCode="_-[$R-1C09]* #,##0.00_-;\-[$R-1C09]* #,##0.00_-;_-[$R-1C09]* &quot;-&quot;??_-;_-@_-"/>
    <numFmt numFmtId="171" formatCode="_-* #,##0_-;\-* #,##0_-;_-* &quot;-&quot;??_-;_-@_-"/>
    <numFmt numFmtId="172" formatCode="_ [$R-1C09]\ * #,##0_ ;_ [$R-1C09]\ * \-#,##0_ ;_ [$R-1C09]\ * &quot;-&quot;??_ ;_ @_ "/>
    <numFmt numFmtId="173" formatCode="0.0"/>
    <numFmt numFmtId="174" formatCode="&quot;R&quot;\ #,##0.000000"/>
    <numFmt numFmtId="175" formatCode="dd\-mmm\-yyyy"/>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0"/>
      <color indexed="8"/>
      <name val="Arial"/>
      <family val="2"/>
    </font>
    <font>
      <sz val="14"/>
      <name val="Arial"/>
      <family val="2"/>
    </font>
    <font>
      <b/>
      <sz val="26"/>
      <color indexed="16"/>
      <name val="Times New Roman"/>
      <family val="1"/>
    </font>
    <font>
      <b/>
      <sz val="14"/>
      <name val="Times New Roman"/>
      <family val="1"/>
    </font>
    <font>
      <b/>
      <sz val="10"/>
      <name val="Arial"/>
      <family val="2"/>
    </font>
    <font>
      <b/>
      <sz val="14"/>
      <color indexed="9"/>
      <name val="Arial"/>
      <family val="2"/>
    </font>
    <font>
      <b/>
      <sz val="10"/>
      <name val="Arial"/>
      <family val="2"/>
    </font>
    <font>
      <b/>
      <sz val="12"/>
      <color indexed="9"/>
      <name val="Arial"/>
      <family val="2"/>
    </font>
    <font>
      <b/>
      <sz val="10"/>
      <color indexed="16"/>
      <name val="Arial"/>
      <family val="2"/>
    </font>
    <font>
      <b/>
      <sz val="9"/>
      <color indexed="8"/>
      <name val="Arial"/>
      <family val="2"/>
    </font>
    <font>
      <b/>
      <sz val="10"/>
      <color indexed="9"/>
      <name val="Arial"/>
      <family val="2"/>
    </font>
    <font>
      <b/>
      <sz val="9"/>
      <name val="Arial"/>
      <family val="2"/>
    </font>
    <font>
      <b/>
      <sz val="8"/>
      <color indexed="81"/>
      <name val="Tahoma"/>
      <family val="2"/>
    </font>
    <font>
      <b/>
      <sz val="12"/>
      <name val="Times New Roman"/>
      <family val="1"/>
    </font>
    <font>
      <b/>
      <sz val="8"/>
      <color indexed="16"/>
      <name val="Tahoma"/>
      <family val="2"/>
    </font>
    <font>
      <sz val="9"/>
      <color indexed="9"/>
      <name val="Arial"/>
      <family val="2"/>
    </font>
    <font>
      <b/>
      <u/>
      <sz val="10"/>
      <name val="Arial"/>
      <family val="2"/>
    </font>
    <font>
      <sz val="9"/>
      <name val="Arial"/>
      <family val="2"/>
    </font>
    <font>
      <sz val="8"/>
      <color indexed="81"/>
      <name val="Tahoma"/>
      <family val="2"/>
    </font>
    <font>
      <sz val="9"/>
      <color indexed="8"/>
      <name val="Arial"/>
      <family val="2"/>
    </font>
    <font>
      <b/>
      <sz val="9"/>
      <color indexed="16"/>
      <name val="Arial"/>
      <family val="2"/>
    </font>
    <font>
      <b/>
      <u/>
      <sz val="10"/>
      <color indexed="8"/>
      <name val="Arial"/>
      <family val="2"/>
    </font>
    <font>
      <sz val="10"/>
      <color indexed="8"/>
      <name val="Arial"/>
      <family val="2"/>
    </font>
    <font>
      <sz val="10"/>
      <name val="Arial"/>
      <family val="2"/>
    </font>
    <font>
      <sz val="11"/>
      <color theme="1"/>
      <name val="Calibri"/>
      <family val="2"/>
      <scheme val="minor"/>
    </font>
    <font>
      <u/>
      <sz val="10"/>
      <name val="Arial"/>
      <family val="2"/>
    </font>
    <font>
      <sz val="10"/>
      <name val="Arial"/>
      <family val="2"/>
    </font>
    <font>
      <sz val="10"/>
      <name val="Arial"/>
      <family val="2"/>
    </font>
    <font>
      <sz val="10"/>
      <name val="Arial"/>
      <family val="2"/>
    </font>
    <font>
      <b/>
      <sz val="10"/>
      <color rgb="FFA50021"/>
      <name val="Arial"/>
      <family val="2"/>
    </font>
    <font>
      <sz val="10"/>
      <name val="Arial"/>
      <family val="2"/>
    </font>
    <font>
      <sz val="11"/>
      <color indexed="8"/>
      <name val="Calibri"/>
      <family val="2"/>
    </font>
    <font>
      <sz val="10"/>
      <name val="Arial"/>
      <family val="2"/>
    </font>
    <font>
      <sz val="11"/>
      <color indexed="8"/>
      <name val="Calibri"/>
      <family val="2"/>
      <scheme val="minor"/>
    </font>
    <font>
      <sz val="10"/>
      <name val="Arial"/>
      <family val="2"/>
    </font>
    <font>
      <sz val="10"/>
      <name val="Arial"/>
      <family val="2"/>
    </font>
    <font>
      <sz val="10"/>
      <name val="Arial"/>
      <family val="2"/>
    </font>
    <font>
      <sz val="10"/>
      <name val="Arial"/>
      <family val="2"/>
    </font>
    <font>
      <b/>
      <sz val="10"/>
      <color indexed="10"/>
      <name val="Arial"/>
      <family val="2"/>
    </font>
    <font>
      <sz val="10"/>
      <name val="Arial"/>
      <family val="2"/>
    </font>
    <font>
      <b/>
      <sz val="14"/>
      <name val="Arial"/>
      <family val="2"/>
    </font>
    <font>
      <b/>
      <sz val="12"/>
      <name val="Arial"/>
      <family val="2"/>
    </font>
    <font>
      <sz val="12"/>
      <name val="Arial"/>
      <family val="2"/>
    </font>
    <font>
      <b/>
      <sz val="12"/>
      <color indexed="10"/>
      <name val="Arial"/>
      <family val="2"/>
    </font>
    <font>
      <u/>
      <sz val="12"/>
      <color indexed="12"/>
      <name val="Arial"/>
      <family val="2"/>
    </font>
  </fonts>
  <fills count="1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31"/>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
      <patternFill patternType="solid">
        <fgColor rgb="FF66FF33"/>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lightUp">
        <bgColor theme="0" tint="-4.9989318521683403E-2"/>
      </patternFill>
    </fill>
  </fills>
  <borders count="60">
    <border>
      <left/>
      <right/>
      <top/>
      <bottom/>
      <diagonal/>
    </border>
    <border>
      <left/>
      <right style="medium">
        <color indexed="64"/>
      </right>
      <top/>
      <bottom/>
      <diagonal/>
    </border>
    <border>
      <left style="thick">
        <color indexed="64"/>
      </left>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top style="medium">
        <color indexed="64"/>
      </top>
      <bottom/>
      <diagonal/>
    </border>
    <border>
      <left/>
      <right/>
      <top style="medium">
        <color indexed="64"/>
      </top>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thick">
        <color indexed="64"/>
      </bottom>
      <diagonal/>
    </border>
    <border>
      <left style="medium">
        <color indexed="64"/>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781">
    <xf numFmtId="166" fontId="0" fillId="0" borderId="0"/>
    <xf numFmtId="166" fontId="17" fillId="0" borderId="0" applyNumberFormat="0" applyFill="0" applyBorder="0" applyAlignment="0" applyProtection="0">
      <alignment vertical="top"/>
      <protection locked="0"/>
    </xf>
    <xf numFmtId="166" fontId="41" fillId="0" borderId="0"/>
    <xf numFmtId="166" fontId="42" fillId="0" borderId="0"/>
    <xf numFmtId="166" fontId="16" fillId="0" borderId="0"/>
    <xf numFmtId="9" fontId="16" fillId="0" borderId="0" applyFont="0" applyFill="0" applyBorder="0" applyAlignment="0" applyProtection="0"/>
    <xf numFmtId="9" fontId="16" fillId="0" borderId="0" applyFont="0" applyFill="0" applyBorder="0" applyAlignment="0" applyProtection="0"/>
    <xf numFmtId="166" fontId="15" fillId="0" borderId="0"/>
    <xf numFmtId="166" fontId="14" fillId="0" borderId="0"/>
    <xf numFmtId="166" fontId="16" fillId="0" borderId="0"/>
    <xf numFmtId="166" fontId="14" fillId="0" borderId="0"/>
    <xf numFmtId="166" fontId="14" fillId="0" borderId="0"/>
    <xf numFmtId="166" fontId="16" fillId="0" borderId="0"/>
    <xf numFmtId="9" fontId="16" fillId="0" borderId="0" applyFont="0" applyFill="0" applyBorder="0" applyAlignment="0" applyProtection="0"/>
    <xf numFmtId="166" fontId="13" fillId="0" borderId="0"/>
    <xf numFmtId="166" fontId="13" fillId="0" borderId="0"/>
    <xf numFmtId="166" fontId="13" fillId="0" borderId="0"/>
    <xf numFmtId="166" fontId="13" fillId="0" borderId="0"/>
    <xf numFmtId="166" fontId="13" fillId="0" borderId="0"/>
    <xf numFmtId="166" fontId="44" fillId="0" borderId="0"/>
    <xf numFmtId="166" fontId="12" fillId="0" borderId="0"/>
    <xf numFmtId="166" fontId="45" fillId="0" borderId="0"/>
    <xf numFmtId="166" fontId="12" fillId="0" borderId="0"/>
    <xf numFmtId="9" fontId="16" fillId="0" borderId="0" applyFont="0" applyFill="0" applyBorder="0" applyAlignment="0" applyProtection="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6" fillId="0" borderId="0"/>
    <xf numFmtId="166" fontId="11" fillId="0" borderId="0"/>
    <xf numFmtId="166" fontId="46" fillId="0" borderId="0"/>
    <xf numFmtId="166" fontId="11" fillId="0" borderId="0"/>
    <xf numFmtId="9" fontId="16" fillId="0" borderId="0" applyFont="0" applyFill="0" applyBorder="0" applyAlignment="0" applyProtection="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6"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9" fillId="0" borderId="0"/>
    <xf numFmtId="166" fontId="48" fillId="0" borderId="0"/>
    <xf numFmtId="166" fontId="9" fillId="0" borderId="0"/>
    <xf numFmtId="9" fontId="16" fillId="0" borderId="0" applyFont="0" applyFill="0" applyBorder="0" applyAlignment="0" applyProtection="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16"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8" fillId="0" borderId="0"/>
    <xf numFmtId="166" fontId="49" fillId="0" borderId="0"/>
    <xf numFmtId="166" fontId="49" fillId="0" borderId="0"/>
    <xf numFmtId="166" fontId="16" fillId="0" borderId="0"/>
    <xf numFmtId="166" fontId="49" fillId="0" borderId="0"/>
    <xf numFmtId="166" fontId="16"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49" fillId="0" borderId="0"/>
    <xf numFmtId="166" fontId="16" fillId="0" borderId="0"/>
    <xf numFmtId="166" fontId="16" fillId="0" borderId="0"/>
    <xf numFmtId="0" fontId="50" fillId="0" borderId="0"/>
    <xf numFmtId="0" fontId="17" fillId="0" borderId="0" applyNumberFormat="0" applyFill="0" applyBorder="0" applyAlignment="0" applyProtection="0">
      <alignment vertical="top"/>
      <protection locked="0"/>
    </xf>
    <xf numFmtId="0" fontId="16" fillId="0" borderId="0"/>
    <xf numFmtId="0" fontId="7" fillId="0" borderId="0"/>
    <xf numFmtId="0" fontId="16" fillId="0" borderId="0"/>
    <xf numFmtId="0" fontId="7" fillId="0" borderId="0"/>
    <xf numFmtId="0" fontId="7" fillId="0" borderId="0"/>
    <xf numFmtId="0" fontId="16"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applyNumberFormat="0" applyFont="0" applyFill="0" applyBorder="0" applyAlignment="0" applyProtection="0"/>
    <xf numFmtId="0" fontId="3" fillId="0" borderId="0"/>
    <xf numFmtId="166" fontId="53" fillId="0" borderId="0"/>
    <xf numFmtId="166" fontId="3" fillId="0" borderId="0"/>
    <xf numFmtId="9" fontId="16" fillId="0" borderId="0" applyFont="0" applyFill="0" applyBorder="0" applyAlignment="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4" fillId="0" borderId="0"/>
    <xf numFmtId="0" fontId="2" fillId="0" borderId="0"/>
    <xf numFmtId="0" fontId="55" fillId="0" borderId="0"/>
    <xf numFmtId="167" fontId="55" fillId="0" borderId="0" applyFont="0" applyFill="0" applyBorder="0" applyAlignment="0" applyProtection="0"/>
    <xf numFmtId="43" fontId="55" fillId="0" borderId="0" applyFont="0" applyFill="0" applyBorder="0" applyAlignment="0" applyProtection="0"/>
    <xf numFmtId="0" fontId="1" fillId="0" borderId="0"/>
    <xf numFmtId="43" fontId="16" fillId="0" borderId="0" applyFont="0" applyFill="0" applyBorder="0" applyAlignment="0" applyProtection="0"/>
    <xf numFmtId="44" fontId="16" fillId="0" borderId="0" applyFont="0" applyFill="0" applyBorder="0" applyAlignment="0" applyProtection="0"/>
    <xf numFmtId="44" fontId="57" fillId="0" borderId="0" applyFont="0" applyFill="0" applyBorder="0" applyAlignment="0" applyProtection="0"/>
    <xf numFmtId="0" fontId="16" fillId="0" borderId="0"/>
    <xf numFmtId="0" fontId="16" fillId="0" borderId="0"/>
  </cellStyleXfs>
  <cellXfs count="365">
    <xf numFmtId="166" fontId="0" fillId="0" borderId="0" xfId="0"/>
    <xf numFmtId="166" fontId="18" fillId="2" borderId="0" xfId="0" applyFont="1" applyFill="1"/>
    <xf numFmtId="49" fontId="19" fillId="2" borderId="0" xfId="0" applyNumberFormat="1" applyFont="1" applyFill="1" applyAlignment="1">
      <alignment horizontal="center" wrapText="1"/>
    </xf>
    <xf numFmtId="49" fontId="20" fillId="2" borderId="1" xfId="0" applyNumberFormat="1" applyFont="1" applyFill="1" applyBorder="1" applyAlignment="1">
      <alignment horizontal="center" vertical="center" wrapText="1"/>
    </xf>
    <xf numFmtId="166" fontId="18" fillId="2" borderId="0" xfId="0" applyFont="1" applyFill="1" applyAlignment="1">
      <alignment horizontal="center"/>
    </xf>
    <xf numFmtId="49" fontId="22" fillId="2" borderId="0" xfId="0" applyNumberFormat="1" applyFont="1" applyFill="1"/>
    <xf numFmtId="49" fontId="22" fillId="2" borderId="0" xfId="0" applyNumberFormat="1" applyFont="1" applyFill="1" applyAlignment="1">
      <alignment horizontal="center"/>
    </xf>
    <xf numFmtId="166" fontId="0" fillId="3" borderId="2" xfId="0" applyFill="1" applyBorder="1"/>
    <xf numFmtId="49" fontId="23" fillId="3" borderId="3" xfId="0" applyNumberFormat="1" applyFont="1" applyFill="1" applyBorder="1" applyAlignment="1">
      <alignment vertical="center"/>
    </xf>
    <xf numFmtId="166" fontId="0" fillId="2" borderId="4" xfId="0" applyFill="1" applyBorder="1"/>
    <xf numFmtId="49" fontId="25" fillId="2" borderId="5" xfId="0" applyNumberFormat="1" applyFont="1" applyFill="1" applyBorder="1"/>
    <xf numFmtId="166" fontId="0" fillId="2" borderId="6" xfId="0" applyFill="1" applyBorder="1"/>
    <xf numFmtId="49" fontId="0" fillId="4" borderId="7" xfId="0" applyNumberFormat="1" applyFill="1" applyBorder="1"/>
    <xf numFmtId="9" fontId="18" fillId="2" borderId="0" xfId="5" applyFont="1" applyFill="1" applyBorder="1" applyAlignment="1">
      <alignment horizontal="center" vertical="center"/>
    </xf>
    <xf numFmtId="49" fontId="26" fillId="4" borderId="7" xfId="0" applyNumberFormat="1" applyFont="1" applyFill="1" applyBorder="1" applyAlignment="1">
      <alignment horizontal="right"/>
    </xf>
    <xf numFmtId="166" fontId="0" fillId="2" borderId="8" xfId="0" applyFill="1" applyBorder="1"/>
    <xf numFmtId="49" fontId="0" fillId="2" borderId="9" xfId="0" applyNumberFormat="1" applyFill="1" applyBorder="1"/>
    <xf numFmtId="166" fontId="0" fillId="2" borderId="0" xfId="0" applyFill="1"/>
    <xf numFmtId="49" fontId="0" fillId="2" borderId="0" xfId="0" applyNumberFormat="1" applyFill="1"/>
    <xf numFmtId="49" fontId="25" fillId="2" borderId="10" xfId="0" applyNumberFormat="1" applyFont="1" applyFill="1" applyBorder="1"/>
    <xf numFmtId="166" fontId="18" fillId="2" borderId="0" xfId="0" applyFont="1" applyFill="1" applyAlignment="1">
      <alignment horizontal="center" vertical="center"/>
    </xf>
    <xf numFmtId="3" fontId="22" fillId="0" borderId="7" xfId="0" applyNumberFormat="1" applyFont="1" applyBorder="1" applyAlignment="1">
      <alignment horizontal="center" vertical="center"/>
    </xf>
    <xf numFmtId="9" fontId="18" fillId="2" borderId="0" xfId="0" applyNumberFormat="1" applyFont="1" applyFill="1" applyAlignment="1">
      <alignment horizontal="center" vertical="center"/>
    </xf>
    <xf numFmtId="164" fontId="26" fillId="5" borderId="7" xfId="0" applyNumberFormat="1" applyFont="1" applyFill="1" applyBorder="1" applyAlignment="1">
      <alignment horizontal="center"/>
    </xf>
    <xf numFmtId="49" fontId="25" fillId="0" borderId="5" xfId="0" applyNumberFormat="1" applyFont="1" applyBorder="1"/>
    <xf numFmtId="49" fontId="28" fillId="6" borderId="11" xfId="0" applyNumberFormat="1" applyFont="1" applyFill="1" applyBorder="1"/>
    <xf numFmtId="49" fontId="0" fillId="4" borderId="12" xfId="0" applyNumberFormat="1" applyFill="1" applyBorder="1"/>
    <xf numFmtId="49" fontId="26" fillId="4" borderId="12" xfId="0" applyNumberFormat="1" applyFont="1" applyFill="1" applyBorder="1" applyAlignment="1">
      <alignment horizontal="right"/>
    </xf>
    <xf numFmtId="9" fontId="29" fillId="0" borderId="7" xfId="0" applyNumberFormat="1" applyFont="1" applyBorder="1" applyAlignment="1">
      <alignment horizontal="center" vertical="center"/>
    </xf>
    <xf numFmtId="3" fontId="29" fillId="0" borderId="7" xfId="0" applyNumberFormat="1" applyFont="1" applyBorder="1" applyAlignment="1">
      <alignment horizontal="center" vertical="center"/>
    </xf>
    <xf numFmtId="164" fontId="29" fillId="0" borderId="7" xfId="0" applyNumberFormat="1" applyFont="1" applyBorder="1" applyAlignment="1">
      <alignment horizontal="center" vertical="center"/>
    </xf>
    <xf numFmtId="49" fontId="26" fillId="4" borderId="13" xfId="0" applyNumberFormat="1" applyFont="1" applyFill="1" applyBorder="1" applyAlignment="1">
      <alignment horizontal="right"/>
    </xf>
    <xf numFmtId="49" fontId="28" fillId="6" borderId="11" xfId="0" applyNumberFormat="1" applyFont="1" applyFill="1" applyBorder="1" applyAlignment="1">
      <alignment vertical="center" wrapText="1"/>
    </xf>
    <xf numFmtId="3" fontId="18" fillId="2" borderId="0" xfId="0" applyNumberFormat="1" applyFont="1" applyFill="1" applyAlignment="1">
      <alignment horizontal="center" vertical="center"/>
    </xf>
    <xf numFmtId="166" fontId="0" fillId="3" borderId="14" xfId="0" applyFill="1" applyBorder="1"/>
    <xf numFmtId="49" fontId="23" fillId="3" borderId="15" xfId="0" applyNumberFormat="1" applyFont="1" applyFill="1" applyBorder="1" applyAlignment="1">
      <alignment vertical="center"/>
    </xf>
    <xf numFmtId="49" fontId="25" fillId="0" borderId="0" xfId="0" applyNumberFormat="1" applyFont="1"/>
    <xf numFmtId="49" fontId="0" fillId="0" borderId="0" xfId="0" applyNumberFormat="1"/>
    <xf numFmtId="166" fontId="27" fillId="2" borderId="0" xfId="0" applyFont="1" applyFill="1" applyAlignment="1">
      <alignment horizontal="center" wrapText="1"/>
    </xf>
    <xf numFmtId="1" fontId="18" fillId="2" borderId="0" xfId="5" applyNumberFormat="1" applyFont="1" applyFill="1" applyBorder="1" applyAlignment="1">
      <alignment horizontal="center" vertical="center"/>
    </xf>
    <xf numFmtId="166" fontId="24" fillId="0" borderId="0" xfId="0" applyFont="1" applyAlignment="1">
      <alignment horizontal="center"/>
    </xf>
    <xf numFmtId="9" fontId="29" fillId="0" borderId="7" xfId="5" applyFont="1" applyFill="1" applyBorder="1" applyAlignment="1">
      <alignment horizontal="center" vertical="center"/>
    </xf>
    <xf numFmtId="49" fontId="26" fillId="2" borderId="10" xfId="0" applyNumberFormat="1" applyFont="1" applyFill="1" applyBorder="1" applyAlignment="1">
      <alignment horizontal="right"/>
    </xf>
    <xf numFmtId="166" fontId="18" fillId="0" borderId="0" xfId="0" applyFont="1"/>
    <xf numFmtId="49" fontId="31" fillId="5" borderId="11" xfId="0" applyNumberFormat="1" applyFont="1" applyFill="1" applyBorder="1" applyAlignment="1">
      <alignment horizontal="center" vertical="center" wrapText="1"/>
    </xf>
    <xf numFmtId="165" fontId="21" fillId="2" borderId="11" xfId="0" applyNumberFormat="1" applyFont="1" applyFill="1" applyBorder="1" applyAlignment="1">
      <alignment horizontal="center" vertical="center" wrapText="1"/>
    </xf>
    <xf numFmtId="166" fontId="22" fillId="2" borderId="0" xfId="0" applyFont="1" applyFill="1"/>
    <xf numFmtId="3" fontId="22" fillId="2" borderId="0" xfId="0" applyNumberFormat="1" applyFont="1" applyFill="1" applyAlignment="1">
      <alignment horizontal="center"/>
    </xf>
    <xf numFmtId="9" fontId="22" fillId="7" borderId="7" xfId="5" applyFont="1" applyFill="1" applyBorder="1" applyAlignment="1">
      <alignment horizontal="center" vertical="center"/>
    </xf>
    <xf numFmtId="9" fontId="22" fillId="8" borderId="7" xfId="5" applyFont="1" applyFill="1" applyBorder="1" applyAlignment="1">
      <alignment horizontal="center" vertical="center" wrapText="1"/>
    </xf>
    <xf numFmtId="9" fontId="22" fillId="9" borderId="7" xfId="5" applyFont="1" applyFill="1" applyBorder="1" applyAlignment="1">
      <alignment horizontal="center" vertical="center"/>
    </xf>
    <xf numFmtId="3" fontId="33" fillId="8" borderId="7" xfId="0" applyNumberFormat="1" applyFont="1" applyFill="1" applyBorder="1" applyAlignment="1">
      <alignment horizontal="center" vertical="center"/>
    </xf>
    <xf numFmtId="49" fontId="34" fillId="4" borderId="12" xfId="0" applyNumberFormat="1" applyFont="1" applyFill="1" applyBorder="1"/>
    <xf numFmtId="49" fontId="22" fillId="4" borderId="7" xfId="0" applyNumberFormat="1" applyFont="1" applyFill="1" applyBorder="1"/>
    <xf numFmtId="10" fontId="22" fillId="0" borderId="7" xfId="0" applyNumberFormat="1" applyFont="1" applyBorder="1" applyAlignment="1">
      <alignment horizontal="center" vertical="center"/>
    </xf>
    <xf numFmtId="3" fontId="26" fillId="5" borderId="16" xfId="0" applyNumberFormat="1" applyFont="1" applyFill="1" applyBorder="1" applyAlignment="1">
      <alignment horizontal="center"/>
    </xf>
    <xf numFmtId="166" fontId="0" fillId="0" borderId="7" xfId="0" applyBorder="1" applyAlignment="1">
      <alignment horizontal="center"/>
    </xf>
    <xf numFmtId="9" fontId="35" fillId="0" borderId="7" xfId="0" applyNumberFormat="1" applyFont="1" applyBorder="1" applyAlignment="1">
      <alignment horizontal="center" vertical="center"/>
    </xf>
    <xf numFmtId="3" fontId="35" fillId="0" borderId="7" xfId="0" applyNumberFormat="1" applyFont="1" applyBorder="1" applyAlignment="1">
      <alignment horizontal="center" vertical="center"/>
    </xf>
    <xf numFmtId="10" fontId="35" fillId="0" borderId="7" xfId="0" applyNumberFormat="1" applyFont="1" applyBorder="1" applyAlignment="1">
      <alignment horizontal="center" vertical="center"/>
    </xf>
    <xf numFmtId="164" fontId="35" fillId="0" borderId="7" xfId="0" applyNumberFormat="1" applyFont="1" applyBorder="1" applyAlignment="1">
      <alignment horizontal="center" vertical="center"/>
    </xf>
    <xf numFmtId="3" fontId="22" fillId="5" borderId="7" xfId="0" applyNumberFormat="1" applyFont="1" applyFill="1" applyBorder="1" applyAlignment="1">
      <alignment horizontal="center" vertical="center"/>
    </xf>
    <xf numFmtId="166" fontId="22" fillId="8" borderId="7" xfId="0" applyFont="1" applyFill="1" applyBorder="1" applyAlignment="1">
      <alignment horizontal="center" vertical="center" wrapText="1"/>
    </xf>
    <xf numFmtId="166" fontId="22" fillId="9" borderId="7" xfId="0" applyFont="1" applyFill="1" applyBorder="1" applyAlignment="1">
      <alignment horizontal="center" vertical="center"/>
    </xf>
    <xf numFmtId="166" fontId="22" fillId="7" borderId="7" xfId="0" applyFont="1" applyFill="1" applyBorder="1" applyAlignment="1">
      <alignment horizontal="center"/>
    </xf>
    <xf numFmtId="166" fontId="22" fillId="9" borderId="7" xfId="0" applyFont="1" applyFill="1" applyBorder="1" applyAlignment="1">
      <alignment horizontal="center"/>
    </xf>
    <xf numFmtId="166" fontId="22" fillId="0" borderId="0" xfId="0" applyFont="1"/>
    <xf numFmtId="16" fontId="22" fillId="8" borderId="7" xfId="5" quotePrefix="1" applyNumberFormat="1" applyFont="1" applyFill="1" applyBorder="1" applyAlignment="1">
      <alignment horizontal="center" vertical="center" wrapText="1"/>
    </xf>
    <xf numFmtId="166" fontId="22" fillId="2" borderId="17" xfId="0" applyFont="1" applyFill="1" applyBorder="1" applyAlignment="1">
      <alignment horizontal="center"/>
    </xf>
    <xf numFmtId="166" fontId="22" fillId="2" borderId="10" xfId="0" applyFont="1" applyFill="1" applyBorder="1"/>
    <xf numFmtId="10" fontId="0" fillId="0" borderId="7" xfId="0" applyNumberFormat="1" applyBorder="1" applyAlignment="1">
      <alignment horizontal="center"/>
    </xf>
    <xf numFmtId="3" fontId="0" fillId="0" borderId="7" xfId="0" applyNumberFormat="1" applyBorder="1" applyAlignment="1">
      <alignment horizontal="center"/>
    </xf>
    <xf numFmtId="166" fontId="22" fillId="0" borderId="7" xfId="0" applyFont="1" applyBorder="1" applyAlignment="1">
      <alignment horizontal="center"/>
    </xf>
    <xf numFmtId="3" fontId="22" fillId="0" borderId="7" xfId="0" applyNumberFormat="1" applyFont="1" applyBorder="1" applyAlignment="1">
      <alignment horizontal="center"/>
    </xf>
    <xf numFmtId="10" fontId="22" fillId="0" borderId="7" xfId="0" applyNumberFormat="1" applyFont="1" applyBorder="1" applyAlignment="1">
      <alignment horizontal="center"/>
    </xf>
    <xf numFmtId="49" fontId="22" fillId="4" borderId="12" xfId="0" applyNumberFormat="1" applyFont="1" applyFill="1" applyBorder="1"/>
    <xf numFmtId="164" fontId="35" fillId="9" borderId="7" xfId="0" applyNumberFormat="1" applyFont="1" applyFill="1" applyBorder="1" applyAlignment="1">
      <alignment horizontal="center" vertical="center"/>
    </xf>
    <xf numFmtId="164" fontId="22" fillId="0" borderId="7" xfId="0" applyNumberFormat="1" applyFont="1" applyBorder="1" applyAlignment="1">
      <alignment horizontal="center"/>
    </xf>
    <xf numFmtId="10" fontId="35" fillId="9" borderId="7" xfId="0" applyNumberFormat="1" applyFont="1" applyFill="1" applyBorder="1" applyAlignment="1">
      <alignment horizontal="center" vertical="center"/>
    </xf>
    <xf numFmtId="49" fontId="34" fillId="4" borderId="7" xfId="0" applyNumberFormat="1" applyFont="1" applyFill="1" applyBorder="1"/>
    <xf numFmtId="3" fontId="35" fillId="7" borderId="7" xfId="0" applyNumberFormat="1" applyFont="1" applyFill="1" applyBorder="1" applyAlignment="1">
      <alignment horizontal="center" vertical="center"/>
    </xf>
    <xf numFmtId="164" fontId="35" fillId="7" borderId="7" xfId="0" applyNumberFormat="1" applyFont="1" applyFill="1" applyBorder="1" applyAlignment="1">
      <alignment horizontal="center" vertical="center"/>
    </xf>
    <xf numFmtId="166" fontId="29" fillId="7" borderId="7" xfId="0" applyFont="1" applyFill="1" applyBorder="1" applyAlignment="1">
      <alignment horizontal="center" wrapText="1"/>
    </xf>
    <xf numFmtId="166" fontId="29" fillId="8" borderId="7" xfId="0" applyFont="1" applyFill="1" applyBorder="1" applyAlignment="1">
      <alignment horizontal="center" wrapText="1"/>
    </xf>
    <xf numFmtId="166" fontId="29" fillId="9" borderId="7" xfId="0" applyFont="1" applyFill="1" applyBorder="1" applyAlignment="1">
      <alignment horizontal="center" wrapText="1"/>
    </xf>
    <xf numFmtId="10" fontId="35" fillId="7" borderId="7" xfId="0" applyNumberFormat="1" applyFont="1" applyFill="1" applyBorder="1" applyAlignment="1">
      <alignment horizontal="center" vertical="center"/>
    </xf>
    <xf numFmtId="3" fontId="35" fillId="8" borderId="7" xfId="0" applyNumberFormat="1" applyFont="1" applyFill="1" applyBorder="1" applyAlignment="1">
      <alignment horizontal="center" vertical="center"/>
    </xf>
    <xf numFmtId="164" fontId="35" fillId="8" borderId="7" xfId="0" applyNumberFormat="1" applyFont="1" applyFill="1" applyBorder="1" applyAlignment="1">
      <alignment horizontal="center" vertical="center"/>
    </xf>
    <xf numFmtId="10" fontId="35" fillId="8" borderId="7" xfId="0" applyNumberFormat="1" applyFont="1" applyFill="1" applyBorder="1" applyAlignment="1">
      <alignment horizontal="center" vertical="center"/>
    </xf>
    <xf numFmtId="3" fontId="35" fillId="2" borderId="7" xfId="0" applyNumberFormat="1" applyFont="1" applyFill="1" applyBorder="1" applyAlignment="1">
      <alignment horizontal="center" vertical="center"/>
    </xf>
    <xf numFmtId="1" fontId="22" fillId="7" borderId="7" xfId="5" applyNumberFormat="1" applyFont="1" applyFill="1" applyBorder="1" applyAlignment="1">
      <alignment horizontal="center" vertical="center"/>
    </xf>
    <xf numFmtId="1" fontId="22" fillId="8" borderId="7" xfId="5" applyNumberFormat="1" applyFont="1" applyFill="1" applyBorder="1" applyAlignment="1">
      <alignment horizontal="center" vertical="center" wrapText="1"/>
    </xf>
    <xf numFmtId="1" fontId="22" fillId="9" borderId="7" xfId="5" applyNumberFormat="1" applyFont="1" applyFill="1" applyBorder="1" applyAlignment="1">
      <alignment horizontal="center" vertical="center"/>
    </xf>
    <xf numFmtId="10" fontId="26" fillId="5" borderId="7" xfId="0" applyNumberFormat="1" applyFont="1" applyFill="1" applyBorder="1" applyAlignment="1">
      <alignment horizontal="center" vertical="center"/>
    </xf>
    <xf numFmtId="3" fontId="37" fillId="0" borderId="7" xfId="0" applyNumberFormat="1" applyFont="1" applyBorder="1" applyAlignment="1">
      <alignment horizontal="center" vertical="center"/>
    </xf>
    <xf numFmtId="164" fontId="37" fillId="0" borderId="7" xfId="0" applyNumberFormat="1" applyFont="1" applyBorder="1" applyAlignment="1">
      <alignment horizontal="center" vertical="center"/>
    </xf>
    <xf numFmtId="164" fontId="26" fillId="5" borderId="18" xfId="0" applyNumberFormat="1" applyFont="1" applyFill="1" applyBorder="1" applyAlignment="1">
      <alignment horizontal="center"/>
    </xf>
    <xf numFmtId="49" fontId="0" fillId="4" borderId="19" xfId="0" applyNumberFormat="1" applyFill="1" applyBorder="1"/>
    <xf numFmtId="49" fontId="26" fillId="4" borderId="19" xfId="0" applyNumberFormat="1" applyFont="1" applyFill="1" applyBorder="1" applyAlignment="1">
      <alignment horizontal="right"/>
    </xf>
    <xf numFmtId="49" fontId="34" fillId="4" borderId="19" xfId="0" applyNumberFormat="1" applyFont="1" applyFill="1" applyBorder="1"/>
    <xf numFmtId="49" fontId="22" fillId="4" borderId="19" xfId="0" applyNumberFormat="1" applyFont="1" applyFill="1" applyBorder="1"/>
    <xf numFmtId="49" fontId="26" fillId="4" borderId="20" xfId="0" applyNumberFormat="1" applyFont="1" applyFill="1" applyBorder="1" applyAlignment="1">
      <alignment horizontal="right"/>
    </xf>
    <xf numFmtId="49" fontId="18" fillId="4" borderId="19" xfId="0" applyNumberFormat="1" applyFont="1" applyFill="1" applyBorder="1" applyAlignment="1">
      <alignment horizontal="left"/>
    </xf>
    <xf numFmtId="164" fontId="26" fillId="5" borderId="21" xfId="0" applyNumberFormat="1" applyFont="1" applyFill="1" applyBorder="1" applyAlignment="1">
      <alignment horizontal="center"/>
    </xf>
    <xf numFmtId="164" fontId="35" fillId="0" borderId="17" xfId="0" applyNumberFormat="1" applyFont="1" applyBorder="1" applyAlignment="1">
      <alignment horizontal="center" vertical="center"/>
    </xf>
    <xf numFmtId="3" fontId="18" fillId="5" borderId="18" xfId="0" applyNumberFormat="1" applyFont="1" applyFill="1" applyBorder="1" applyAlignment="1">
      <alignment horizontal="center"/>
    </xf>
    <xf numFmtId="10" fontId="26" fillId="5" borderId="7" xfId="0" applyNumberFormat="1" applyFont="1" applyFill="1" applyBorder="1" applyAlignment="1">
      <alignment horizontal="center"/>
    </xf>
    <xf numFmtId="10" fontId="22" fillId="2" borderId="7" xfId="0" applyNumberFormat="1" applyFont="1" applyFill="1" applyBorder="1" applyAlignment="1">
      <alignment horizontal="center"/>
    </xf>
    <xf numFmtId="3" fontId="18" fillId="5" borderId="7" xfId="0" applyNumberFormat="1" applyFont="1" applyFill="1" applyBorder="1" applyAlignment="1">
      <alignment horizontal="center"/>
    </xf>
    <xf numFmtId="166" fontId="22" fillId="0" borderId="0" xfId="0" applyFont="1" applyAlignment="1">
      <alignment horizontal="center"/>
    </xf>
    <xf numFmtId="10" fontId="29" fillId="7" borderId="7" xfId="0" applyNumberFormat="1" applyFont="1" applyFill="1" applyBorder="1" applyAlignment="1">
      <alignment horizontal="center" vertical="center"/>
    </xf>
    <xf numFmtId="3" fontId="22" fillId="5" borderId="7" xfId="0" applyNumberFormat="1" applyFont="1" applyFill="1" applyBorder="1" applyAlignment="1">
      <alignment horizontal="center"/>
    </xf>
    <xf numFmtId="3" fontId="29" fillId="7" borderId="7" xfId="0" applyNumberFormat="1" applyFont="1" applyFill="1" applyBorder="1" applyAlignment="1">
      <alignment horizontal="center" vertical="center"/>
    </xf>
    <xf numFmtId="3" fontId="18" fillId="2" borderId="7" xfId="0" applyNumberFormat="1" applyFont="1" applyFill="1" applyBorder="1" applyAlignment="1">
      <alignment horizontal="center"/>
    </xf>
    <xf numFmtId="10" fontId="18" fillId="2" borderId="7" xfId="0" applyNumberFormat="1" applyFont="1" applyFill="1" applyBorder="1" applyAlignment="1">
      <alignment horizontal="center"/>
    </xf>
    <xf numFmtId="3" fontId="38" fillId="8" borderId="7" xfId="0" applyNumberFormat="1" applyFont="1" applyFill="1" applyBorder="1" applyAlignment="1">
      <alignment horizontal="center" vertical="center"/>
    </xf>
    <xf numFmtId="3" fontId="29" fillId="2" borderId="7" xfId="0" applyNumberFormat="1" applyFont="1" applyFill="1" applyBorder="1" applyAlignment="1">
      <alignment horizontal="center" vertical="center"/>
    </xf>
    <xf numFmtId="166" fontId="22" fillId="2" borderId="0" xfId="0" applyFont="1" applyFill="1" applyAlignment="1">
      <alignment horizontal="center"/>
    </xf>
    <xf numFmtId="166" fontId="22" fillId="2" borderId="9" xfId="0" applyFont="1" applyFill="1" applyBorder="1" applyAlignment="1">
      <alignment horizontal="center"/>
    </xf>
    <xf numFmtId="10" fontId="29" fillId="0" borderId="7" xfId="0" applyNumberFormat="1" applyFont="1" applyBorder="1" applyAlignment="1">
      <alignment horizontal="center" vertical="center"/>
    </xf>
    <xf numFmtId="164" fontId="29" fillId="0" borderId="17" xfId="0" applyNumberFormat="1" applyFont="1" applyBorder="1" applyAlignment="1">
      <alignment horizontal="center" vertical="center"/>
    </xf>
    <xf numFmtId="3" fontId="27" fillId="0" borderId="7" xfId="0" applyNumberFormat="1" applyFont="1" applyBorder="1" applyAlignment="1">
      <alignment horizontal="center" vertical="center"/>
    </xf>
    <xf numFmtId="164" fontId="27" fillId="0" borderId="7" xfId="0" applyNumberFormat="1" applyFont="1" applyBorder="1" applyAlignment="1">
      <alignment horizontal="center" vertical="center"/>
    </xf>
    <xf numFmtId="164" fontId="29" fillId="9" borderId="7" xfId="0" applyNumberFormat="1" applyFont="1" applyFill="1" applyBorder="1" applyAlignment="1">
      <alignment horizontal="center" vertical="center"/>
    </xf>
    <xf numFmtId="10" fontId="29" fillId="9" borderId="7" xfId="0" applyNumberFormat="1" applyFont="1" applyFill="1" applyBorder="1" applyAlignment="1">
      <alignment horizontal="center" vertical="center"/>
    </xf>
    <xf numFmtId="164" fontId="29" fillId="7" borderId="7" xfId="0" applyNumberFormat="1" applyFont="1" applyFill="1" applyBorder="1" applyAlignment="1">
      <alignment horizontal="center" vertical="center"/>
    </xf>
    <xf numFmtId="3" fontId="29" fillId="8" borderId="7" xfId="0" applyNumberFormat="1" applyFont="1" applyFill="1" applyBorder="1" applyAlignment="1">
      <alignment horizontal="center" vertical="center"/>
    </xf>
    <xf numFmtId="164" fontId="29" fillId="8" borderId="7" xfId="0" applyNumberFormat="1" applyFont="1" applyFill="1" applyBorder="1" applyAlignment="1">
      <alignment horizontal="center" vertical="center"/>
    </xf>
    <xf numFmtId="10" fontId="29" fillId="8" borderId="7" xfId="0" applyNumberFormat="1" applyFont="1" applyFill="1" applyBorder="1" applyAlignment="1">
      <alignment horizontal="center" vertical="center"/>
    </xf>
    <xf numFmtId="49" fontId="39" fillId="4" borderId="7" xfId="1" applyNumberFormat="1" applyFont="1" applyFill="1" applyBorder="1" applyAlignment="1" applyProtection="1"/>
    <xf numFmtId="9" fontId="22" fillId="7" borderId="0" xfId="5" applyFont="1" applyFill="1" applyBorder="1" applyAlignment="1">
      <alignment horizontal="center" vertical="center"/>
    </xf>
    <xf numFmtId="9" fontId="22" fillId="8" borderId="0" xfId="5" applyFont="1" applyFill="1" applyBorder="1" applyAlignment="1">
      <alignment horizontal="center" vertical="center" wrapText="1"/>
    </xf>
    <xf numFmtId="9" fontId="22" fillId="9" borderId="0" xfId="5" applyFont="1" applyFill="1" applyBorder="1" applyAlignment="1">
      <alignment horizontal="center" vertical="center"/>
    </xf>
    <xf numFmtId="49" fontId="40" fillId="4" borderId="7" xfId="0" applyNumberFormat="1" applyFont="1" applyFill="1" applyBorder="1" applyAlignment="1">
      <alignment horizontal="left"/>
    </xf>
    <xf numFmtId="49" fontId="28" fillId="6" borderId="22" xfId="0" applyNumberFormat="1" applyFont="1" applyFill="1" applyBorder="1"/>
    <xf numFmtId="166" fontId="22" fillId="2" borderId="6" xfId="0" applyFont="1" applyFill="1" applyBorder="1"/>
    <xf numFmtId="166" fontId="22" fillId="5" borderId="7" xfId="0" applyFont="1" applyFill="1" applyBorder="1" applyAlignment="1">
      <alignment horizontal="center"/>
    </xf>
    <xf numFmtId="164" fontId="35" fillId="8" borderId="17" xfId="0" applyNumberFormat="1" applyFont="1" applyFill="1" applyBorder="1" applyAlignment="1">
      <alignment horizontal="center" vertical="center"/>
    </xf>
    <xf numFmtId="164" fontId="29" fillId="8" borderId="17" xfId="0" applyNumberFormat="1" applyFont="1" applyFill="1" applyBorder="1" applyAlignment="1">
      <alignment horizontal="center" vertical="center"/>
    </xf>
    <xf numFmtId="3" fontId="35" fillId="8" borderId="23" xfId="0" applyNumberFormat="1" applyFont="1" applyFill="1" applyBorder="1" applyAlignment="1">
      <alignment horizontal="center" vertical="center"/>
    </xf>
    <xf numFmtId="3" fontId="29" fillId="8" borderId="23" xfId="0" applyNumberFormat="1" applyFont="1" applyFill="1" applyBorder="1" applyAlignment="1">
      <alignment horizontal="center" vertical="center"/>
    </xf>
    <xf numFmtId="10" fontId="22" fillId="5" borderId="7" xfId="0" applyNumberFormat="1" applyFont="1" applyFill="1" applyBorder="1" applyAlignment="1">
      <alignment horizontal="center"/>
    </xf>
    <xf numFmtId="9" fontId="22" fillId="2" borderId="0" xfId="5" applyFont="1" applyFill="1" applyBorder="1" applyAlignment="1">
      <alignment horizontal="center" vertical="center"/>
    </xf>
    <xf numFmtId="9" fontId="22" fillId="2" borderId="0" xfId="5" applyFont="1" applyFill="1" applyBorder="1" applyAlignment="1">
      <alignment horizontal="center" vertical="center" wrapText="1"/>
    </xf>
    <xf numFmtId="10" fontId="22" fillId="2" borderId="0" xfId="0" applyNumberFormat="1" applyFont="1" applyFill="1" applyAlignment="1">
      <alignment horizontal="center"/>
    </xf>
    <xf numFmtId="10" fontId="26" fillId="2" borderId="0" xfId="0" applyNumberFormat="1" applyFont="1" applyFill="1" applyAlignment="1">
      <alignment horizontal="center"/>
    </xf>
    <xf numFmtId="49" fontId="16" fillId="4" borderId="12" xfId="0" applyNumberFormat="1" applyFont="1" applyFill="1" applyBorder="1"/>
    <xf numFmtId="49" fontId="16" fillId="4" borderId="12" xfId="0" applyNumberFormat="1" applyFont="1" applyFill="1" applyBorder="1" applyAlignment="1">
      <alignment horizontal="left"/>
    </xf>
    <xf numFmtId="49" fontId="43" fillId="4" borderId="12" xfId="0" applyNumberFormat="1" applyFont="1" applyFill="1" applyBorder="1"/>
    <xf numFmtId="166" fontId="16" fillId="2" borderId="0" xfId="0" applyFont="1" applyFill="1"/>
    <xf numFmtId="3" fontId="22" fillId="2" borderId="7" xfId="0" applyNumberFormat="1" applyFont="1" applyFill="1" applyBorder="1" applyAlignment="1">
      <alignment horizontal="center"/>
    </xf>
    <xf numFmtId="166" fontId="16" fillId="0" borderId="0" xfId="0" applyFont="1"/>
    <xf numFmtId="166" fontId="22" fillId="7" borderId="7" xfId="0" applyFont="1" applyFill="1" applyBorder="1" applyAlignment="1">
      <alignment horizontal="center" wrapText="1"/>
    </xf>
    <xf numFmtId="166" fontId="22" fillId="8" borderId="7" xfId="0" applyFont="1" applyFill="1" applyBorder="1" applyAlignment="1">
      <alignment horizontal="center" wrapText="1"/>
    </xf>
    <xf numFmtId="166" fontId="22" fillId="9" borderId="7" xfId="0" applyFont="1" applyFill="1" applyBorder="1" applyAlignment="1">
      <alignment horizontal="center" wrapText="1"/>
    </xf>
    <xf numFmtId="3" fontId="22" fillId="10" borderId="7" xfId="0" applyNumberFormat="1" applyFont="1" applyFill="1" applyBorder="1" applyAlignment="1">
      <alignment horizontal="center"/>
    </xf>
    <xf numFmtId="49" fontId="26" fillId="0" borderId="7" xfId="0" applyNumberFormat="1" applyFont="1" applyBorder="1" applyAlignment="1">
      <alignment horizontal="center"/>
    </xf>
    <xf numFmtId="3" fontId="47" fillId="0" borderId="7" xfId="0" applyNumberFormat="1" applyFont="1" applyBorder="1" applyAlignment="1">
      <alignment horizontal="center"/>
    </xf>
    <xf numFmtId="49" fontId="16" fillId="4" borderId="7" xfId="0" applyNumberFormat="1" applyFont="1" applyFill="1" applyBorder="1"/>
    <xf numFmtId="49" fontId="16" fillId="4" borderId="7" xfId="0" applyNumberFormat="1" applyFont="1" applyFill="1" applyBorder="1" applyAlignment="1">
      <alignment horizontal="left"/>
    </xf>
    <xf numFmtId="3" fontId="22" fillId="5" borderId="16" xfId="0" applyNumberFormat="1" applyFont="1" applyFill="1" applyBorder="1" applyAlignment="1">
      <alignment horizontal="center"/>
    </xf>
    <xf numFmtId="3" fontId="22" fillId="5" borderId="18" xfId="0" applyNumberFormat="1" applyFont="1" applyFill="1" applyBorder="1" applyAlignment="1">
      <alignment horizontal="center"/>
    </xf>
    <xf numFmtId="49" fontId="16" fillId="4" borderId="19" xfId="0" applyNumberFormat="1" applyFont="1" applyFill="1" applyBorder="1"/>
    <xf numFmtId="166" fontId="16" fillId="5" borderId="7" xfId="0" applyFont="1" applyFill="1" applyBorder="1" applyAlignment="1">
      <alignment horizontal="center"/>
    </xf>
    <xf numFmtId="166" fontId="16" fillId="0" borderId="7" xfId="0" applyFont="1" applyBorder="1" applyAlignment="1">
      <alignment horizontal="center"/>
    </xf>
    <xf numFmtId="49" fontId="22" fillId="5" borderId="7" xfId="0" applyNumberFormat="1" applyFont="1" applyFill="1" applyBorder="1" applyAlignment="1">
      <alignment horizontal="center"/>
    </xf>
    <xf numFmtId="49" fontId="16" fillId="4" borderId="16" xfId="0" applyNumberFormat="1" applyFont="1" applyFill="1" applyBorder="1" applyAlignment="1">
      <alignment horizontal="left"/>
    </xf>
    <xf numFmtId="166" fontId="22" fillId="2" borderId="24" xfId="0" applyFont="1" applyFill="1" applyBorder="1" applyAlignment="1">
      <alignment horizontal="center"/>
    </xf>
    <xf numFmtId="166" fontId="0" fillId="0" borderId="24" xfId="0" applyBorder="1"/>
    <xf numFmtId="166" fontId="22" fillId="2" borderId="25" xfId="0" applyFont="1" applyFill="1" applyBorder="1" applyAlignment="1">
      <alignment horizontal="center"/>
    </xf>
    <xf numFmtId="3" fontId="22" fillId="5" borderId="17" xfId="0" applyNumberFormat="1" applyFont="1" applyFill="1" applyBorder="1" applyAlignment="1">
      <alignment horizontal="center"/>
    </xf>
    <xf numFmtId="3" fontId="22" fillId="0" borderId="17" xfId="0" applyNumberFormat="1" applyFont="1" applyBorder="1" applyAlignment="1">
      <alignment horizontal="center"/>
    </xf>
    <xf numFmtId="3" fontId="22" fillId="5" borderId="26" xfId="0" applyNumberFormat="1" applyFont="1" applyFill="1" applyBorder="1" applyAlignment="1">
      <alignment horizontal="center"/>
    </xf>
    <xf numFmtId="3" fontId="22" fillId="0" borderId="27" xfId="0" applyNumberFormat="1" applyFont="1" applyBorder="1" applyAlignment="1">
      <alignment horizontal="center"/>
    </xf>
    <xf numFmtId="3" fontId="22" fillId="0" borderId="28" xfId="0" applyNumberFormat="1" applyFont="1" applyBorder="1" applyAlignment="1">
      <alignment horizontal="center"/>
    </xf>
    <xf numFmtId="3" fontId="22" fillId="5" borderId="12" xfId="0" applyNumberFormat="1" applyFont="1" applyFill="1" applyBorder="1" applyAlignment="1">
      <alignment horizontal="center"/>
    </xf>
    <xf numFmtId="3" fontId="22" fillId="0" borderId="29" xfId="0" applyNumberFormat="1" applyFont="1" applyBorder="1" applyAlignment="1">
      <alignment horizontal="center"/>
    </xf>
    <xf numFmtId="166" fontId="22" fillId="2" borderId="30" xfId="0" applyFont="1" applyFill="1" applyBorder="1" applyAlignment="1">
      <alignment horizontal="center"/>
    </xf>
    <xf numFmtId="166" fontId="0" fillId="0" borderId="31" xfId="0" applyBorder="1"/>
    <xf numFmtId="3" fontId="22" fillId="5" borderId="24" xfId="0" applyNumberFormat="1" applyFont="1" applyFill="1" applyBorder="1" applyAlignment="1">
      <alignment horizontal="center"/>
    </xf>
    <xf numFmtId="3" fontId="22" fillId="0" borderId="24" xfId="0" applyNumberFormat="1" applyFont="1" applyBorder="1" applyAlignment="1">
      <alignment horizontal="center"/>
    </xf>
    <xf numFmtId="166" fontId="0" fillId="0" borderId="32" xfId="0" applyBorder="1"/>
    <xf numFmtId="165" fontId="21" fillId="2" borderId="33" xfId="0" applyNumberFormat="1" applyFont="1" applyFill="1" applyBorder="1" applyAlignment="1">
      <alignment horizontal="center" vertical="center" wrapText="1"/>
    </xf>
    <xf numFmtId="49" fontId="22" fillId="2" borderId="34" xfId="0" applyNumberFormat="1" applyFont="1" applyFill="1" applyBorder="1" applyAlignment="1">
      <alignment horizontal="center"/>
    </xf>
    <xf numFmtId="166" fontId="22" fillId="2" borderId="34" xfId="0" applyFont="1" applyFill="1" applyBorder="1" applyAlignment="1">
      <alignment horizontal="center"/>
    </xf>
    <xf numFmtId="166" fontId="22" fillId="2" borderId="35" xfId="0" applyFont="1" applyFill="1" applyBorder="1" applyAlignment="1">
      <alignment horizontal="center"/>
    </xf>
    <xf numFmtId="166" fontId="0" fillId="2" borderId="34" xfId="0" applyFill="1" applyBorder="1"/>
    <xf numFmtId="10" fontId="22" fillId="2" borderId="34" xfId="0" applyNumberFormat="1" applyFont="1" applyFill="1" applyBorder="1" applyAlignment="1">
      <alignment horizontal="center"/>
    </xf>
    <xf numFmtId="166" fontId="22" fillId="2" borderId="34" xfId="0" applyFont="1" applyFill="1" applyBorder="1"/>
    <xf numFmtId="49" fontId="16" fillId="4" borderId="24" xfId="0" applyNumberFormat="1" applyFont="1" applyFill="1" applyBorder="1" applyAlignment="1">
      <alignment horizontal="left"/>
    </xf>
    <xf numFmtId="0" fontId="22" fillId="0" borderId="7" xfId="772" applyFont="1" applyBorder="1" applyAlignment="1">
      <alignment vertical="center" wrapText="1"/>
    </xf>
    <xf numFmtId="0" fontId="16" fillId="0" borderId="7" xfId="772" applyFont="1" applyBorder="1" applyAlignment="1">
      <alignment horizontal="center" vertical="center" wrapText="1"/>
    </xf>
    <xf numFmtId="0" fontId="16" fillId="0" borderId="7" xfId="772" applyFont="1" applyBorder="1" applyAlignment="1">
      <alignment vertical="center" wrapText="1"/>
    </xf>
    <xf numFmtId="0" fontId="16" fillId="0" borderId="7" xfId="772" quotePrefix="1" applyFont="1" applyBorder="1" applyAlignment="1">
      <alignment vertical="center" wrapText="1"/>
    </xf>
    <xf numFmtId="0" fontId="16" fillId="0" borderId="7" xfId="772" applyFont="1" applyBorder="1"/>
    <xf numFmtId="0" fontId="55" fillId="0" borderId="7" xfId="772" applyBorder="1" applyAlignment="1">
      <alignment vertical="center" wrapText="1"/>
    </xf>
    <xf numFmtId="0" fontId="22" fillId="0" borderId="7" xfId="772" applyFont="1" applyBorder="1"/>
    <xf numFmtId="0" fontId="16" fillId="0" borderId="7" xfId="772" quotePrefix="1" applyFont="1" applyBorder="1" applyAlignment="1">
      <alignment horizontal="center" vertical="center" wrapText="1"/>
    </xf>
    <xf numFmtId="166" fontId="0" fillId="0" borderId="7" xfId="0" applyBorder="1"/>
    <xf numFmtId="9" fontId="0" fillId="0" borderId="7" xfId="5" applyFont="1" applyBorder="1" applyAlignment="1">
      <alignment horizontal="center"/>
    </xf>
    <xf numFmtId="166" fontId="0" fillId="0" borderId="0" xfId="0" applyAlignment="1">
      <alignment horizontal="center"/>
    </xf>
    <xf numFmtId="166" fontId="0" fillId="0" borderId="23" xfId="0" applyBorder="1"/>
    <xf numFmtId="9" fontId="0" fillId="0" borderId="23" xfId="5" applyFont="1" applyBorder="1" applyAlignment="1">
      <alignment horizontal="center"/>
    </xf>
    <xf numFmtId="166" fontId="22" fillId="0" borderId="33" xfId="0" applyFont="1" applyBorder="1"/>
    <xf numFmtId="166" fontId="22" fillId="0" borderId="38" xfId="0" applyFont="1" applyBorder="1" applyAlignment="1">
      <alignment horizontal="center"/>
    </xf>
    <xf numFmtId="166" fontId="22" fillId="0" borderId="40" xfId="0" applyFont="1" applyBorder="1"/>
    <xf numFmtId="166" fontId="0" fillId="0" borderId="17" xfId="0" applyBorder="1"/>
    <xf numFmtId="9" fontId="0" fillId="0" borderId="17" xfId="5" applyFont="1" applyBorder="1" applyAlignment="1">
      <alignment horizontal="center"/>
    </xf>
    <xf numFmtId="9" fontId="22" fillId="0" borderId="38" xfId="5" applyFont="1" applyBorder="1" applyAlignment="1">
      <alignment horizontal="center"/>
    </xf>
    <xf numFmtId="0" fontId="16" fillId="0" borderId="7" xfId="772" quotePrefix="1" applyFont="1" applyBorder="1" applyAlignment="1">
      <alignment horizontal="left" vertical="top" wrapText="1"/>
    </xf>
    <xf numFmtId="0" fontId="16" fillId="0" borderId="23" xfId="772" applyFont="1" applyBorder="1" applyAlignment="1">
      <alignment horizontal="center" vertical="center" wrapText="1"/>
    </xf>
    <xf numFmtId="0" fontId="22" fillId="0" borderId="7" xfId="772" quotePrefix="1" applyFont="1" applyBorder="1" applyAlignment="1">
      <alignment horizontal="center" vertical="center" wrapText="1"/>
    </xf>
    <xf numFmtId="0" fontId="22" fillId="0" borderId="23" xfId="772" quotePrefix="1" applyFont="1" applyBorder="1" applyAlignment="1">
      <alignment horizontal="justify" vertical="center" wrapText="1"/>
    </xf>
    <xf numFmtId="0" fontId="22" fillId="14" borderId="33" xfId="772" quotePrefix="1" applyFont="1" applyFill="1" applyBorder="1" applyAlignment="1">
      <alignment horizontal="center" vertical="center" wrapText="1"/>
    </xf>
    <xf numFmtId="0" fontId="22" fillId="14" borderId="38" xfId="772" quotePrefix="1" applyFont="1" applyFill="1" applyBorder="1" applyAlignment="1">
      <alignment horizontal="center" vertical="center" wrapText="1"/>
    </xf>
    <xf numFmtId="0" fontId="56" fillId="0" borderId="5" xfId="772" applyFont="1" applyBorder="1" applyAlignment="1" applyProtection="1">
      <alignment vertical="center" wrapText="1"/>
      <protection locked="0"/>
    </xf>
    <xf numFmtId="171" fontId="56" fillId="0" borderId="5" xfId="774" applyNumberFormat="1" applyFont="1" applyFill="1" applyBorder="1" applyAlignment="1" applyProtection="1">
      <alignment horizontal="right" vertical="center" wrapText="1"/>
      <protection locked="0"/>
    </xf>
    <xf numFmtId="0" fontId="16" fillId="0" borderId="0" xfId="772" applyFont="1" applyProtection="1">
      <protection locked="0"/>
    </xf>
    <xf numFmtId="0" fontId="56" fillId="0" borderId="0" xfId="772" applyFont="1" applyAlignment="1" applyProtection="1">
      <alignment vertical="center" wrapText="1"/>
      <protection locked="0"/>
    </xf>
    <xf numFmtId="171" fontId="56" fillId="0" borderId="0" xfId="774" applyNumberFormat="1" applyFont="1" applyFill="1" applyBorder="1" applyAlignment="1" applyProtection="1">
      <alignment horizontal="right" vertical="center" wrapText="1"/>
      <protection locked="0"/>
    </xf>
    <xf numFmtId="1" fontId="16" fillId="0" borderId="7" xfId="774" applyNumberFormat="1" applyFont="1" applyFill="1" applyBorder="1" applyAlignment="1" applyProtection="1">
      <alignment horizontal="center" vertical="center" wrapText="1"/>
      <protection locked="0"/>
    </xf>
    <xf numFmtId="171" fontId="16" fillId="0" borderId="7" xfId="774" applyNumberFormat="1" applyFont="1" applyFill="1" applyBorder="1" applyAlignment="1" applyProtection="1">
      <alignment vertical="center" wrapText="1"/>
      <protection locked="0"/>
    </xf>
    <xf numFmtId="1" fontId="16" fillId="0" borderId="7" xfId="5" applyNumberFormat="1" applyFont="1" applyFill="1" applyBorder="1" applyAlignment="1" applyProtection="1">
      <alignment horizontal="center"/>
      <protection locked="0"/>
    </xf>
    <xf numFmtId="168" fontId="16" fillId="0" borderId="0" xfId="772" applyNumberFormat="1" applyFont="1" applyProtection="1">
      <protection locked="0"/>
    </xf>
    <xf numFmtId="9" fontId="16" fillId="0" borderId="0" xfId="772" applyNumberFormat="1" applyFont="1" applyProtection="1">
      <protection locked="0"/>
    </xf>
    <xf numFmtId="1" fontId="16" fillId="0" borderId="7" xfId="5" applyNumberFormat="1" applyFont="1" applyFill="1" applyBorder="1" applyAlignment="1" applyProtection="1">
      <alignment horizontal="center" vertical="center" wrapText="1"/>
      <protection locked="0"/>
    </xf>
    <xf numFmtId="172" fontId="16" fillId="0" borderId="0" xfId="772" applyNumberFormat="1" applyFont="1" applyProtection="1">
      <protection locked="0"/>
    </xf>
    <xf numFmtId="170" fontId="16" fillId="0" borderId="0" xfId="772" applyNumberFormat="1" applyFont="1" applyProtection="1">
      <protection locked="0"/>
    </xf>
    <xf numFmtId="1" fontId="55" fillId="0" borderId="7" xfId="774" applyNumberFormat="1" applyFill="1" applyBorder="1" applyAlignment="1" applyProtection="1">
      <alignment horizontal="center" vertical="center" wrapText="1"/>
      <protection locked="0"/>
    </xf>
    <xf numFmtId="169" fontId="16" fillId="0" borderId="0" xfId="772" applyNumberFormat="1" applyFont="1" applyProtection="1">
      <protection locked="0"/>
    </xf>
    <xf numFmtId="4" fontId="16" fillId="0" borderId="0" xfId="772" applyNumberFormat="1" applyFont="1" applyProtection="1">
      <protection locked="0"/>
    </xf>
    <xf numFmtId="171" fontId="16" fillId="0" borderId="0" xfId="772" applyNumberFormat="1" applyFont="1" applyProtection="1">
      <protection locked="0"/>
    </xf>
    <xf numFmtId="39" fontId="16" fillId="0" borderId="0" xfId="772" applyNumberFormat="1" applyFont="1" applyProtection="1">
      <protection locked="0"/>
    </xf>
    <xf numFmtId="0" fontId="16" fillId="0" borderId="37" xfId="772" applyFont="1" applyBorder="1" applyProtection="1">
      <protection locked="0"/>
    </xf>
    <xf numFmtId="0" fontId="16" fillId="0" borderId="0" xfId="772" applyFont="1" applyAlignment="1" applyProtection="1">
      <alignment horizontal="center"/>
      <protection locked="0"/>
    </xf>
    <xf numFmtId="1" fontId="16" fillId="0" borderId="0" xfId="774" applyNumberFormat="1" applyFont="1" applyFill="1" applyAlignment="1" applyProtection="1">
      <alignment horizontal="center"/>
      <protection locked="0"/>
    </xf>
    <xf numFmtId="171" fontId="16" fillId="0" borderId="0" xfId="774" applyNumberFormat="1" applyFont="1" applyFill="1" applyProtection="1">
      <protection locked="0"/>
    </xf>
    <xf numFmtId="0" fontId="16" fillId="0" borderId="0" xfId="772" applyFont="1" applyAlignment="1" applyProtection="1">
      <alignment horizontal="center" vertical="center" wrapText="1"/>
      <protection locked="0"/>
    </xf>
    <xf numFmtId="0" fontId="16" fillId="0" borderId="0" xfId="772" applyFont="1" applyAlignment="1" applyProtection="1">
      <alignment horizontal="justify" vertical="center" wrapText="1"/>
      <protection locked="0"/>
    </xf>
    <xf numFmtId="1" fontId="16" fillId="0" borderId="0" xfId="774" applyNumberFormat="1" applyFont="1" applyFill="1" applyAlignment="1" applyProtection="1">
      <alignment horizontal="center" vertical="center" wrapText="1"/>
      <protection locked="0"/>
    </xf>
    <xf numFmtId="171" fontId="16" fillId="0" borderId="0" xfId="774" applyNumberFormat="1" applyFont="1" applyFill="1" applyAlignment="1" applyProtection="1">
      <alignment vertical="center" wrapText="1"/>
      <protection locked="0"/>
    </xf>
    <xf numFmtId="171" fontId="22" fillId="0" borderId="0" xfId="774" applyNumberFormat="1" applyFont="1" applyFill="1" applyAlignment="1" applyProtection="1">
      <alignment vertical="center" wrapText="1"/>
      <protection locked="0"/>
    </xf>
    <xf numFmtId="0" fontId="22" fillId="0" borderId="7" xfId="772" applyFont="1" applyBorder="1" applyAlignment="1">
      <alignment horizontal="center" vertical="center" wrapText="1"/>
    </xf>
    <xf numFmtId="0" fontId="22" fillId="0" borderId="17" xfId="772" applyFont="1" applyBorder="1" applyAlignment="1">
      <alignment horizontal="center" vertical="center" wrapText="1"/>
    </xf>
    <xf numFmtId="1" fontId="22" fillId="14" borderId="38" xfId="774" applyNumberFormat="1" applyFont="1" applyFill="1" applyBorder="1" applyAlignment="1" applyProtection="1">
      <alignment horizontal="center" vertical="center" wrapText="1"/>
    </xf>
    <xf numFmtId="1" fontId="22" fillId="14" borderId="40" xfId="774" applyNumberFormat="1" applyFont="1" applyFill="1" applyBorder="1" applyAlignment="1" applyProtection="1">
      <alignment horizontal="center" vertical="center" wrapText="1"/>
    </xf>
    <xf numFmtId="0" fontId="22" fillId="0" borderId="23" xfId="772" quotePrefix="1" applyFont="1" applyBorder="1" applyAlignment="1">
      <alignment horizontal="center" vertical="center" wrapText="1"/>
    </xf>
    <xf numFmtId="1" fontId="16" fillId="0" borderId="23" xfId="774" applyNumberFormat="1" applyFont="1" applyFill="1" applyBorder="1" applyAlignment="1" applyProtection="1">
      <alignment horizontal="center" vertical="center" wrapText="1"/>
    </xf>
    <xf numFmtId="171" fontId="16" fillId="0" borderId="23" xfId="774" applyNumberFormat="1" applyFont="1" applyFill="1" applyBorder="1" applyAlignment="1" applyProtection="1">
      <alignment vertical="center" wrapText="1"/>
    </xf>
    <xf numFmtId="171" fontId="22" fillId="0" borderId="23" xfId="774" applyNumberFormat="1" applyFont="1" applyFill="1" applyBorder="1" applyAlignment="1" applyProtection="1">
      <alignment vertical="center" wrapText="1"/>
    </xf>
    <xf numFmtId="1" fontId="16" fillId="0" borderId="7" xfId="774" applyNumberFormat="1" applyFont="1" applyFill="1" applyBorder="1" applyAlignment="1" applyProtection="1">
      <alignment horizontal="center" vertical="center" wrapText="1"/>
    </xf>
    <xf numFmtId="171" fontId="16" fillId="0" borderId="7" xfId="774" applyNumberFormat="1" applyFont="1" applyFill="1" applyBorder="1" applyAlignment="1" applyProtection="1">
      <alignment vertical="center" wrapText="1"/>
    </xf>
    <xf numFmtId="171" fontId="22" fillId="0" borderId="7" xfId="774" applyNumberFormat="1" applyFont="1" applyFill="1" applyBorder="1" applyAlignment="1" applyProtection="1">
      <alignment vertical="center" wrapText="1"/>
    </xf>
    <xf numFmtId="1" fontId="16" fillId="0" borderId="7" xfId="5" applyNumberFormat="1" applyFont="1" applyFill="1" applyBorder="1" applyAlignment="1" applyProtection="1">
      <alignment horizontal="center"/>
    </xf>
    <xf numFmtId="1" fontId="16" fillId="0" borderId="7" xfId="5" applyNumberFormat="1" applyFont="1" applyFill="1" applyBorder="1" applyAlignment="1" applyProtection="1">
      <alignment horizontal="center" vertical="center" wrapText="1"/>
    </xf>
    <xf numFmtId="1" fontId="55" fillId="0" borderId="7" xfId="774" applyNumberFormat="1" applyFill="1" applyBorder="1" applyAlignment="1" applyProtection="1">
      <alignment horizontal="center" vertical="center" wrapText="1"/>
    </xf>
    <xf numFmtId="171" fontId="55" fillId="0" borderId="7" xfId="774" applyNumberFormat="1" applyFill="1" applyBorder="1" applyAlignment="1" applyProtection="1">
      <alignment vertical="center" wrapText="1"/>
    </xf>
    <xf numFmtId="2" fontId="16" fillId="0" borderId="7" xfId="772" applyNumberFormat="1" applyFont="1" applyBorder="1" applyAlignment="1">
      <alignment horizontal="center" vertical="center" wrapText="1"/>
    </xf>
    <xf numFmtId="1" fontId="22" fillId="0" borderId="7" xfId="774" applyNumberFormat="1" applyFont="1" applyFill="1" applyBorder="1" applyAlignment="1" applyProtection="1">
      <alignment horizontal="center" vertical="center" wrapText="1"/>
    </xf>
    <xf numFmtId="173" fontId="16" fillId="0" borderId="7" xfId="772" applyNumberFormat="1" applyFont="1" applyBorder="1" applyAlignment="1">
      <alignment horizontal="center" vertical="center" wrapText="1"/>
    </xf>
    <xf numFmtId="0" fontId="16" fillId="11" borderId="7" xfId="772" applyFont="1" applyFill="1" applyBorder="1"/>
    <xf numFmtId="170" fontId="56" fillId="0" borderId="5" xfId="772" applyNumberFormat="1" applyFont="1" applyBorder="1" applyAlignment="1" applyProtection="1">
      <alignment vertical="center" wrapText="1"/>
      <protection locked="0"/>
    </xf>
    <xf numFmtId="170" fontId="56" fillId="0" borderId="5" xfId="774" applyNumberFormat="1" applyFont="1" applyFill="1" applyBorder="1" applyAlignment="1" applyProtection="1">
      <alignment horizontal="right" vertical="center" wrapText="1"/>
      <protection locked="0"/>
    </xf>
    <xf numFmtId="170" fontId="56" fillId="0" borderId="0" xfId="772" applyNumberFormat="1" applyFont="1" applyAlignment="1" applyProtection="1">
      <alignment vertical="center" wrapText="1"/>
      <protection locked="0"/>
    </xf>
    <xf numFmtId="170" fontId="56" fillId="0" borderId="0" xfId="774" applyNumberFormat="1" applyFont="1" applyFill="1" applyBorder="1" applyAlignment="1" applyProtection="1">
      <alignment horizontal="right" vertical="center" wrapText="1"/>
      <protection locked="0"/>
    </xf>
    <xf numFmtId="170" fontId="22" fillId="14" borderId="38" xfId="774" applyNumberFormat="1" applyFont="1" applyFill="1" applyBorder="1" applyAlignment="1" applyProtection="1">
      <alignment horizontal="center" vertical="center" wrapText="1"/>
    </xf>
    <xf numFmtId="170" fontId="22" fillId="14" borderId="40" xfId="774" applyNumberFormat="1" applyFont="1" applyFill="1" applyBorder="1" applyAlignment="1" applyProtection="1">
      <alignment horizontal="center" vertical="center" wrapText="1"/>
    </xf>
    <xf numFmtId="170" fontId="16" fillId="0" borderId="23" xfId="774" applyNumberFormat="1" applyFont="1" applyFill="1" applyBorder="1" applyAlignment="1" applyProtection="1">
      <alignment vertical="center" wrapText="1"/>
    </xf>
    <xf numFmtId="170" fontId="22" fillId="0" borderId="23" xfId="774" applyNumberFormat="1" applyFont="1" applyFill="1" applyBorder="1" applyAlignment="1" applyProtection="1">
      <alignment vertical="center" wrapText="1"/>
    </xf>
    <xf numFmtId="170" fontId="16" fillId="0" borderId="7" xfId="774" applyNumberFormat="1" applyFont="1" applyFill="1" applyBorder="1" applyAlignment="1" applyProtection="1">
      <alignment vertical="center" wrapText="1"/>
    </xf>
    <xf numFmtId="170" fontId="22" fillId="0" borderId="7" xfId="774" applyNumberFormat="1" applyFont="1" applyFill="1" applyBorder="1" applyAlignment="1" applyProtection="1">
      <alignment vertical="center" wrapText="1"/>
    </xf>
    <xf numFmtId="170" fontId="55" fillId="0" borderId="7" xfId="772" applyNumberFormat="1" applyBorder="1" applyAlignment="1">
      <alignment vertical="center" wrapText="1"/>
    </xf>
    <xf numFmtId="170" fontId="55" fillId="0" borderId="7" xfId="774" applyNumberFormat="1" applyFill="1" applyBorder="1" applyAlignment="1" applyProtection="1">
      <alignment vertical="center" wrapText="1"/>
    </xf>
    <xf numFmtId="170" fontId="16" fillId="0" borderId="0" xfId="774" applyNumberFormat="1" applyFont="1" applyFill="1" applyAlignment="1" applyProtection="1">
      <alignment vertical="center" wrapText="1"/>
      <protection locked="0"/>
    </xf>
    <xf numFmtId="170" fontId="22" fillId="0" borderId="0" xfId="774" applyNumberFormat="1" applyFont="1" applyFill="1" applyAlignment="1" applyProtection="1">
      <alignment vertical="center" wrapText="1"/>
      <protection locked="0"/>
    </xf>
    <xf numFmtId="170" fontId="16" fillId="0" borderId="7" xfId="774" applyNumberFormat="1" applyFont="1" applyFill="1" applyBorder="1" applyAlignment="1" applyProtection="1">
      <alignment vertical="center" wrapText="1"/>
      <protection locked="0"/>
    </xf>
    <xf numFmtId="0" fontId="55" fillId="0" borderId="7" xfId="772" applyBorder="1" applyAlignment="1" applyProtection="1">
      <alignment vertical="center" wrapText="1"/>
      <protection locked="0"/>
    </xf>
    <xf numFmtId="170" fontId="55" fillId="0" borderId="7" xfId="772" applyNumberFormat="1" applyBorder="1" applyAlignment="1" applyProtection="1">
      <alignment vertical="center" wrapText="1"/>
      <protection locked="0"/>
    </xf>
    <xf numFmtId="171" fontId="55" fillId="0" borderId="7" xfId="774" applyNumberFormat="1" applyFill="1" applyBorder="1" applyAlignment="1" applyProtection="1">
      <alignment vertical="center" wrapText="1"/>
      <protection locked="0"/>
    </xf>
    <xf numFmtId="170" fontId="55" fillId="0" borderId="7" xfId="774" applyNumberFormat="1" applyFill="1" applyBorder="1" applyAlignment="1" applyProtection="1">
      <alignment vertical="center" wrapText="1"/>
      <protection locked="0"/>
    </xf>
    <xf numFmtId="171" fontId="22" fillId="0" borderId="7" xfId="774" applyNumberFormat="1" applyFont="1" applyFill="1" applyBorder="1" applyAlignment="1" applyProtection="1">
      <alignment vertical="center" wrapText="1"/>
      <protection locked="0"/>
    </xf>
    <xf numFmtId="171" fontId="16" fillId="0" borderId="0" xfId="774" applyNumberFormat="1" applyFont="1" applyFill="1" applyAlignment="1" applyProtection="1">
      <protection locked="0"/>
    </xf>
    <xf numFmtId="170" fontId="16" fillId="0" borderId="0" xfId="774" applyNumberFormat="1" applyFont="1" applyFill="1" applyAlignment="1" applyProtection="1">
      <protection locked="0"/>
    </xf>
    <xf numFmtId="3" fontId="16" fillId="11" borderId="7" xfId="772" applyNumberFormat="1" applyFont="1" applyFill="1" applyBorder="1" applyAlignment="1">
      <alignment vertical="center" wrapText="1"/>
    </xf>
    <xf numFmtId="3" fontId="16" fillId="0" borderId="7" xfId="772" applyNumberFormat="1" applyFont="1" applyBorder="1" applyAlignment="1">
      <alignment vertical="center" wrapText="1"/>
    </xf>
    <xf numFmtId="0" fontId="16" fillId="11" borderId="7" xfId="772" applyFont="1" applyFill="1" applyBorder="1" applyAlignment="1">
      <alignment vertical="center" wrapText="1"/>
    </xf>
    <xf numFmtId="44" fontId="16" fillId="0" borderId="7" xfId="778" applyFont="1" applyFill="1" applyBorder="1" applyAlignment="1" applyProtection="1">
      <alignment vertical="center" wrapText="1"/>
      <protection locked="0"/>
    </xf>
    <xf numFmtId="44" fontId="55" fillId="0" borderId="7" xfId="778" applyFont="1" applyBorder="1" applyAlignment="1" applyProtection="1">
      <alignment vertical="center" wrapText="1"/>
      <protection locked="0"/>
    </xf>
    <xf numFmtId="44" fontId="55" fillId="0" borderId="7" xfId="778" applyFont="1" applyFill="1" applyBorder="1" applyAlignment="1" applyProtection="1">
      <alignment vertical="center" wrapText="1"/>
      <protection locked="0"/>
    </xf>
    <xf numFmtId="44" fontId="16" fillId="0" borderId="7" xfId="778" applyFont="1" applyFill="1" applyBorder="1" applyAlignment="1" applyProtection="1">
      <alignment vertical="center" wrapText="1"/>
    </xf>
    <xf numFmtId="44" fontId="22" fillId="0" borderId="7" xfId="778" applyFont="1" applyFill="1" applyBorder="1" applyAlignment="1" applyProtection="1">
      <alignment vertical="center" wrapText="1"/>
    </xf>
    <xf numFmtId="44" fontId="55" fillId="0" borderId="7" xfId="778" applyFont="1" applyBorder="1" applyAlignment="1" applyProtection="1">
      <alignment vertical="center" wrapText="1"/>
    </xf>
    <xf numFmtId="44" fontId="55" fillId="0" borderId="7" xfId="778" applyFont="1" applyFill="1" applyBorder="1" applyAlignment="1" applyProtection="1">
      <alignment vertical="center" wrapText="1"/>
    </xf>
    <xf numFmtId="1" fontId="16" fillId="0" borderId="7" xfId="772" applyNumberFormat="1" applyFont="1" applyBorder="1" applyAlignment="1">
      <alignment vertical="center" wrapText="1"/>
    </xf>
    <xf numFmtId="1" fontId="16" fillId="11" borderId="7" xfId="772" applyNumberFormat="1" applyFont="1" applyFill="1" applyBorder="1" applyAlignment="1">
      <alignment vertical="center" wrapText="1"/>
    </xf>
    <xf numFmtId="3" fontId="55" fillId="0" borderId="7" xfId="772" applyNumberFormat="1" applyBorder="1" applyAlignment="1">
      <alignment vertical="center" wrapText="1"/>
    </xf>
    <xf numFmtId="171" fontId="16" fillId="11" borderId="7" xfId="772" applyNumberFormat="1" applyFont="1" applyFill="1" applyBorder="1" applyAlignment="1">
      <alignment vertical="center" wrapText="1"/>
    </xf>
    <xf numFmtId="171" fontId="16" fillId="0" borderId="7" xfId="774" applyNumberFormat="1" applyFont="1" applyBorder="1" applyAlignment="1" applyProtection="1">
      <alignment vertical="center" wrapText="1"/>
    </xf>
    <xf numFmtId="171" fontId="16" fillId="11" borderId="7" xfId="774" applyNumberFormat="1" applyFont="1" applyFill="1" applyBorder="1" applyAlignment="1" applyProtection="1">
      <alignment vertical="center" wrapText="1"/>
    </xf>
    <xf numFmtId="0" fontId="58" fillId="11" borderId="0" xfId="779" applyFont="1" applyFill="1" applyAlignment="1">
      <alignment horizontal="left" vertical="center"/>
    </xf>
    <xf numFmtId="0" fontId="16" fillId="11" borderId="0" xfId="779" applyFill="1" applyAlignment="1">
      <alignment horizontal="left" vertical="top"/>
    </xf>
    <xf numFmtId="0" fontId="16" fillId="11" borderId="0" xfId="779" applyFill="1" applyAlignment="1">
      <alignment vertical="center"/>
    </xf>
    <xf numFmtId="0" fontId="59" fillId="11" borderId="0" xfId="780" quotePrefix="1" applyFont="1" applyFill="1" applyAlignment="1">
      <alignment horizontal="left"/>
    </xf>
    <xf numFmtId="0" fontId="16" fillId="11" borderId="0" xfId="779" applyFill="1"/>
    <xf numFmtId="1" fontId="58" fillId="11" borderId="0" xfId="779" applyNumberFormat="1" applyFont="1" applyFill="1" applyAlignment="1">
      <alignment vertical="center"/>
    </xf>
    <xf numFmtId="166" fontId="0" fillId="11" borderId="0" xfId="0" applyFill="1"/>
    <xf numFmtId="0" fontId="59" fillId="11" borderId="26" xfId="780" quotePrefix="1" applyFont="1" applyFill="1" applyBorder="1" applyAlignment="1">
      <alignment horizontal="left" vertical="center"/>
    </xf>
    <xf numFmtId="0" fontId="59" fillId="11" borderId="12" xfId="780" quotePrefix="1" applyFont="1" applyFill="1" applyBorder="1" applyAlignment="1">
      <alignment horizontal="left" vertical="center"/>
    </xf>
    <xf numFmtId="0" fontId="16" fillId="11" borderId="0" xfId="191" applyFill="1"/>
    <xf numFmtId="0" fontId="22" fillId="15" borderId="55" xfId="191" applyFont="1" applyFill="1" applyBorder="1" applyAlignment="1">
      <alignment horizontal="center" vertical="center"/>
    </xf>
    <xf numFmtId="0" fontId="22" fillId="15" borderId="27" xfId="191" quotePrefix="1" applyFont="1" applyFill="1" applyBorder="1" applyAlignment="1">
      <alignment horizontal="center" vertical="center"/>
    </xf>
    <xf numFmtId="0" fontId="22" fillId="15" borderId="27" xfId="191" applyFont="1" applyFill="1" applyBorder="1" applyAlignment="1">
      <alignment horizontal="center" vertical="center"/>
    </xf>
    <xf numFmtId="2" fontId="22" fillId="15" borderId="27" xfId="191" quotePrefix="1" applyNumberFormat="1" applyFont="1" applyFill="1" applyBorder="1" applyAlignment="1">
      <alignment horizontal="center" vertical="center" wrapText="1"/>
    </xf>
    <xf numFmtId="0" fontId="22" fillId="15" borderId="56" xfId="191" quotePrefix="1" applyFont="1" applyFill="1" applyBorder="1" applyAlignment="1">
      <alignment horizontal="center" vertical="center"/>
    </xf>
    <xf numFmtId="0" fontId="22" fillId="16" borderId="57" xfId="191" applyFont="1" applyFill="1" applyBorder="1"/>
    <xf numFmtId="174" fontId="16" fillId="13" borderId="7" xfId="191" applyNumberFormat="1" applyFill="1" applyBorder="1" applyAlignment="1" applyProtection="1">
      <alignment horizontal="center"/>
      <protection locked="0"/>
    </xf>
    <xf numFmtId="175" fontId="16" fillId="13" borderId="7" xfId="191" applyNumberFormat="1" applyFill="1" applyBorder="1" applyAlignment="1" applyProtection="1">
      <alignment horizontal="center"/>
      <protection locked="0"/>
    </xf>
    <xf numFmtId="0" fontId="16" fillId="13" borderId="29" xfId="191" applyFill="1" applyBorder="1" applyProtection="1">
      <protection locked="0"/>
    </xf>
    <xf numFmtId="0" fontId="22" fillId="16" borderId="58" xfId="191" applyFont="1" applyFill="1" applyBorder="1"/>
    <xf numFmtId="174" fontId="16" fillId="13" borderId="17" xfId="191" applyNumberFormat="1" applyFill="1" applyBorder="1" applyAlignment="1" applyProtection="1">
      <alignment horizontal="center"/>
      <protection locked="0"/>
    </xf>
    <xf numFmtId="0" fontId="22" fillId="16" borderId="59" xfId="191" applyFont="1" applyFill="1" applyBorder="1"/>
    <xf numFmtId="0" fontId="16" fillId="16" borderId="24" xfId="191" applyFill="1" applyBorder="1"/>
    <xf numFmtId="10" fontId="16" fillId="16" borderId="53" xfId="191" applyNumberFormat="1" applyFill="1" applyBorder="1" applyAlignment="1">
      <alignment horizontal="center"/>
    </xf>
    <xf numFmtId="174" fontId="16" fillId="16" borderId="24" xfId="191" applyNumberFormat="1" applyFill="1" applyBorder="1" applyAlignment="1">
      <alignment horizontal="center"/>
    </xf>
    <xf numFmtId="175" fontId="16" fillId="17" borderId="24" xfId="191" applyNumberFormat="1" applyFill="1" applyBorder="1" applyAlignment="1">
      <alignment horizontal="center"/>
    </xf>
    <xf numFmtId="0" fontId="16" fillId="17" borderId="53" xfId="191" applyFill="1" applyBorder="1"/>
    <xf numFmtId="3" fontId="16" fillId="11" borderId="7" xfId="780" applyNumberFormat="1" applyFill="1" applyBorder="1" applyAlignment="1" applyProtection="1">
      <alignment horizontal="left" vertical="top"/>
      <protection locked="0"/>
    </xf>
    <xf numFmtId="3" fontId="16" fillId="11" borderId="29" xfId="780" applyNumberFormat="1" applyFill="1" applyBorder="1" applyAlignment="1" applyProtection="1">
      <alignment horizontal="center" vertical="center"/>
      <protection locked="0"/>
    </xf>
    <xf numFmtId="166" fontId="16" fillId="11" borderId="0" xfId="0" applyFont="1" applyFill="1"/>
    <xf numFmtId="0" fontId="59" fillId="11" borderId="54" xfId="191" quotePrefix="1" applyFont="1" applyFill="1" applyBorder="1" applyAlignment="1">
      <alignment horizontal="center" vertical="center"/>
    </xf>
    <xf numFmtId="0" fontId="59" fillId="11" borderId="37" xfId="191" quotePrefix="1" applyFont="1" applyFill="1" applyBorder="1" applyAlignment="1">
      <alignment horizontal="center" vertical="center"/>
    </xf>
    <xf numFmtId="0" fontId="59" fillId="11" borderId="41" xfId="191" quotePrefix="1" applyFont="1" applyFill="1" applyBorder="1" applyAlignment="1">
      <alignment horizontal="center" vertical="center"/>
    </xf>
    <xf numFmtId="0" fontId="60" fillId="11" borderId="42" xfId="780" quotePrefix="1" applyFont="1" applyFill="1" applyBorder="1" applyAlignment="1">
      <alignment horizontal="left" vertical="center" wrapText="1"/>
    </xf>
    <xf numFmtId="0" fontId="60" fillId="11" borderId="42" xfId="780" applyFont="1" applyFill="1" applyBorder="1" applyAlignment="1">
      <alignment horizontal="left" vertical="center" wrapText="1"/>
    </xf>
    <xf numFmtId="0" fontId="60" fillId="11" borderId="43" xfId="780" applyFont="1" applyFill="1" applyBorder="1" applyAlignment="1">
      <alignment horizontal="left" vertical="center" wrapText="1"/>
    </xf>
    <xf numFmtId="0" fontId="59" fillId="11" borderId="12" xfId="780" quotePrefix="1" applyFont="1" applyFill="1" applyBorder="1" applyAlignment="1">
      <alignment horizontal="left" vertical="center" wrapText="1"/>
    </xf>
    <xf numFmtId="0" fontId="60" fillId="11" borderId="44" xfId="780" quotePrefix="1" applyFont="1" applyFill="1" applyBorder="1" applyAlignment="1">
      <alignment horizontal="left" vertical="center" wrapText="1"/>
    </xf>
    <xf numFmtId="0" fontId="60" fillId="11" borderId="45" xfId="780" applyFont="1" applyFill="1" applyBorder="1" applyAlignment="1">
      <alignment horizontal="left" vertical="center" wrapText="1"/>
    </xf>
    <xf numFmtId="0" fontId="60" fillId="11" borderId="46" xfId="780" applyFont="1" applyFill="1" applyBorder="1" applyAlignment="1">
      <alignment horizontal="left" vertical="center" wrapText="1"/>
    </xf>
    <xf numFmtId="166" fontId="62" fillId="11" borderId="47" xfId="1" quotePrefix="1" applyFont="1" applyFill="1" applyBorder="1" applyAlignment="1" applyProtection="1">
      <alignment horizontal="left" vertical="center" wrapText="1"/>
    </xf>
    <xf numFmtId="0" fontId="60" fillId="11" borderId="0" xfId="780" applyFont="1" applyFill="1" applyAlignment="1">
      <alignment horizontal="left" vertical="center" wrapText="1"/>
    </xf>
    <xf numFmtId="0" fontId="60" fillId="11" borderId="1" xfId="780" applyFont="1" applyFill="1" applyBorder="1" applyAlignment="1">
      <alignment horizontal="left" vertical="center" wrapText="1"/>
    </xf>
    <xf numFmtId="0" fontId="60" fillId="11" borderId="48" xfId="780" quotePrefix="1" applyFont="1" applyFill="1" applyBorder="1" applyAlignment="1">
      <alignment horizontal="left" vertical="center" wrapText="1"/>
    </xf>
    <xf numFmtId="0" fontId="60" fillId="11" borderId="10" xfId="780" applyFont="1" applyFill="1" applyBorder="1" applyAlignment="1">
      <alignment horizontal="left" vertical="center" wrapText="1"/>
    </xf>
    <xf numFmtId="0" fontId="60" fillId="11" borderId="49" xfId="780" applyFont="1" applyFill="1" applyBorder="1" applyAlignment="1">
      <alignment horizontal="left" vertical="center" wrapText="1"/>
    </xf>
    <xf numFmtId="0" fontId="60" fillId="11" borderId="23" xfId="780" quotePrefix="1" applyFont="1" applyFill="1" applyBorder="1" applyAlignment="1">
      <alignment horizontal="left" vertical="center" wrapText="1"/>
    </xf>
    <xf numFmtId="0" fontId="60" fillId="11" borderId="23" xfId="780" applyFont="1" applyFill="1" applyBorder="1" applyAlignment="1">
      <alignment horizontal="left" vertical="center" wrapText="1"/>
    </xf>
    <xf numFmtId="0" fontId="60" fillId="11" borderId="50" xfId="780" applyFont="1" applyFill="1" applyBorder="1" applyAlignment="1">
      <alignment horizontal="left" vertical="center" wrapText="1"/>
    </xf>
    <xf numFmtId="0" fontId="59" fillId="11" borderId="16" xfId="780" quotePrefix="1" applyFont="1" applyFill="1" applyBorder="1" applyAlignment="1">
      <alignment horizontal="left" vertical="top" wrapText="1"/>
    </xf>
    <xf numFmtId="0" fontId="59" fillId="11" borderId="51" xfId="780" applyFont="1" applyFill="1" applyBorder="1" applyAlignment="1">
      <alignment horizontal="left" vertical="top" wrapText="1"/>
    </xf>
    <xf numFmtId="0" fontId="59" fillId="11" borderId="52" xfId="780" applyFont="1" applyFill="1" applyBorder="1" applyAlignment="1">
      <alignment horizontal="left" vertical="top" wrapText="1"/>
    </xf>
    <xf numFmtId="0" fontId="59" fillId="11" borderId="7" xfId="780" quotePrefix="1" applyFont="1" applyFill="1" applyBorder="1" applyAlignment="1">
      <alignment horizontal="left" vertical="center" wrapText="1"/>
    </xf>
    <xf numFmtId="0" fontId="60" fillId="11" borderId="7" xfId="780" quotePrefix="1" applyFont="1" applyFill="1" applyBorder="1" applyAlignment="1">
      <alignment horizontal="left" vertical="center" wrapText="1"/>
    </xf>
    <xf numFmtId="0" fontId="60" fillId="11" borderId="7" xfId="780" applyFont="1" applyFill="1" applyBorder="1" applyAlignment="1">
      <alignment horizontal="left" vertical="center" wrapText="1"/>
    </xf>
    <xf numFmtId="0" fontId="60" fillId="11" borderId="29" xfId="780" applyFont="1" applyFill="1" applyBorder="1" applyAlignment="1">
      <alignment horizontal="left" vertical="center" wrapText="1"/>
    </xf>
    <xf numFmtId="0" fontId="60" fillId="11" borderId="24" xfId="780" quotePrefix="1" applyFont="1" applyFill="1" applyBorder="1" applyAlignment="1">
      <alignment horizontal="left" vertical="center" wrapText="1"/>
    </xf>
    <xf numFmtId="0" fontId="60" fillId="11" borderId="24" xfId="780" applyFont="1" applyFill="1" applyBorder="1" applyAlignment="1">
      <alignment horizontal="left" vertical="center" wrapText="1"/>
    </xf>
    <xf numFmtId="0" fontId="60" fillId="11" borderId="53" xfId="780" applyFont="1" applyFill="1" applyBorder="1" applyAlignment="1">
      <alignment horizontal="left" vertical="center" wrapText="1"/>
    </xf>
    <xf numFmtId="0" fontId="56" fillId="0" borderId="36" xfId="772" applyFont="1" applyBorder="1" applyAlignment="1" applyProtection="1">
      <alignment vertical="center" wrapText="1"/>
      <protection locked="0"/>
    </xf>
    <xf numFmtId="0" fontId="56" fillId="0" borderId="5" xfId="772" applyFont="1" applyBorder="1" applyAlignment="1" applyProtection="1">
      <alignment vertical="center" wrapText="1"/>
      <protection locked="0"/>
    </xf>
    <xf numFmtId="0" fontId="56" fillId="0" borderId="39" xfId="772" applyFont="1" applyBorder="1" applyAlignment="1" applyProtection="1">
      <alignment vertical="center" wrapText="1"/>
      <protection locked="0"/>
    </xf>
    <xf numFmtId="0" fontId="56" fillId="0" borderId="0" xfId="772" applyFont="1" applyAlignment="1" applyProtection="1">
      <alignment vertical="center" wrapText="1"/>
      <protection locked="0"/>
    </xf>
    <xf numFmtId="0" fontId="22" fillId="0" borderId="7" xfId="772" applyFont="1" applyBorder="1" applyAlignment="1">
      <alignment horizontal="center" vertical="center" wrapText="1"/>
    </xf>
    <xf numFmtId="0" fontId="22" fillId="12" borderId="17" xfId="772" applyFont="1" applyFill="1" applyBorder="1" applyAlignment="1">
      <alignment horizontal="center" vertical="center" wrapText="1"/>
    </xf>
    <xf numFmtId="0" fontId="22" fillId="13" borderId="17" xfId="772" applyFont="1" applyFill="1" applyBorder="1" applyAlignment="1">
      <alignment horizontal="center" vertical="center" wrapText="1"/>
    </xf>
  </cellXfs>
  <cellStyles count="781">
    <cellStyle name="Comma" xfId="774" builtinId="3"/>
    <cellStyle name="Comma 2" xfId="776" xr:uid="{91B863DC-E086-4E70-80D3-2268A02DC7EF}"/>
    <cellStyle name="Currency" xfId="778" builtinId="4"/>
    <cellStyle name="Currency 2" xfId="773" xr:uid="{1C20D987-FEBD-414F-95FD-D31AFA858E84}"/>
    <cellStyle name="Currency 3" xfId="777" xr:uid="{108A9EA3-9CA1-48AF-AA22-74602713CD75}"/>
    <cellStyle name="Default" xfId="423" xr:uid="{00000000-0005-0000-0000-000000000000}"/>
    <cellStyle name="Default 2" xfId="756" xr:uid="{00000000-0005-0000-0000-000001000000}"/>
    <cellStyle name="Hyperlink" xfId="1" builtinId="8"/>
    <cellStyle name="Hyperlink 2" xfId="185" xr:uid="{00000000-0005-0000-0000-000003000000}"/>
    <cellStyle name="Normal" xfId="0" builtinId="0"/>
    <cellStyle name="Normal 10" xfId="20" xr:uid="{00000000-0005-0000-0000-000005000000}"/>
    <cellStyle name="Normal 10 2" xfId="47" xr:uid="{00000000-0005-0000-0000-000006000000}"/>
    <cellStyle name="Normal 10 2 2" xfId="105" xr:uid="{00000000-0005-0000-0000-000007000000}"/>
    <cellStyle name="Normal 10 2 2 2" xfId="284" xr:uid="{00000000-0005-0000-0000-000008000000}"/>
    <cellStyle name="Normal 10 2 2 2 2" xfId="624" xr:uid="{00000000-0005-0000-0000-000009000000}"/>
    <cellStyle name="Normal 10 2 2 3" xfId="402" xr:uid="{00000000-0005-0000-0000-00000A000000}"/>
    <cellStyle name="Normal 10 2 2 3 2" xfId="735" xr:uid="{00000000-0005-0000-0000-00000B000000}"/>
    <cellStyle name="Normal 10 2 2 4" xfId="514" xr:uid="{00000000-0005-0000-0000-00000C000000}"/>
    <cellStyle name="Normal 10 2 3" xfId="226" xr:uid="{00000000-0005-0000-0000-00000D000000}"/>
    <cellStyle name="Normal 10 2 3 2" xfId="569" xr:uid="{00000000-0005-0000-0000-00000E000000}"/>
    <cellStyle name="Normal 10 2 4" xfId="347" xr:uid="{00000000-0005-0000-0000-00000F000000}"/>
    <cellStyle name="Normal 10 2 4 2" xfId="680" xr:uid="{00000000-0005-0000-0000-000010000000}"/>
    <cellStyle name="Normal 10 2 5" xfId="459" xr:uid="{00000000-0005-0000-0000-000011000000}"/>
    <cellStyle name="Normal 10 2_EASTERN CAPE" xfId="128" xr:uid="{00000000-0005-0000-0000-000012000000}"/>
    <cellStyle name="Normal 10 3" xfId="82" xr:uid="{00000000-0005-0000-0000-000013000000}"/>
    <cellStyle name="Normal 10 3 2" xfId="261" xr:uid="{00000000-0005-0000-0000-000014000000}"/>
    <cellStyle name="Normal 10 3 2 2" xfId="602" xr:uid="{00000000-0005-0000-0000-000015000000}"/>
    <cellStyle name="Normal 10 3 3" xfId="380" xr:uid="{00000000-0005-0000-0000-000016000000}"/>
    <cellStyle name="Normal 10 3 3 2" xfId="713" xr:uid="{00000000-0005-0000-0000-000017000000}"/>
    <cellStyle name="Normal 10 3 4" xfId="492" xr:uid="{00000000-0005-0000-0000-000018000000}"/>
    <cellStyle name="Normal 10 4" xfId="201" xr:uid="{00000000-0005-0000-0000-000019000000}"/>
    <cellStyle name="Normal 10 4 2" xfId="547" xr:uid="{00000000-0005-0000-0000-00001A000000}"/>
    <cellStyle name="Normal 10 5" xfId="325" xr:uid="{00000000-0005-0000-0000-00001B000000}"/>
    <cellStyle name="Normal 10 5 2" xfId="658" xr:uid="{00000000-0005-0000-0000-00001C000000}"/>
    <cellStyle name="Normal 10 6" xfId="437" xr:uid="{00000000-0005-0000-0000-00001D000000}"/>
    <cellStyle name="Normal 10_EASTERN CAPE" xfId="127" xr:uid="{00000000-0005-0000-0000-00001E000000}"/>
    <cellStyle name="Normal 11" xfId="35" xr:uid="{00000000-0005-0000-0000-00001F000000}"/>
    <cellStyle name="Normal 11 2" xfId="94" xr:uid="{00000000-0005-0000-0000-000020000000}"/>
    <cellStyle name="Normal 11 2 2" xfId="273" xr:uid="{00000000-0005-0000-0000-000021000000}"/>
    <cellStyle name="Normal 11 3" xfId="215" xr:uid="{00000000-0005-0000-0000-000022000000}"/>
    <cellStyle name="Normal 11_EASTERN CAPE" xfId="129" xr:uid="{00000000-0005-0000-0000-000023000000}"/>
    <cellStyle name="Normal 12" xfId="34" xr:uid="{00000000-0005-0000-0000-000024000000}"/>
    <cellStyle name="Normal 12 2" xfId="93" xr:uid="{00000000-0005-0000-0000-000025000000}"/>
    <cellStyle name="Normal 12 2 2" xfId="272" xr:uid="{00000000-0005-0000-0000-000026000000}"/>
    <cellStyle name="Normal 12 2 2 2" xfId="613" xr:uid="{00000000-0005-0000-0000-000027000000}"/>
    <cellStyle name="Normal 12 2 3" xfId="391" xr:uid="{00000000-0005-0000-0000-000028000000}"/>
    <cellStyle name="Normal 12 2 3 2" xfId="724" xr:uid="{00000000-0005-0000-0000-000029000000}"/>
    <cellStyle name="Normal 12 2 4" xfId="503" xr:uid="{00000000-0005-0000-0000-00002A000000}"/>
    <cellStyle name="Normal 12 3" xfId="214" xr:uid="{00000000-0005-0000-0000-00002B000000}"/>
    <cellStyle name="Normal 12 3 2" xfId="558" xr:uid="{00000000-0005-0000-0000-00002C000000}"/>
    <cellStyle name="Normal 12 4" xfId="336" xr:uid="{00000000-0005-0000-0000-00002D000000}"/>
    <cellStyle name="Normal 12 4 2" xfId="669" xr:uid="{00000000-0005-0000-0000-00002E000000}"/>
    <cellStyle name="Normal 12 5" xfId="448" xr:uid="{00000000-0005-0000-0000-00002F000000}"/>
    <cellStyle name="Normal 12_EASTERN CAPE" xfId="130" xr:uid="{00000000-0005-0000-0000-000030000000}"/>
    <cellStyle name="Normal 13" xfId="70" xr:uid="{00000000-0005-0000-0000-000031000000}"/>
    <cellStyle name="Normal 13 2" xfId="249" xr:uid="{00000000-0005-0000-0000-000032000000}"/>
    <cellStyle name="Normal 13 3" xfId="481" xr:uid="{00000000-0005-0000-0000-000033000000}"/>
    <cellStyle name="Normal 14" xfId="69" xr:uid="{00000000-0005-0000-0000-000034000000}"/>
    <cellStyle name="Normal 14 2" xfId="248" xr:uid="{00000000-0005-0000-0000-000035000000}"/>
    <cellStyle name="Normal 14 2 2" xfId="590" xr:uid="{00000000-0005-0000-0000-000036000000}"/>
    <cellStyle name="Normal 14 3" xfId="368" xr:uid="{00000000-0005-0000-0000-000037000000}"/>
    <cellStyle name="Normal 14 3 2" xfId="701" xr:uid="{00000000-0005-0000-0000-000038000000}"/>
    <cellStyle name="Normal 14 4" xfId="480" xr:uid="{00000000-0005-0000-0000-000039000000}"/>
    <cellStyle name="Normal 15" xfId="126" xr:uid="{00000000-0005-0000-0000-00003A000000}"/>
    <cellStyle name="Normal 15 2" xfId="535" xr:uid="{00000000-0005-0000-0000-00003B000000}"/>
    <cellStyle name="Normal 16" xfId="184" xr:uid="{00000000-0005-0000-0000-00003C000000}"/>
    <cellStyle name="Normal 16 2" xfId="536" xr:uid="{00000000-0005-0000-0000-00003D000000}"/>
    <cellStyle name="Normal 17" xfId="251" xr:uid="{00000000-0005-0000-0000-00003E000000}"/>
    <cellStyle name="Normal 17 2" xfId="592" xr:uid="{00000000-0005-0000-0000-00003F000000}"/>
    <cellStyle name="Normal 18" xfId="305" xr:uid="{00000000-0005-0000-0000-000040000000}"/>
    <cellStyle name="Normal 18 2" xfId="645" xr:uid="{00000000-0005-0000-0000-000041000000}"/>
    <cellStyle name="Normal 19" xfId="306" xr:uid="{00000000-0005-0000-0000-000042000000}"/>
    <cellStyle name="Normal 19 2" xfId="646" xr:uid="{00000000-0005-0000-0000-000043000000}"/>
    <cellStyle name="Normal 2" xfId="2" xr:uid="{00000000-0005-0000-0000-000044000000}"/>
    <cellStyle name="Normal 2 2" xfId="9" xr:uid="{00000000-0005-0000-0000-000045000000}"/>
    <cellStyle name="Normal 2 2 2" xfId="191" xr:uid="{00000000-0005-0000-0000-000046000000}"/>
    <cellStyle name="Normal 2 2 2 2" xfId="780" xr:uid="{801E1A5B-8603-4D88-839E-A81E00A1AC89}"/>
    <cellStyle name="Normal 2 3" xfId="186" xr:uid="{00000000-0005-0000-0000-000047000000}"/>
    <cellStyle name="Normal 2 4" xfId="770" xr:uid="{00000000-0005-0000-0000-000048000000}"/>
    <cellStyle name="Normal 2_EASTERN CAPE" xfId="131" xr:uid="{00000000-0005-0000-0000-000049000000}"/>
    <cellStyle name="Normal 20" xfId="307" xr:uid="{00000000-0005-0000-0000-00004A000000}"/>
    <cellStyle name="Normal 21" xfId="308" xr:uid="{00000000-0005-0000-0000-00004B000000}"/>
    <cellStyle name="Normal 22" xfId="309" xr:uid="{00000000-0005-0000-0000-00004C000000}"/>
    <cellStyle name="Normal 23" xfId="310" xr:uid="{00000000-0005-0000-0000-00004D000000}"/>
    <cellStyle name="Normal 24" xfId="311" xr:uid="{00000000-0005-0000-0000-00004E000000}"/>
    <cellStyle name="Normal 25" xfId="312" xr:uid="{00000000-0005-0000-0000-00004F000000}"/>
    <cellStyle name="Normal 26" xfId="313" xr:uid="{00000000-0005-0000-0000-000050000000}"/>
    <cellStyle name="Normal 27" xfId="314" xr:uid="{00000000-0005-0000-0000-000051000000}"/>
    <cellStyle name="Normal 27 2" xfId="647" xr:uid="{00000000-0005-0000-0000-000052000000}"/>
    <cellStyle name="Normal 28" xfId="370" xr:uid="{00000000-0005-0000-0000-000053000000}"/>
    <cellStyle name="Normal 28 2" xfId="703" xr:uid="{00000000-0005-0000-0000-000054000000}"/>
    <cellStyle name="Normal 29" xfId="425" xr:uid="{00000000-0005-0000-0000-000055000000}"/>
    <cellStyle name="Normal 3" xfId="3" xr:uid="{00000000-0005-0000-0000-000056000000}"/>
    <cellStyle name="Normal 3 10" xfId="426" xr:uid="{00000000-0005-0000-0000-000057000000}"/>
    <cellStyle name="Normal 3 2" xfId="10" xr:uid="{00000000-0005-0000-0000-000058000000}"/>
    <cellStyle name="Normal 3 2 2" xfId="17" xr:uid="{00000000-0005-0000-0000-000059000000}"/>
    <cellStyle name="Normal 3 2 2 2" xfId="31" xr:uid="{00000000-0005-0000-0000-00005A000000}"/>
    <cellStyle name="Normal 3 2 2 2 2" xfId="57" xr:uid="{00000000-0005-0000-0000-00005B000000}"/>
    <cellStyle name="Normal 3 2 2 2 2 2" xfId="114" xr:uid="{00000000-0005-0000-0000-00005C000000}"/>
    <cellStyle name="Normal 3 2 2 2 2 2 2" xfId="293" xr:uid="{00000000-0005-0000-0000-00005D000000}"/>
    <cellStyle name="Normal 3 2 2 2 2 2 2 2" xfId="633" xr:uid="{00000000-0005-0000-0000-00005E000000}"/>
    <cellStyle name="Normal 3 2 2 2 2 2 3" xfId="411" xr:uid="{00000000-0005-0000-0000-00005F000000}"/>
    <cellStyle name="Normal 3 2 2 2 2 2 3 2" xfId="744" xr:uid="{00000000-0005-0000-0000-000060000000}"/>
    <cellStyle name="Normal 3 2 2 2 2 2 4" xfId="523" xr:uid="{00000000-0005-0000-0000-000061000000}"/>
    <cellStyle name="Normal 3 2 2 2 2 3" xfId="236" xr:uid="{00000000-0005-0000-0000-000062000000}"/>
    <cellStyle name="Normal 3 2 2 2 2 3 2" xfId="578" xr:uid="{00000000-0005-0000-0000-000063000000}"/>
    <cellStyle name="Normal 3 2 2 2 2 4" xfId="356" xr:uid="{00000000-0005-0000-0000-000064000000}"/>
    <cellStyle name="Normal 3 2 2 2 2 4 2" xfId="689" xr:uid="{00000000-0005-0000-0000-000065000000}"/>
    <cellStyle name="Normal 3 2 2 2 2 5" xfId="468" xr:uid="{00000000-0005-0000-0000-000066000000}"/>
    <cellStyle name="Normal 3 2 2 2 2_EASTERN CAPE" xfId="136" xr:uid="{00000000-0005-0000-0000-000067000000}"/>
    <cellStyle name="Normal 3 2 2 2 3" xfId="91" xr:uid="{00000000-0005-0000-0000-000068000000}"/>
    <cellStyle name="Normal 3 2 2 2 3 2" xfId="270" xr:uid="{00000000-0005-0000-0000-000069000000}"/>
    <cellStyle name="Normal 3 2 2 2 3 2 2" xfId="611" xr:uid="{00000000-0005-0000-0000-00006A000000}"/>
    <cellStyle name="Normal 3 2 2 2 3 3" xfId="389" xr:uid="{00000000-0005-0000-0000-00006B000000}"/>
    <cellStyle name="Normal 3 2 2 2 3 3 2" xfId="722" xr:uid="{00000000-0005-0000-0000-00006C000000}"/>
    <cellStyle name="Normal 3 2 2 2 3 4" xfId="501" xr:uid="{00000000-0005-0000-0000-00006D000000}"/>
    <cellStyle name="Normal 3 2 2 2 4" xfId="211" xr:uid="{00000000-0005-0000-0000-00006E000000}"/>
    <cellStyle name="Normal 3 2 2 2 4 2" xfId="556" xr:uid="{00000000-0005-0000-0000-00006F000000}"/>
    <cellStyle name="Normal 3 2 2 2 5" xfId="334" xr:uid="{00000000-0005-0000-0000-000070000000}"/>
    <cellStyle name="Normal 3 2 2 2 5 2" xfId="667" xr:uid="{00000000-0005-0000-0000-000071000000}"/>
    <cellStyle name="Normal 3 2 2 2 6" xfId="446" xr:uid="{00000000-0005-0000-0000-000072000000}"/>
    <cellStyle name="Normal 3 2 2 2_EASTERN CAPE" xfId="135" xr:uid="{00000000-0005-0000-0000-000073000000}"/>
    <cellStyle name="Normal 3 2 2 3" xfId="45" xr:uid="{00000000-0005-0000-0000-000074000000}"/>
    <cellStyle name="Normal 3 2 2 3 2" xfId="103" xr:uid="{00000000-0005-0000-0000-000075000000}"/>
    <cellStyle name="Normal 3 2 2 3 2 2" xfId="282" xr:uid="{00000000-0005-0000-0000-000076000000}"/>
    <cellStyle name="Normal 3 2 2 3 2 2 2" xfId="622" xr:uid="{00000000-0005-0000-0000-000077000000}"/>
    <cellStyle name="Normal 3 2 2 3 2 3" xfId="400" xr:uid="{00000000-0005-0000-0000-000078000000}"/>
    <cellStyle name="Normal 3 2 2 3 2 3 2" xfId="733" xr:uid="{00000000-0005-0000-0000-000079000000}"/>
    <cellStyle name="Normal 3 2 2 3 2 4" xfId="512" xr:uid="{00000000-0005-0000-0000-00007A000000}"/>
    <cellStyle name="Normal 3 2 2 3 3" xfId="224" xr:uid="{00000000-0005-0000-0000-00007B000000}"/>
    <cellStyle name="Normal 3 2 2 3 3 2" xfId="567" xr:uid="{00000000-0005-0000-0000-00007C000000}"/>
    <cellStyle name="Normal 3 2 2 3 4" xfId="345" xr:uid="{00000000-0005-0000-0000-00007D000000}"/>
    <cellStyle name="Normal 3 2 2 3 4 2" xfId="678" xr:uid="{00000000-0005-0000-0000-00007E000000}"/>
    <cellStyle name="Normal 3 2 2 3 5" xfId="457" xr:uid="{00000000-0005-0000-0000-00007F000000}"/>
    <cellStyle name="Normal 3 2 2 3_EASTERN CAPE" xfId="137" xr:uid="{00000000-0005-0000-0000-000080000000}"/>
    <cellStyle name="Normal 3 2 2 4" xfId="67" xr:uid="{00000000-0005-0000-0000-000081000000}"/>
    <cellStyle name="Normal 3 2 2 4 2" xfId="124" xr:uid="{00000000-0005-0000-0000-000082000000}"/>
    <cellStyle name="Normal 3 2 2 4 2 2" xfId="303" xr:uid="{00000000-0005-0000-0000-000083000000}"/>
    <cellStyle name="Normal 3 2 2 4 2 2 2" xfId="643" xr:uid="{00000000-0005-0000-0000-000084000000}"/>
    <cellStyle name="Normal 3 2 2 4 2 3" xfId="421" xr:uid="{00000000-0005-0000-0000-000085000000}"/>
    <cellStyle name="Normal 3 2 2 4 2 3 2" xfId="754" xr:uid="{00000000-0005-0000-0000-000086000000}"/>
    <cellStyle name="Normal 3 2 2 4 2 4" xfId="533" xr:uid="{00000000-0005-0000-0000-000087000000}"/>
    <cellStyle name="Normal 3 2 2 4 3" xfId="246" xr:uid="{00000000-0005-0000-0000-000088000000}"/>
    <cellStyle name="Normal 3 2 2 4 3 2" xfId="588" xr:uid="{00000000-0005-0000-0000-000089000000}"/>
    <cellStyle name="Normal 3 2 2 4 4" xfId="366" xr:uid="{00000000-0005-0000-0000-00008A000000}"/>
    <cellStyle name="Normal 3 2 2 4 4 2" xfId="699" xr:uid="{00000000-0005-0000-0000-00008B000000}"/>
    <cellStyle name="Normal 3 2 2 4 5" xfId="478" xr:uid="{00000000-0005-0000-0000-00008C000000}"/>
    <cellStyle name="Normal 3 2 2 4_EASTERN CAPE" xfId="138" xr:uid="{00000000-0005-0000-0000-00008D000000}"/>
    <cellStyle name="Normal 3 2 2 5" xfId="80" xr:uid="{00000000-0005-0000-0000-00008E000000}"/>
    <cellStyle name="Normal 3 2 2 5 2" xfId="259" xr:uid="{00000000-0005-0000-0000-00008F000000}"/>
    <cellStyle name="Normal 3 2 2 5 2 2" xfId="600" xr:uid="{00000000-0005-0000-0000-000090000000}"/>
    <cellStyle name="Normal 3 2 2 5 3" xfId="378" xr:uid="{00000000-0005-0000-0000-000091000000}"/>
    <cellStyle name="Normal 3 2 2 5 3 2" xfId="711" xr:uid="{00000000-0005-0000-0000-000092000000}"/>
    <cellStyle name="Normal 3 2 2 5 4" xfId="490" xr:uid="{00000000-0005-0000-0000-000093000000}"/>
    <cellStyle name="Normal 3 2 2 6" xfId="198" xr:uid="{00000000-0005-0000-0000-000094000000}"/>
    <cellStyle name="Normal 3 2 2 6 2" xfId="545" xr:uid="{00000000-0005-0000-0000-000095000000}"/>
    <cellStyle name="Normal 3 2 2 7" xfId="323" xr:uid="{00000000-0005-0000-0000-000096000000}"/>
    <cellStyle name="Normal 3 2 2 7 2" xfId="656" xr:uid="{00000000-0005-0000-0000-000097000000}"/>
    <cellStyle name="Normal 3 2 2 8" xfId="435" xr:uid="{00000000-0005-0000-0000-000098000000}"/>
    <cellStyle name="Normal 3 2 2_EASTERN CAPE" xfId="134" xr:uid="{00000000-0005-0000-0000-000099000000}"/>
    <cellStyle name="Normal 3 2 3" xfId="26" xr:uid="{00000000-0005-0000-0000-00009A000000}"/>
    <cellStyle name="Normal 3 2 3 2" xfId="52" xr:uid="{00000000-0005-0000-0000-00009B000000}"/>
    <cellStyle name="Normal 3 2 3 2 2" xfId="109" xr:uid="{00000000-0005-0000-0000-00009C000000}"/>
    <cellStyle name="Normal 3 2 3 2 2 2" xfId="288" xr:uid="{00000000-0005-0000-0000-00009D000000}"/>
    <cellStyle name="Normal 3 2 3 2 2 2 2" xfId="628" xr:uid="{00000000-0005-0000-0000-00009E000000}"/>
    <cellStyle name="Normal 3 2 3 2 2 3" xfId="406" xr:uid="{00000000-0005-0000-0000-00009F000000}"/>
    <cellStyle name="Normal 3 2 3 2 2 3 2" xfId="739" xr:uid="{00000000-0005-0000-0000-0000A0000000}"/>
    <cellStyle name="Normal 3 2 3 2 2 4" xfId="518" xr:uid="{00000000-0005-0000-0000-0000A1000000}"/>
    <cellStyle name="Normal 3 2 3 2 3" xfId="231" xr:uid="{00000000-0005-0000-0000-0000A2000000}"/>
    <cellStyle name="Normal 3 2 3 2 3 2" xfId="573" xr:uid="{00000000-0005-0000-0000-0000A3000000}"/>
    <cellStyle name="Normal 3 2 3 2 4" xfId="351" xr:uid="{00000000-0005-0000-0000-0000A4000000}"/>
    <cellStyle name="Normal 3 2 3 2 4 2" xfId="684" xr:uid="{00000000-0005-0000-0000-0000A5000000}"/>
    <cellStyle name="Normal 3 2 3 2 5" xfId="463" xr:uid="{00000000-0005-0000-0000-0000A6000000}"/>
    <cellStyle name="Normal 3 2 3 2_EASTERN CAPE" xfId="140" xr:uid="{00000000-0005-0000-0000-0000A7000000}"/>
    <cellStyle name="Normal 3 2 3 3" xfId="86" xr:uid="{00000000-0005-0000-0000-0000A8000000}"/>
    <cellStyle name="Normal 3 2 3 3 2" xfId="265" xr:uid="{00000000-0005-0000-0000-0000A9000000}"/>
    <cellStyle name="Normal 3 2 3 3 2 2" xfId="606" xr:uid="{00000000-0005-0000-0000-0000AA000000}"/>
    <cellStyle name="Normal 3 2 3 3 3" xfId="384" xr:uid="{00000000-0005-0000-0000-0000AB000000}"/>
    <cellStyle name="Normal 3 2 3 3 3 2" xfId="717" xr:uid="{00000000-0005-0000-0000-0000AC000000}"/>
    <cellStyle name="Normal 3 2 3 3 4" xfId="496" xr:uid="{00000000-0005-0000-0000-0000AD000000}"/>
    <cellStyle name="Normal 3 2 3 4" xfId="206" xr:uid="{00000000-0005-0000-0000-0000AE000000}"/>
    <cellStyle name="Normal 3 2 3 4 2" xfId="551" xr:uid="{00000000-0005-0000-0000-0000AF000000}"/>
    <cellStyle name="Normal 3 2 3 5" xfId="329" xr:uid="{00000000-0005-0000-0000-0000B0000000}"/>
    <cellStyle name="Normal 3 2 3 5 2" xfId="662" xr:uid="{00000000-0005-0000-0000-0000B1000000}"/>
    <cellStyle name="Normal 3 2 3 6" xfId="441" xr:uid="{00000000-0005-0000-0000-0000B2000000}"/>
    <cellStyle name="Normal 3 2 3_EASTERN CAPE" xfId="139" xr:uid="{00000000-0005-0000-0000-0000B3000000}"/>
    <cellStyle name="Normal 3 2 4" xfId="40" xr:uid="{00000000-0005-0000-0000-0000B4000000}"/>
    <cellStyle name="Normal 3 2 4 2" xfId="98" xr:uid="{00000000-0005-0000-0000-0000B5000000}"/>
    <cellStyle name="Normal 3 2 4 2 2" xfId="277" xr:uid="{00000000-0005-0000-0000-0000B6000000}"/>
    <cellStyle name="Normal 3 2 4 2 2 2" xfId="617" xr:uid="{00000000-0005-0000-0000-0000B7000000}"/>
    <cellStyle name="Normal 3 2 4 2 3" xfId="395" xr:uid="{00000000-0005-0000-0000-0000B8000000}"/>
    <cellStyle name="Normal 3 2 4 2 3 2" xfId="728" xr:uid="{00000000-0005-0000-0000-0000B9000000}"/>
    <cellStyle name="Normal 3 2 4 2 4" xfId="507" xr:uid="{00000000-0005-0000-0000-0000BA000000}"/>
    <cellStyle name="Normal 3 2 4 3" xfId="219" xr:uid="{00000000-0005-0000-0000-0000BB000000}"/>
    <cellStyle name="Normal 3 2 4 3 2" xfId="562" xr:uid="{00000000-0005-0000-0000-0000BC000000}"/>
    <cellStyle name="Normal 3 2 4 4" xfId="340" xr:uid="{00000000-0005-0000-0000-0000BD000000}"/>
    <cellStyle name="Normal 3 2 4 4 2" xfId="673" xr:uid="{00000000-0005-0000-0000-0000BE000000}"/>
    <cellStyle name="Normal 3 2 4 5" xfId="452" xr:uid="{00000000-0005-0000-0000-0000BF000000}"/>
    <cellStyle name="Normal 3 2 4_EASTERN CAPE" xfId="141" xr:uid="{00000000-0005-0000-0000-0000C0000000}"/>
    <cellStyle name="Normal 3 2 5" xfId="62" xr:uid="{00000000-0005-0000-0000-0000C1000000}"/>
    <cellStyle name="Normal 3 2 5 2" xfId="119" xr:uid="{00000000-0005-0000-0000-0000C2000000}"/>
    <cellStyle name="Normal 3 2 5 2 2" xfId="298" xr:uid="{00000000-0005-0000-0000-0000C3000000}"/>
    <cellStyle name="Normal 3 2 5 2 2 2" xfId="638" xr:uid="{00000000-0005-0000-0000-0000C4000000}"/>
    <cellStyle name="Normal 3 2 5 2 3" xfId="416" xr:uid="{00000000-0005-0000-0000-0000C5000000}"/>
    <cellStyle name="Normal 3 2 5 2 3 2" xfId="749" xr:uid="{00000000-0005-0000-0000-0000C6000000}"/>
    <cellStyle name="Normal 3 2 5 2 4" xfId="528" xr:uid="{00000000-0005-0000-0000-0000C7000000}"/>
    <cellStyle name="Normal 3 2 5 3" xfId="241" xr:uid="{00000000-0005-0000-0000-0000C8000000}"/>
    <cellStyle name="Normal 3 2 5 3 2" xfId="583" xr:uid="{00000000-0005-0000-0000-0000C9000000}"/>
    <cellStyle name="Normal 3 2 5 4" xfId="361" xr:uid="{00000000-0005-0000-0000-0000CA000000}"/>
    <cellStyle name="Normal 3 2 5 4 2" xfId="694" xr:uid="{00000000-0005-0000-0000-0000CB000000}"/>
    <cellStyle name="Normal 3 2 5 5" xfId="473" xr:uid="{00000000-0005-0000-0000-0000CC000000}"/>
    <cellStyle name="Normal 3 2 5_EASTERN CAPE" xfId="142" xr:uid="{00000000-0005-0000-0000-0000CD000000}"/>
    <cellStyle name="Normal 3 2 6" xfId="75" xr:uid="{00000000-0005-0000-0000-0000CE000000}"/>
    <cellStyle name="Normal 3 2 6 2" xfId="254" xr:uid="{00000000-0005-0000-0000-0000CF000000}"/>
    <cellStyle name="Normal 3 2 6 2 2" xfId="595" xr:uid="{00000000-0005-0000-0000-0000D0000000}"/>
    <cellStyle name="Normal 3 2 6 3" xfId="373" xr:uid="{00000000-0005-0000-0000-0000D1000000}"/>
    <cellStyle name="Normal 3 2 6 3 2" xfId="706" xr:uid="{00000000-0005-0000-0000-0000D2000000}"/>
    <cellStyle name="Normal 3 2 6 4" xfId="485" xr:uid="{00000000-0005-0000-0000-0000D3000000}"/>
    <cellStyle name="Normal 3 2 7" xfId="192" xr:uid="{00000000-0005-0000-0000-0000D4000000}"/>
    <cellStyle name="Normal 3 2 7 2" xfId="540" xr:uid="{00000000-0005-0000-0000-0000D5000000}"/>
    <cellStyle name="Normal 3 2 8" xfId="318" xr:uid="{00000000-0005-0000-0000-0000D6000000}"/>
    <cellStyle name="Normal 3 2 8 2" xfId="651" xr:uid="{00000000-0005-0000-0000-0000D7000000}"/>
    <cellStyle name="Normal 3 2 9" xfId="430" xr:uid="{00000000-0005-0000-0000-0000D8000000}"/>
    <cellStyle name="Normal 3 2_EASTERN CAPE" xfId="133" xr:uid="{00000000-0005-0000-0000-0000D9000000}"/>
    <cellStyle name="Normal 3 3" xfId="14" xr:uid="{00000000-0005-0000-0000-0000DA000000}"/>
    <cellStyle name="Normal 3 3 2" xfId="28" xr:uid="{00000000-0005-0000-0000-0000DB000000}"/>
    <cellStyle name="Normal 3 3 2 2" xfId="54" xr:uid="{00000000-0005-0000-0000-0000DC000000}"/>
    <cellStyle name="Normal 3 3 2 2 2" xfId="111" xr:uid="{00000000-0005-0000-0000-0000DD000000}"/>
    <cellStyle name="Normal 3 3 2 2 2 2" xfId="290" xr:uid="{00000000-0005-0000-0000-0000DE000000}"/>
    <cellStyle name="Normal 3 3 2 2 2 2 2" xfId="630" xr:uid="{00000000-0005-0000-0000-0000DF000000}"/>
    <cellStyle name="Normal 3 3 2 2 2 3" xfId="408" xr:uid="{00000000-0005-0000-0000-0000E0000000}"/>
    <cellStyle name="Normal 3 3 2 2 2 3 2" xfId="741" xr:uid="{00000000-0005-0000-0000-0000E1000000}"/>
    <cellStyle name="Normal 3 3 2 2 2 4" xfId="520" xr:uid="{00000000-0005-0000-0000-0000E2000000}"/>
    <cellStyle name="Normal 3 3 2 2 3" xfId="233" xr:uid="{00000000-0005-0000-0000-0000E3000000}"/>
    <cellStyle name="Normal 3 3 2 2 3 2" xfId="575" xr:uid="{00000000-0005-0000-0000-0000E4000000}"/>
    <cellStyle name="Normal 3 3 2 2 4" xfId="353" xr:uid="{00000000-0005-0000-0000-0000E5000000}"/>
    <cellStyle name="Normal 3 3 2 2 4 2" xfId="686" xr:uid="{00000000-0005-0000-0000-0000E6000000}"/>
    <cellStyle name="Normal 3 3 2 2 5" xfId="465" xr:uid="{00000000-0005-0000-0000-0000E7000000}"/>
    <cellStyle name="Normal 3 3 2 2_EASTERN CAPE" xfId="145" xr:uid="{00000000-0005-0000-0000-0000E8000000}"/>
    <cellStyle name="Normal 3 3 2 3" xfId="88" xr:uid="{00000000-0005-0000-0000-0000E9000000}"/>
    <cellStyle name="Normal 3 3 2 3 2" xfId="267" xr:uid="{00000000-0005-0000-0000-0000EA000000}"/>
    <cellStyle name="Normal 3 3 2 3 2 2" xfId="608" xr:uid="{00000000-0005-0000-0000-0000EB000000}"/>
    <cellStyle name="Normal 3 3 2 3 3" xfId="386" xr:uid="{00000000-0005-0000-0000-0000EC000000}"/>
    <cellStyle name="Normal 3 3 2 3 3 2" xfId="719" xr:uid="{00000000-0005-0000-0000-0000ED000000}"/>
    <cellStyle name="Normal 3 3 2 3 4" xfId="498" xr:uid="{00000000-0005-0000-0000-0000EE000000}"/>
    <cellStyle name="Normal 3 3 2 4" xfId="208" xr:uid="{00000000-0005-0000-0000-0000EF000000}"/>
    <cellStyle name="Normal 3 3 2 4 2" xfId="553" xr:uid="{00000000-0005-0000-0000-0000F0000000}"/>
    <cellStyle name="Normal 3 3 2 5" xfId="331" xr:uid="{00000000-0005-0000-0000-0000F1000000}"/>
    <cellStyle name="Normal 3 3 2 5 2" xfId="664" xr:uid="{00000000-0005-0000-0000-0000F2000000}"/>
    <cellStyle name="Normal 3 3 2 6" xfId="443" xr:uid="{00000000-0005-0000-0000-0000F3000000}"/>
    <cellStyle name="Normal 3 3 2_EASTERN CAPE" xfId="144" xr:uid="{00000000-0005-0000-0000-0000F4000000}"/>
    <cellStyle name="Normal 3 3 3" xfId="42" xr:uid="{00000000-0005-0000-0000-0000F5000000}"/>
    <cellStyle name="Normal 3 3 3 2" xfId="100" xr:uid="{00000000-0005-0000-0000-0000F6000000}"/>
    <cellStyle name="Normal 3 3 3 2 2" xfId="279" xr:uid="{00000000-0005-0000-0000-0000F7000000}"/>
    <cellStyle name="Normal 3 3 3 2 2 2" xfId="619" xr:uid="{00000000-0005-0000-0000-0000F8000000}"/>
    <cellStyle name="Normal 3 3 3 2 3" xfId="397" xr:uid="{00000000-0005-0000-0000-0000F9000000}"/>
    <cellStyle name="Normal 3 3 3 2 3 2" xfId="730" xr:uid="{00000000-0005-0000-0000-0000FA000000}"/>
    <cellStyle name="Normal 3 3 3 2 4" xfId="509" xr:uid="{00000000-0005-0000-0000-0000FB000000}"/>
    <cellStyle name="Normal 3 3 3 3" xfId="221" xr:uid="{00000000-0005-0000-0000-0000FC000000}"/>
    <cellStyle name="Normal 3 3 3 3 2" xfId="564" xr:uid="{00000000-0005-0000-0000-0000FD000000}"/>
    <cellStyle name="Normal 3 3 3 4" xfId="342" xr:uid="{00000000-0005-0000-0000-0000FE000000}"/>
    <cellStyle name="Normal 3 3 3 4 2" xfId="675" xr:uid="{00000000-0005-0000-0000-0000FF000000}"/>
    <cellStyle name="Normal 3 3 3 5" xfId="454" xr:uid="{00000000-0005-0000-0000-000000010000}"/>
    <cellStyle name="Normal 3 3 3_EASTERN CAPE" xfId="146" xr:uid="{00000000-0005-0000-0000-000001010000}"/>
    <cellStyle name="Normal 3 3 4" xfId="64" xr:uid="{00000000-0005-0000-0000-000002010000}"/>
    <cellStyle name="Normal 3 3 4 2" xfId="121" xr:uid="{00000000-0005-0000-0000-000003010000}"/>
    <cellStyle name="Normal 3 3 4 2 2" xfId="300" xr:uid="{00000000-0005-0000-0000-000004010000}"/>
    <cellStyle name="Normal 3 3 4 2 2 2" xfId="640" xr:uid="{00000000-0005-0000-0000-000005010000}"/>
    <cellStyle name="Normal 3 3 4 2 3" xfId="418" xr:uid="{00000000-0005-0000-0000-000006010000}"/>
    <cellStyle name="Normal 3 3 4 2 3 2" xfId="751" xr:uid="{00000000-0005-0000-0000-000007010000}"/>
    <cellStyle name="Normal 3 3 4 2 4" xfId="530" xr:uid="{00000000-0005-0000-0000-000008010000}"/>
    <cellStyle name="Normal 3 3 4 3" xfId="243" xr:uid="{00000000-0005-0000-0000-000009010000}"/>
    <cellStyle name="Normal 3 3 4 3 2" xfId="585" xr:uid="{00000000-0005-0000-0000-00000A010000}"/>
    <cellStyle name="Normal 3 3 4 4" xfId="363" xr:uid="{00000000-0005-0000-0000-00000B010000}"/>
    <cellStyle name="Normal 3 3 4 4 2" xfId="696" xr:uid="{00000000-0005-0000-0000-00000C010000}"/>
    <cellStyle name="Normal 3 3 4 5" xfId="475" xr:uid="{00000000-0005-0000-0000-00000D010000}"/>
    <cellStyle name="Normal 3 3 4_EASTERN CAPE" xfId="147" xr:uid="{00000000-0005-0000-0000-00000E010000}"/>
    <cellStyle name="Normal 3 3 5" xfId="77" xr:uid="{00000000-0005-0000-0000-00000F010000}"/>
    <cellStyle name="Normal 3 3 5 2" xfId="256" xr:uid="{00000000-0005-0000-0000-000010010000}"/>
    <cellStyle name="Normal 3 3 5 2 2" xfId="597" xr:uid="{00000000-0005-0000-0000-000011010000}"/>
    <cellStyle name="Normal 3 3 5 3" xfId="375" xr:uid="{00000000-0005-0000-0000-000012010000}"/>
    <cellStyle name="Normal 3 3 5 3 2" xfId="708" xr:uid="{00000000-0005-0000-0000-000013010000}"/>
    <cellStyle name="Normal 3 3 5 4" xfId="487" xr:uid="{00000000-0005-0000-0000-000014010000}"/>
    <cellStyle name="Normal 3 3 6" xfId="195" xr:uid="{00000000-0005-0000-0000-000015010000}"/>
    <cellStyle name="Normal 3 3 6 2" xfId="542" xr:uid="{00000000-0005-0000-0000-000016010000}"/>
    <cellStyle name="Normal 3 3 7" xfId="320" xr:uid="{00000000-0005-0000-0000-000017010000}"/>
    <cellStyle name="Normal 3 3 7 2" xfId="653" xr:uid="{00000000-0005-0000-0000-000018010000}"/>
    <cellStyle name="Normal 3 3 8" xfId="432" xr:uid="{00000000-0005-0000-0000-000019010000}"/>
    <cellStyle name="Normal 3 3_EASTERN CAPE" xfId="143" xr:uid="{00000000-0005-0000-0000-00001A010000}"/>
    <cellStyle name="Normal 3 4" xfId="22" xr:uid="{00000000-0005-0000-0000-00001B010000}"/>
    <cellStyle name="Normal 3 4 2" xfId="49" xr:uid="{00000000-0005-0000-0000-00001C010000}"/>
    <cellStyle name="Normal 3 4 2 2" xfId="106" xr:uid="{00000000-0005-0000-0000-00001D010000}"/>
    <cellStyle name="Normal 3 4 2 2 2" xfId="285" xr:uid="{00000000-0005-0000-0000-00001E010000}"/>
    <cellStyle name="Normal 3 4 2 2 2 2" xfId="625" xr:uid="{00000000-0005-0000-0000-00001F010000}"/>
    <cellStyle name="Normal 3 4 2 2 3" xfId="403" xr:uid="{00000000-0005-0000-0000-000020010000}"/>
    <cellStyle name="Normal 3 4 2 2 3 2" xfId="736" xr:uid="{00000000-0005-0000-0000-000021010000}"/>
    <cellStyle name="Normal 3 4 2 2 4" xfId="515" xr:uid="{00000000-0005-0000-0000-000022010000}"/>
    <cellStyle name="Normal 3 4 2 3" xfId="228" xr:uid="{00000000-0005-0000-0000-000023010000}"/>
    <cellStyle name="Normal 3 4 2 3 2" xfId="570" xr:uid="{00000000-0005-0000-0000-000024010000}"/>
    <cellStyle name="Normal 3 4 2 4" xfId="348" xr:uid="{00000000-0005-0000-0000-000025010000}"/>
    <cellStyle name="Normal 3 4 2 4 2" xfId="681" xr:uid="{00000000-0005-0000-0000-000026010000}"/>
    <cellStyle name="Normal 3 4 2 5" xfId="460" xr:uid="{00000000-0005-0000-0000-000027010000}"/>
    <cellStyle name="Normal 3 4 2_EASTERN CAPE" xfId="149" xr:uid="{00000000-0005-0000-0000-000028010000}"/>
    <cellStyle name="Normal 3 4 3" xfId="83" xr:uid="{00000000-0005-0000-0000-000029010000}"/>
    <cellStyle name="Normal 3 4 3 2" xfId="262" xr:uid="{00000000-0005-0000-0000-00002A010000}"/>
    <cellStyle name="Normal 3 4 3 2 2" xfId="603" xr:uid="{00000000-0005-0000-0000-00002B010000}"/>
    <cellStyle name="Normal 3 4 3 3" xfId="381" xr:uid="{00000000-0005-0000-0000-00002C010000}"/>
    <cellStyle name="Normal 3 4 3 3 2" xfId="714" xr:uid="{00000000-0005-0000-0000-00002D010000}"/>
    <cellStyle name="Normal 3 4 3 4" xfId="493" xr:uid="{00000000-0005-0000-0000-00002E010000}"/>
    <cellStyle name="Normal 3 4 4" xfId="203" xr:uid="{00000000-0005-0000-0000-00002F010000}"/>
    <cellStyle name="Normal 3 4 4 2" xfId="548" xr:uid="{00000000-0005-0000-0000-000030010000}"/>
    <cellStyle name="Normal 3 4 5" xfId="326" xr:uid="{00000000-0005-0000-0000-000031010000}"/>
    <cellStyle name="Normal 3 4 5 2" xfId="659" xr:uid="{00000000-0005-0000-0000-000032010000}"/>
    <cellStyle name="Normal 3 4 6" xfId="438" xr:uid="{00000000-0005-0000-0000-000033010000}"/>
    <cellStyle name="Normal 3 4_EASTERN CAPE" xfId="148" xr:uid="{00000000-0005-0000-0000-000034010000}"/>
    <cellStyle name="Normal 3 5" xfId="36" xr:uid="{00000000-0005-0000-0000-000035010000}"/>
    <cellStyle name="Normal 3 5 2" xfId="95" xr:uid="{00000000-0005-0000-0000-000036010000}"/>
    <cellStyle name="Normal 3 5 2 2" xfId="274" xr:uid="{00000000-0005-0000-0000-000037010000}"/>
    <cellStyle name="Normal 3 5 2 2 2" xfId="614" xr:uid="{00000000-0005-0000-0000-000038010000}"/>
    <cellStyle name="Normal 3 5 2 3" xfId="392" xr:uid="{00000000-0005-0000-0000-000039010000}"/>
    <cellStyle name="Normal 3 5 2 3 2" xfId="725" xr:uid="{00000000-0005-0000-0000-00003A010000}"/>
    <cellStyle name="Normal 3 5 2 4" xfId="504" xr:uid="{00000000-0005-0000-0000-00003B010000}"/>
    <cellStyle name="Normal 3 5 3" xfId="216" xr:uid="{00000000-0005-0000-0000-00003C010000}"/>
    <cellStyle name="Normal 3 5 3 2" xfId="559" xr:uid="{00000000-0005-0000-0000-00003D010000}"/>
    <cellStyle name="Normal 3 5 4" xfId="337" xr:uid="{00000000-0005-0000-0000-00003E010000}"/>
    <cellStyle name="Normal 3 5 4 2" xfId="670" xr:uid="{00000000-0005-0000-0000-00003F010000}"/>
    <cellStyle name="Normal 3 5 5" xfId="449" xr:uid="{00000000-0005-0000-0000-000040010000}"/>
    <cellStyle name="Normal 3 5_EASTERN CAPE" xfId="150" xr:uid="{00000000-0005-0000-0000-000041010000}"/>
    <cellStyle name="Normal 3 6" xfId="59" xr:uid="{00000000-0005-0000-0000-000042010000}"/>
    <cellStyle name="Normal 3 6 2" xfId="116" xr:uid="{00000000-0005-0000-0000-000043010000}"/>
    <cellStyle name="Normal 3 6 2 2" xfId="295" xr:uid="{00000000-0005-0000-0000-000044010000}"/>
    <cellStyle name="Normal 3 6 2 2 2" xfId="635" xr:uid="{00000000-0005-0000-0000-000045010000}"/>
    <cellStyle name="Normal 3 6 2 3" xfId="413" xr:uid="{00000000-0005-0000-0000-000046010000}"/>
    <cellStyle name="Normal 3 6 2 3 2" xfId="746" xr:uid="{00000000-0005-0000-0000-000047010000}"/>
    <cellStyle name="Normal 3 6 2 4" xfId="525" xr:uid="{00000000-0005-0000-0000-000048010000}"/>
    <cellStyle name="Normal 3 6 3" xfId="238" xr:uid="{00000000-0005-0000-0000-000049010000}"/>
    <cellStyle name="Normal 3 6 3 2" xfId="580" xr:uid="{00000000-0005-0000-0000-00004A010000}"/>
    <cellStyle name="Normal 3 6 4" xfId="358" xr:uid="{00000000-0005-0000-0000-00004B010000}"/>
    <cellStyle name="Normal 3 6 4 2" xfId="691" xr:uid="{00000000-0005-0000-0000-00004C010000}"/>
    <cellStyle name="Normal 3 6 5" xfId="470" xr:uid="{00000000-0005-0000-0000-00004D010000}"/>
    <cellStyle name="Normal 3 6_EASTERN CAPE" xfId="151" xr:uid="{00000000-0005-0000-0000-00004E010000}"/>
    <cellStyle name="Normal 3 7" xfId="71" xr:uid="{00000000-0005-0000-0000-00004F010000}"/>
    <cellStyle name="Normal 3 7 2" xfId="250" xr:uid="{00000000-0005-0000-0000-000050010000}"/>
    <cellStyle name="Normal 3 7 2 2" xfId="591" xr:uid="{00000000-0005-0000-0000-000051010000}"/>
    <cellStyle name="Normal 3 7 3" xfId="369" xr:uid="{00000000-0005-0000-0000-000052010000}"/>
    <cellStyle name="Normal 3 7 3 2" xfId="702" xr:uid="{00000000-0005-0000-0000-000053010000}"/>
    <cellStyle name="Normal 3 7 4" xfId="482" xr:uid="{00000000-0005-0000-0000-000054010000}"/>
    <cellStyle name="Normal 3 8" xfId="187" xr:uid="{00000000-0005-0000-0000-000055010000}"/>
    <cellStyle name="Normal 3 8 2" xfId="537" xr:uid="{00000000-0005-0000-0000-000056010000}"/>
    <cellStyle name="Normal 3 9" xfId="315" xr:uid="{00000000-0005-0000-0000-000057010000}"/>
    <cellStyle name="Normal 3 9 2" xfId="648" xr:uid="{00000000-0005-0000-0000-000058010000}"/>
    <cellStyle name="Normal 3_EASTERN CAPE" xfId="132" xr:uid="{00000000-0005-0000-0000-000059010000}"/>
    <cellStyle name="Normal 30" xfId="757" xr:uid="{00000000-0005-0000-0000-00005A010000}"/>
    <cellStyle name="Normal 31" xfId="758" xr:uid="{00000000-0005-0000-0000-00005B010000}"/>
    <cellStyle name="Normal 32" xfId="424" xr:uid="{00000000-0005-0000-0000-00005C010000}"/>
    <cellStyle name="Normal 32 2" xfId="759" xr:uid="{00000000-0005-0000-0000-00005D010000}"/>
    <cellStyle name="Normal 33" xfId="760" xr:uid="{00000000-0005-0000-0000-00005E010000}"/>
    <cellStyle name="Normal 34" xfId="761" xr:uid="{00000000-0005-0000-0000-00005F010000}"/>
    <cellStyle name="Normal 35" xfId="762" xr:uid="{00000000-0005-0000-0000-000060010000}"/>
    <cellStyle name="Normal 36" xfId="763" xr:uid="{00000000-0005-0000-0000-000061010000}"/>
    <cellStyle name="Normal 37" xfId="764" xr:uid="{00000000-0005-0000-0000-000062010000}"/>
    <cellStyle name="Normal 38" xfId="765" xr:uid="{00000000-0005-0000-0000-000063010000}"/>
    <cellStyle name="Normal 39" xfId="766" xr:uid="{00000000-0005-0000-0000-000064010000}"/>
    <cellStyle name="Normal 4" xfId="4" xr:uid="{00000000-0005-0000-0000-000065010000}"/>
    <cellStyle name="Normal 4 2" xfId="188" xr:uid="{00000000-0005-0000-0000-000066010000}"/>
    <cellStyle name="Normal 40" xfId="767" xr:uid="{00000000-0005-0000-0000-000067010000}"/>
    <cellStyle name="Normal 41" xfId="768" xr:uid="{00000000-0005-0000-0000-000068010000}"/>
    <cellStyle name="Normal 42" xfId="769" xr:uid="{00000000-0005-0000-0000-000069010000}"/>
    <cellStyle name="Normal 43" xfId="771" xr:uid="{00000000-0005-0000-0000-00006A010000}"/>
    <cellStyle name="Normal 44" xfId="772" xr:uid="{960C3813-0C62-4E1C-A615-DD94EE05E3C5}"/>
    <cellStyle name="Normal 45" xfId="775" xr:uid="{AF8C240E-8C25-4707-A36B-0D9780CCF128}"/>
    <cellStyle name="Normal 47" xfId="779" xr:uid="{42DCB490-14FF-4C34-9BEA-F73C472931F1}"/>
    <cellStyle name="Normal 5" xfId="7" xr:uid="{00000000-0005-0000-0000-00006B010000}"/>
    <cellStyle name="Normal 5 10" xfId="428" xr:uid="{00000000-0005-0000-0000-00006C010000}"/>
    <cellStyle name="Normal 5 2" xfId="11" xr:uid="{00000000-0005-0000-0000-00006D010000}"/>
    <cellStyle name="Normal 5 2 2" xfId="18" xr:uid="{00000000-0005-0000-0000-00006E010000}"/>
    <cellStyle name="Normal 5 2 2 2" xfId="32" xr:uid="{00000000-0005-0000-0000-00006F010000}"/>
    <cellStyle name="Normal 5 2 2 2 2" xfId="58" xr:uid="{00000000-0005-0000-0000-000070010000}"/>
    <cellStyle name="Normal 5 2 2 2 2 2" xfId="115" xr:uid="{00000000-0005-0000-0000-000071010000}"/>
    <cellStyle name="Normal 5 2 2 2 2 2 2" xfId="294" xr:uid="{00000000-0005-0000-0000-000072010000}"/>
    <cellStyle name="Normal 5 2 2 2 2 2 2 2" xfId="634" xr:uid="{00000000-0005-0000-0000-000073010000}"/>
    <cellStyle name="Normal 5 2 2 2 2 2 3" xfId="412" xr:uid="{00000000-0005-0000-0000-000074010000}"/>
    <cellStyle name="Normal 5 2 2 2 2 2 3 2" xfId="745" xr:uid="{00000000-0005-0000-0000-000075010000}"/>
    <cellStyle name="Normal 5 2 2 2 2 2 4" xfId="524" xr:uid="{00000000-0005-0000-0000-000076010000}"/>
    <cellStyle name="Normal 5 2 2 2 2 3" xfId="237" xr:uid="{00000000-0005-0000-0000-000077010000}"/>
    <cellStyle name="Normal 5 2 2 2 2 3 2" xfId="579" xr:uid="{00000000-0005-0000-0000-000078010000}"/>
    <cellStyle name="Normal 5 2 2 2 2 4" xfId="357" xr:uid="{00000000-0005-0000-0000-000079010000}"/>
    <cellStyle name="Normal 5 2 2 2 2 4 2" xfId="690" xr:uid="{00000000-0005-0000-0000-00007A010000}"/>
    <cellStyle name="Normal 5 2 2 2 2 5" xfId="469" xr:uid="{00000000-0005-0000-0000-00007B010000}"/>
    <cellStyle name="Normal 5 2 2 2 2_EASTERN CAPE" xfId="156" xr:uid="{00000000-0005-0000-0000-00007C010000}"/>
    <cellStyle name="Normal 5 2 2 2 3" xfId="92" xr:uid="{00000000-0005-0000-0000-00007D010000}"/>
    <cellStyle name="Normal 5 2 2 2 3 2" xfId="271" xr:uid="{00000000-0005-0000-0000-00007E010000}"/>
    <cellStyle name="Normal 5 2 2 2 3 2 2" xfId="612" xr:uid="{00000000-0005-0000-0000-00007F010000}"/>
    <cellStyle name="Normal 5 2 2 2 3 3" xfId="390" xr:uid="{00000000-0005-0000-0000-000080010000}"/>
    <cellStyle name="Normal 5 2 2 2 3 3 2" xfId="723" xr:uid="{00000000-0005-0000-0000-000081010000}"/>
    <cellStyle name="Normal 5 2 2 2 3 4" xfId="502" xr:uid="{00000000-0005-0000-0000-000082010000}"/>
    <cellStyle name="Normal 5 2 2 2 4" xfId="212" xr:uid="{00000000-0005-0000-0000-000083010000}"/>
    <cellStyle name="Normal 5 2 2 2 4 2" xfId="557" xr:uid="{00000000-0005-0000-0000-000084010000}"/>
    <cellStyle name="Normal 5 2 2 2 5" xfId="335" xr:uid="{00000000-0005-0000-0000-000085010000}"/>
    <cellStyle name="Normal 5 2 2 2 5 2" xfId="668" xr:uid="{00000000-0005-0000-0000-000086010000}"/>
    <cellStyle name="Normal 5 2 2 2 6" xfId="447" xr:uid="{00000000-0005-0000-0000-000087010000}"/>
    <cellStyle name="Normal 5 2 2 2_EASTERN CAPE" xfId="155" xr:uid="{00000000-0005-0000-0000-000088010000}"/>
    <cellStyle name="Normal 5 2 2 3" xfId="46" xr:uid="{00000000-0005-0000-0000-000089010000}"/>
    <cellStyle name="Normal 5 2 2 3 2" xfId="104" xr:uid="{00000000-0005-0000-0000-00008A010000}"/>
    <cellStyle name="Normal 5 2 2 3 2 2" xfId="283" xr:uid="{00000000-0005-0000-0000-00008B010000}"/>
    <cellStyle name="Normal 5 2 2 3 2 2 2" xfId="623" xr:uid="{00000000-0005-0000-0000-00008C010000}"/>
    <cellStyle name="Normal 5 2 2 3 2 3" xfId="401" xr:uid="{00000000-0005-0000-0000-00008D010000}"/>
    <cellStyle name="Normal 5 2 2 3 2 3 2" xfId="734" xr:uid="{00000000-0005-0000-0000-00008E010000}"/>
    <cellStyle name="Normal 5 2 2 3 2 4" xfId="513" xr:uid="{00000000-0005-0000-0000-00008F010000}"/>
    <cellStyle name="Normal 5 2 2 3 3" xfId="225" xr:uid="{00000000-0005-0000-0000-000090010000}"/>
    <cellStyle name="Normal 5 2 2 3 3 2" xfId="568" xr:uid="{00000000-0005-0000-0000-000091010000}"/>
    <cellStyle name="Normal 5 2 2 3 4" xfId="346" xr:uid="{00000000-0005-0000-0000-000092010000}"/>
    <cellStyle name="Normal 5 2 2 3 4 2" xfId="679" xr:uid="{00000000-0005-0000-0000-000093010000}"/>
    <cellStyle name="Normal 5 2 2 3 5" xfId="458" xr:uid="{00000000-0005-0000-0000-000094010000}"/>
    <cellStyle name="Normal 5 2 2 3_EASTERN CAPE" xfId="157" xr:uid="{00000000-0005-0000-0000-000095010000}"/>
    <cellStyle name="Normal 5 2 2 4" xfId="68" xr:uid="{00000000-0005-0000-0000-000096010000}"/>
    <cellStyle name="Normal 5 2 2 4 2" xfId="125" xr:uid="{00000000-0005-0000-0000-000097010000}"/>
    <cellStyle name="Normal 5 2 2 4 2 2" xfId="304" xr:uid="{00000000-0005-0000-0000-000098010000}"/>
    <cellStyle name="Normal 5 2 2 4 2 2 2" xfId="644" xr:uid="{00000000-0005-0000-0000-000099010000}"/>
    <cellStyle name="Normal 5 2 2 4 2 3" xfId="422" xr:uid="{00000000-0005-0000-0000-00009A010000}"/>
    <cellStyle name="Normal 5 2 2 4 2 3 2" xfId="755" xr:uid="{00000000-0005-0000-0000-00009B010000}"/>
    <cellStyle name="Normal 5 2 2 4 2 4" xfId="534" xr:uid="{00000000-0005-0000-0000-00009C010000}"/>
    <cellStyle name="Normal 5 2 2 4 3" xfId="247" xr:uid="{00000000-0005-0000-0000-00009D010000}"/>
    <cellStyle name="Normal 5 2 2 4 3 2" xfId="589" xr:uid="{00000000-0005-0000-0000-00009E010000}"/>
    <cellStyle name="Normal 5 2 2 4 4" xfId="367" xr:uid="{00000000-0005-0000-0000-00009F010000}"/>
    <cellStyle name="Normal 5 2 2 4 4 2" xfId="700" xr:uid="{00000000-0005-0000-0000-0000A0010000}"/>
    <cellStyle name="Normal 5 2 2 4 5" xfId="479" xr:uid="{00000000-0005-0000-0000-0000A1010000}"/>
    <cellStyle name="Normal 5 2 2 4_EASTERN CAPE" xfId="158" xr:uid="{00000000-0005-0000-0000-0000A2010000}"/>
    <cellStyle name="Normal 5 2 2 5" xfId="81" xr:uid="{00000000-0005-0000-0000-0000A3010000}"/>
    <cellStyle name="Normal 5 2 2 5 2" xfId="260" xr:uid="{00000000-0005-0000-0000-0000A4010000}"/>
    <cellStyle name="Normal 5 2 2 5 2 2" xfId="601" xr:uid="{00000000-0005-0000-0000-0000A5010000}"/>
    <cellStyle name="Normal 5 2 2 5 3" xfId="379" xr:uid="{00000000-0005-0000-0000-0000A6010000}"/>
    <cellStyle name="Normal 5 2 2 5 3 2" xfId="712" xr:uid="{00000000-0005-0000-0000-0000A7010000}"/>
    <cellStyle name="Normal 5 2 2 5 4" xfId="491" xr:uid="{00000000-0005-0000-0000-0000A8010000}"/>
    <cellStyle name="Normal 5 2 2 6" xfId="199" xr:uid="{00000000-0005-0000-0000-0000A9010000}"/>
    <cellStyle name="Normal 5 2 2 6 2" xfId="546" xr:uid="{00000000-0005-0000-0000-0000AA010000}"/>
    <cellStyle name="Normal 5 2 2 7" xfId="324" xr:uid="{00000000-0005-0000-0000-0000AB010000}"/>
    <cellStyle name="Normal 5 2 2 7 2" xfId="657" xr:uid="{00000000-0005-0000-0000-0000AC010000}"/>
    <cellStyle name="Normal 5 2 2 8" xfId="436" xr:uid="{00000000-0005-0000-0000-0000AD010000}"/>
    <cellStyle name="Normal 5 2 2_EASTERN CAPE" xfId="154" xr:uid="{00000000-0005-0000-0000-0000AE010000}"/>
    <cellStyle name="Normal 5 2 3" xfId="27" xr:uid="{00000000-0005-0000-0000-0000AF010000}"/>
    <cellStyle name="Normal 5 2 3 2" xfId="53" xr:uid="{00000000-0005-0000-0000-0000B0010000}"/>
    <cellStyle name="Normal 5 2 3 2 2" xfId="110" xr:uid="{00000000-0005-0000-0000-0000B1010000}"/>
    <cellStyle name="Normal 5 2 3 2 2 2" xfId="289" xr:uid="{00000000-0005-0000-0000-0000B2010000}"/>
    <cellStyle name="Normal 5 2 3 2 2 2 2" xfId="629" xr:uid="{00000000-0005-0000-0000-0000B3010000}"/>
    <cellStyle name="Normal 5 2 3 2 2 3" xfId="407" xr:uid="{00000000-0005-0000-0000-0000B4010000}"/>
    <cellStyle name="Normal 5 2 3 2 2 3 2" xfId="740" xr:uid="{00000000-0005-0000-0000-0000B5010000}"/>
    <cellStyle name="Normal 5 2 3 2 2 4" xfId="519" xr:uid="{00000000-0005-0000-0000-0000B6010000}"/>
    <cellStyle name="Normal 5 2 3 2 3" xfId="232" xr:uid="{00000000-0005-0000-0000-0000B7010000}"/>
    <cellStyle name="Normal 5 2 3 2 3 2" xfId="574" xr:uid="{00000000-0005-0000-0000-0000B8010000}"/>
    <cellStyle name="Normal 5 2 3 2 4" xfId="352" xr:uid="{00000000-0005-0000-0000-0000B9010000}"/>
    <cellStyle name="Normal 5 2 3 2 4 2" xfId="685" xr:uid="{00000000-0005-0000-0000-0000BA010000}"/>
    <cellStyle name="Normal 5 2 3 2 5" xfId="464" xr:uid="{00000000-0005-0000-0000-0000BB010000}"/>
    <cellStyle name="Normal 5 2 3 2_EASTERN CAPE" xfId="160" xr:uid="{00000000-0005-0000-0000-0000BC010000}"/>
    <cellStyle name="Normal 5 2 3 3" xfId="87" xr:uid="{00000000-0005-0000-0000-0000BD010000}"/>
    <cellStyle name="Normal 5 2 3 3 2" xfId="266" xr:uid="{00000000-0005-0000-0000-0000BE010000}"/>
    <cellStyle name="Normal 5 2 3 3 2 2" xfId="607" xr:uid="{00000000-0005-0000-0000-0000BF010000}"/>
    <cellStyle name="Normal 5 2 3 3 3" xfId="385" xr:uid="{00000000-0005-0000-0000-0000C0010000}"/>
    <cellStyle name="Normal 5 2 3 3 3 2" xfId="718" xr:uid="{00000000-0005-0000-0000-0000C1010000}"/>
    <cellStyle name="Normal 5 2 3 3 4" xfId="497" xr:uid="{00000000-0005-0000-0000-0000C2010000}"/>
    <cellStyle name="Normal 5 2 3 4" xfId="207" xr:uid="{00000000-0005-0000-0000-0000C3010000}"/>
    <cellStyle name="Normal 5 2 3 4 2" xfId="552" xr:uid="{00000000-0005-0000-0000-0000C4010000}"/>
    <cellStyle name="Normal 5 2 3 5" xfId="330" xr:uid="{00000000-0005-0000-0000-0000C5010000}"/>
    <cellStyle name="Normal 5 2 3 5 2" xfId="663" xr:uid="{00000000-0005-0000-0000-0000C6010000}"/>
    <cellStyle name="Normal 5 2 3 6" xfId="442" xr:uid="{00000000-0005-0000-0000-0000C7010000}"/>
    <cellStyle name="Normal 5 2 3_EASTERN CAPE" xfId="159" xr:uid="{00000000-0005-0000-0000-0000C8010000}"/>
    <cellStyle name="Normal 5 2 4" xfId="41" xr:uid="{00000000-0005-0000-0000-0000C9010000}"/>
    <cellStyle name="Normal 5 2 4 2" xfId="99" xr:uid="{00000000-0005-0000-0000-0000CA010000}"/>
    <cellStyle name="Normal 5 2 4 2 2" xfId="278" xr:uid="{00000000-0005-0000-0000-0000CB010000}"/>
    <cellStyle name="Normal 5 2 4 2 2 2" xfId="618" xr:uid="{00000000-0005-0000-0000-0000CC010000}"/>
    <cellStyle name="Normal 5 2 4 2 3" xfId="396" xr:uid="{00000000-0005-0000-0000-0000CD010000}"/>
    <cellStyle name="Normal 5 2 4 2 3 2" xfId="729" xr:uid="{00000000-0005-0000-0000-0000CE010000}"/>
    <cellStyle name="Normal 5 2 4 2 4" xfId="508" xr:uid="{00000000-0005-0000-0000-0000CF010000}"/>
    <cellStyle name="Normal 5 2 4 3" xfId="220" xr:uid="{00000000-0005-0000-0000-0000D0010000}"/>
    <cellStyle name="Normal 5 2 4 3 2" xfId="563" xr:uid="{00000000-0005-0000-0000-0000D1010000}"/>
    <cellStyle name="Normal 5 2 4 4" xfId="341" xr:uid="{00000000-0005-0000-0000-0000D2010000}"/>
    <cellStyle name="Normal 5 2 4 4 2" xfId="674" xr:uid="{00000000-0005-0000-0000-0000D3010000}"/>
    <cellStyle name="Normal 5 2 4 5" xfId="453" xr:uid="{00000000-0005-0000-0000-0000D4010000}"/>
    <cellStyle name="Normal 5 2 4_EASTERN CAPE" xfId="161" xr:uid="{00000000-0005-0000-0000-0000D5010000}"/>
    <cellStyle name="Normal 5 2 5" xfId="63" xr:uid="{00000000-0005-0000-0000-0000D6010000}"/>
    <cellStyle name="Normal 5 2 5 2" xfId="120" xr:uid="{00000000-0005-0000-0000-0000D7010000}"/>
    <cellStyle name="Normal 5 2 5 2 2" xfId="299" xr:uid="{00000000-0005-0000-0000-0000D8010000}"/>
    <cellStyle name="Normal 5 2 5 2 2 2" xfId="639" xr:uid="{00000000-0005-0000-0000-0000D9010000}"/>
    <cellStyle name="Normal 5 2 5 2 3" xfId="417" xr:uid="{00000000-0005-0000-0000-0000DA010000}"/>
    <cellStyle name="Normal 5 2 5 2 3 2" xfId="750" xr:uid="{00000000-0005-0000-0000-0000DB010000}"/>
    <cellStyle name="Normal 5 2 5 2 4" xfId="529" xr:uid="{00000000-0005-0000-0000-0000DC010000}"/>
    <cellStyle name="Normal 5 2 5 3" xfId="242" xr:uid="{00000000-0005-0000-0000-0000DD010000}"/>
    <cellStyle name="Normal 5 2 5 3 2" xfId="584" xr:uid="{00000000-0005-0000-0000-0000DE010000}"/>
    <cellStyle name="Normal 5 2 5 4" xfId="362" xr:uid="{00000000-0005-0000-0000-0000DF010000}"/>
    <cellStyle name="Normal 5 2 5 4 2" xfId="695" xr:uid="{00000000-0005-0000-0000-0000E0010000}"/>
    <cellStyle name="Normal 5 2 5 5" xfId="474" xr:uid="{00000000-0005-0000-0000-0000E1010000}"/>
    <cellStyle name="Normal 5 2 5_EASTERN CAPE" xfId="162" xr:uid="{00000000-0005-0000-0000-0000E2010000}"/>
    <cellStyle name="Normal 5 2 6" xfId="76" xr:uid="{00000000-0005-0000-0000-0000E3010000}"/>
    <cellStyle name="Normal 5 2 6 2" xfId="255" xr:uid="{00000000-0005-0000-0000-0000E4010000}"/>
    <cellStyle name="Normal 5 2 6 2 2" xfId="596" xr:uid="{00000000-0005-0000-0000-0000E5010000}"/>
    <cellStyle name="Normal 5 2 6 3" xfId="374" xr:uid="{00000000-0005-0000-0000-0000E6010000}"/>
    <cellStyle name="Normal 5 2 6 3 2" xfId="707" xr:uid="{00000000-0005-0000-0000-0000E7010000}"/>
    <cellStyle name="Normal 5 2 6 4" xfId="486" xr:uid="{00000000-0005-0000-0000-0000E8010000}"/>
    <cellStyle name="Normal 5 2 7" xfId="193" xr:uid="{00000000-0005-0000-0000-0000E9010000}"/>
    <cellStyle name="Normal 5 2 7 2" xfId="541" xr:uid="{00000000-0005-0000-0000-0000EA010000}"/>
    <cellStyle name="Normal 5 2 8" xfId="319" xr:uid="{00000000-0005-0000-0000-0000EB010000}"/>
    <cellStyle name="Normal 5 2 8 2" xfId="652" xr:uid="{00000000-0005-0000-0000-0000EC010000}"/>
    <cellStyle name="Normal 5 2 9" xfId="431" xr:uid="{00000000-0005-0000-0000-0000ED010000}"/>
    <cellStyle name="Normal 5 2_EASTERN CAPE" xfId="153" xr:uid="{00000000-0005-0000-0000-0000EE010000}"/>
    <cellStyle name="Normal 5 3" xfId="15" xr:uid="{00000000-0005-0000-0000-0000EF010000}"/>
    <cellStyle name="Normal 5 3 2" xfId="29" xr:uid="{00000000-0005-0000-0000-0000F0010000}"/>
    <cellStyle name="Normal 5 3 2 2" xfId="55" xr:uid="{00000000-0005-0000-0000-0000F1010000}"/>
    <cellStyle name="Normal 5 3 2 2 2" xfId="112" xr:uid="{00000000-0005-0000-0000-0000F2010000}"/>
    <cellStyle name="Normal 5 3 2 2 2 2" xfId="291" xr:uid="{00000000-0005-0000-0000-0000F3010000}"/>
    <cellStyle name="Normal 5 3 2 2 2 2 2" xfId="631" xr:uid="{00000000-0005-0000-0000-0000F4010000}"/>
    <cellStyle name="Normal 5 3 2 2 2 3" xfId="409" xr:uid="{00000000-0005-0000-0000-0000F5010000}"/>
    <cellStyle name="Normal 5 3 2 2 2 3 2" xfId="742" xr:uid="{00000000-0005-0000-0000-0000F6010000}"/>
    <cellStyle name="Normal 5 3 2 2 2 4" xfId="521" xr:uid="{00000000-0005-0000-0000-0000F7010000}"/>
    <cellStyle name="Normal 5 3 2 2 3" xfId="234" xr:uid="{00000000-0005-0000-0000-0000F8010000}"/>
    <cellStyle name="Normal 5 3 2 2 3 2" xfId="576" xr:uid="{00000000-0005-0000-0000-0000F9010000}"/>
    <cellStyle name="Normal 5 3 2 2 4" xfId="354" xr:uid="{00000000-0005-0000-0000-0000FA010000}"/>
    <cellStyle name="Normal 5 3 2 2 4 2" xfId="687" xr:uid="{00000000-0005-0000-0000-0000FB010000}"/>
    <cellStyle name="Normal 5 3 2 2 5" xfId="466" xr:uid="{00000000-0005-0000-0000-0000FC010000}"/>
    <cellStyle name="Normal 5 3 2 2_EASTERN CAPE" xfId="165" xr:uid="{00000000-0005-0000-0000-0000FD010000}"/>
    <cellStyle name="Normal 5 3 2 3" xfId="89" xr:uid="{00000000-0005-0000-0000-0000FE010000}"/>
    <cellStyle name="Normal 5 3 2 3 2" xfId="268" xr:uid="{00000000-0005-0000-0000-0000FF010000}"/>
    <cellStyle name="Normal 5 3 2 3 2 2" xfId="609" xr:uid="{00000000-0005-0000-0000-000000020000}"/>
    <cellStyle name="Normal 5 3 2 3 3" xfId="387" xr:uid="{00000000-0005-0000-0000-000001020000}"/>
    <cellStyle name="Normal 5 3 2 3 3 2" xfId="720" xr:uid="{00000000-0005-0000-0000-000002020000}"/>
    <cellStyle name="Normal 5 3 2 3 4" xfId="499" xr:uid="{00000000-0005-0000-0000-000003020000}"/>
    <cellStyle name="Normal 5 3 2 4" xfId="209" xr:uid="{00000000-0005-0000-0000-000004020000}"/>
    <cellStyle name="Normal 5 3 2 4 2" xfId="554" xr:uid="{00000000-0005-0000-0000-000005020000}"/>
    <cellStyle name="Normal 5 3 2 5" xfId="332" xr:uid="{00000000-0005-0000-0000-000006020000}"/>
    <cellStyle name="Normal 5 3 2 5 2" xfId="665" xr:uid="{00000000-0005-0000-0000-000007020000}"/>
    <cellStyle name="Normal 5 3 2 6" xfId="444" xr:uid="{00000000-0005-0000-0000-000008020000}"/>
    <cellStyle name="Normal 5 3 2_EASTERN CAPE" xfId="164" xr:uid="{00000000-0005-0000-0000-000009020000}"/>
    <cellStyle name="Normal 5 3 3" xfId="43" xr:uid="{00000000-0005-0000-0000-00000A020000}"/>
    <cellStyle name="Normal 5 3 3 2" xfId="101" xr:uid="{00000000-0005-0000-0000-00000B020000}"/>
    <cellStyle name="Normal 5 3 3 2 2" xfId="280" xr:uid="{00000000-0005-0000-0000-00000C020000}"/>
    <cellStyle name="Normal 5 3 3 2 2 2" xfId="620" xr:uid="{00000000-0005-0000-0000-00000D020000}"/>
    <cellStyle name="Normal 5 3 3 2 3" xfId="398" xr:uid="{00000000-0005-0000-0000-00000E020000}"/>
    <cellStyle name="Normal 5 3 3 2 3 2" xfId="731" xr:uid="{00000000-0005-0000-0000-00000F020000}"/>
    <cellStyle name="Normal 5 3 3 2 4" xfId="510" xr:uid="{00000000-0005-0000-0000-000010020000}"/>
    <cellStyle name="Normal 5 3 3 3" xfId="222" xr:uid="{00000000-0005-0000-0000-000011020000}"/>
    <cellStyle name="Normal 5 3 3 3 2" xfId="565" xr:uid="{00000000-0005-0000-0000-000012020000}"/>
    <cellStyle name="Normal 5 3 3 4" xfId="343" xr:uid="{00000000-0005-0000-0000-000013020000}"/>
    <cellStyle name="Normal 5 3 3 4 2" xfId="676" xr:uid="{00000000-0005-0000-0000-000014020000}"/>
    <cellStyle name="Normal 5 3 3 5" xfId="455" xr:uid="{00000000-0005-0000-0000-000015020000}"/>
    <cellStyle name="Normal 5 3 3_EASTERN CAPE" xfId="166" xr:uid="{00000000-0005-0000-0000-000016020000}"/>
    <cellStyle name="Normal 5 3 4" xfId="65" xr:uid="{00000000-0005-0000-0000-000017020000}"/>
    <cellStyle name="Normal 5 3 4 2" xfId="122" xr:uid="{00000000-0005-0000-0000-000018020000}"/>
    <cellStyle name="Normal 5 3 4 2 2" xfId="301" xr:uid="{00000000-0005-0000-0000-000019020000}"/>
    <cellStyle name="Normal 5 3 4 2 2 2" xfId="641" xr:uid="{00000000-0005-0000-0000-00001A020000}"/>
    <cellStyle name="Normal 5 3 4 2 3" xfId="419" xr:uid="{00000000-0005-0000-0000-00001B020000}"/>
    <cellStyle name="Normal 5 3 4 2 3 2" xfId="752" xr:uid="{00000000-0005-0000-0000-00001C020000}"/>
    <cellStyle name="Normal 5 3 4 2 4" xfId="531" xr:uid="{00000000-0005-0000-0000-00001D020000}"/>
    <cellStyle name="Normal 5 3 4 3" xfId="244" xr:uid="{00000000-0005-0000-0000-00001E020000}"/>
    <cellStyle name="Normal 5 3 4 3 2" xfId="586" xr:uid="{00000000-0005-0000-0000-00001F020000}"/>
    <cellStyle name="Normal 5 3 4 4" xfId="364" xr:uid="{00000000-0005-0000-0000-000020020000}"/>
    <cellStyle name="Normal 5 3 4 4 2" xfId="697" xr:uid="{00000000-0005-0000-0000-000021020000}"/>
    <cellStyle name="Normal 5 3 4 5" xfId="476" xr:uid="{00000000-0005-0000-0000-000022020000}"/>
    <cellStyle name="Normal 5 3 4_EASTERN CAPE" xfId="167" xr:uid="{00000000-0005-0000-0000-000023020000}"/>
    <cellStyle name="Normal 5 3 5" xfId="78" xr:uid="{00000000-0005-0000-0000-000024020000}"/>
    <cellStyle name="Normal 5 3 5 2" xfId="257" xr:uid="{00000000-0005-0000-0000-000025020000}"/>
    <cellStyle name="Normal 5 3 5 2 2" xfId="598" xr:uid="{00000000-0005-0000-0000-000026020000}"/>
    <cellStyle name="Normal 5 3 5 3" xfId="376" xr:uid="{00000000-0005-0000-0000-000027020000}"/>
    <cellStyle name="Normal 5 3 5 3 2" xfId="709" xr:uid="{00000000-0005-0000-0000-000028020000}"/>
    <cellStyle name="Normal 5 3 5 4" xfId="488" xr:uid="{00000000-0005-0000-0000-000029020000}"/>
    <cellStyle name="Normal 5 3 6" xfId="196" xr:uid="{00000000-0005-0000-0000-00002A020000}"/>
    <cellStyle name="Normal 5 3 6 2" xfId="543" xr:uid="{00000000-0005-0000-0000-00002B020000}"/>
    <cellStyle name="Normal 5 3 7" xfId="321" xr:uid="{00000000-0005-0000-0000-00002C020000}"/>
    <cellStyle name="Normal 5 3 7 2" xfId="654" xr:uid="{00000000-0005-0000-0000-00002D020000}"/>
    <cellStyle name="Normal 5 3 8" xfId="433" xr:uid="{00000000-0005-0000-0000-00002E020000}"/>
    <cellStyle name="Normal 5 3_EASTERN CAPE" xfId="163" xr:uid="{00000000-0005-0000-0000-00002F020000}"/>
    <cellStyle name="Normal 5 4" xfId="24" xr:uid="{00000000-0005-0000-0000-000030020000}"/>
    <cellStyle name="Normal 5 4 2" xfId="50" xr:uid="{00000000-0005-0000-0000-000031020000}"/>
    <cellStyle name="Normal 5 4 2 2" xfId="107" xr:uid="{00000000-0005-0000-0000-000032020000}"/>
    <cellStyle name="Normal 5 4 2 2 2" xfId="286" xr:uid="{00000000-0005-0000-0000-000033020000}"/>
    <cellStyle name="Normal 5 4 2 2 2 2" xfId="626" xr:uid="{00000000-0005-0000-0000-000034020000}"/>
    <cellStyle name="Normal 5 4 2 2 3" xfId="404" xr:uid="{00000000-0005-0000-0000-000035020000}"/>
    <cellStyle name="Normal 5 4 2 2 3 2" xfId="737" xr:uid="{00000000-0005-0000-0000-000036020000}"/>
    <cellStyle name="Normal 5 4 2 2 4" xfId="516" xr:uid="{00000000-0005-0000-0000-000037020000}"/>
    <cellStyle name="Normal 5 4 2 3" xfId="229" xr:uid="{00000000-0005-0000-0000-000038020000}"/>
    <cellStyle name="Normal 5 4 2 3 2" xfId="571" xr:uid="{00000000-0005-0000-0000-000039020000}"/>
    <cellStyle name="Normal 5 4 2 4" xfId="349" xr:uid="{00000000-0005-0000-0000-00003A020000}"/>
    <cellStyle name="Normal 5 4 2 4 2" xfId="682" xr:uid="{00000000-0005-0000-0000-00003B020000}"/>
    <cellStyle name="Normal 5 4 2 5" xfId="461" xr:uid="{00000000-0005-0000-0000-00003C020000}"/>
    <cellStyle name="Normal 5 4 2_EASTERN CAPE" xfId="169" xr:uid="{00000000-0005-0000-0000-00003D020000}"/>
    <cellStyle name="Normal 5 4 3" xfId="84" xr:uid="{00000000-0005-0000-0000-00003E020000}"/>
    <cellStyle name="Normal 5 4 3 2" xfId="263" xr:uid="{00000000-0005-0000-0000-00003F020000}"/>
    <cellStyle name="Normal 5 4 3 2 2" xfId="604" xr:uid="{00000000-0005-0000-0000-000040020000}"/>
    <cellStyle name="Normal 5 4 3 3" xfId="382" xr:uid="{00000000-0005-0000-0000-000041020000}"/>
    <cellStyle name="Normal 5 4 3 3 2" xfId="715" xr:uid="{00000000-0005-0000-0000-000042020000}"/>
    <cellStyle name="Normal 5 4 3 4" xfId="494" xr:uid="{00000000-0005-0000-0000-000043020000}"/>
    <cellStyle name="Normal 5 4 4" xfId="204" xr:uid="{00000000-0005-0000-0000-000044020000}"/>
    <cellStyle name="Normal 5 4 4 2" xfId="549" xr:uid="{00000000-0005-0000-0000-000045020000}"/>
    <cellStyle name="Normal 5 4 5" xfId="327" xr:uid="{00000000-0005-0000-0000-000046020000}"/>
    <cellStyle name="Normal 5 4 5 2" xfId="660" xr:uid="{00000000-0005-0000-0000-000047020000}"/>
    <cellStyle name="Normal 5 4 6" xfId="439" xr:uid="{00000000-0005-0000-0000-000048020000}"/>
    <cellStyle name="Normal 5 4_EASTERN CAPE" xfId="168" xr:uid="{00000000-0005-0000-0000-000049020000}"/>
    <cellStyle name="Normal 5 5" xfId="38" xr:uid="{00000000-0005-0000-0000-00004A020000}"/>
    <cellStyle name="Normal 5 5 2" xfId="96" xr:uid="{00000000-0005-0000-0000-00004B020000}"/>
    <cellStyle name="Normal 5 5 2 2" xfId="275" xr:uid="{00000000-0005-0000-0000-00004C020000}"/>
    <cellStyle name="Normal 5 5 2 2 2" xfId="615" xr:uid="{00000000-0005-0000-0000-00004D020000}"/>
    <cellStyle name="Normal 5 5 2 3" xfId="393" xr:uid="{00000000-0005-0000-0000-00004E020000}"/>
    <cellStyle name="Normal 5 5 2 3 2" xfId="726" xr:uid="{00000000-0005-0000-0000-00004F020000}"/>
    <cellStyle name="Normal 5 5 2 4" xfId="505" xr:uid="{00000000-0005-0000-0000-000050020000}"/>
    <cellStyle name="Normal 5 5 3" xfId="217" xr:uid="{00000000-0005-0000-0000-000051020000}"/>
    <cellStyle name="Normal 5 5 3 2" xfId="560" xr:uid="{00000000-0005-0000-0000-000052020000}"/>
    <cellStyle name="Normal 5 5 4" xfId="338" xr:uid="{00000000-0005-0000-0000-000053020000}"/>
    <cellStyle name="Normal 5 5 4 2" xfId="671" xr:uid="{00000000-0005-0000-0000-000054020000}"/>
    <cellStyle name="Normal 5 5 5" xfId="450" xr:uid="{00000000-0005-0000-0000-000055020000}"/>
    <cellStyle name="Normal 5 5_EASTERN CAPE" xfId="170" xr:uid="{00000000-0005-0000-0000-000056020000}"/>
    <cellStyle name="Normal 5 6" xfId="60" xr:uid="{00000000-0005-0000-0000-000057020000}"/>
    <cellStyle name="Normal 5 6 2" xfId="117" xr:uid="{00000000-0005-0000-0000-000058020000}"/>
    <cellStyle name="Normal 5 6 2 2" xfId="296" xr:uid="{00000000-0005-0000-0000-000059020000}"/>
    <cellStyle name="Normal 5 6 2 2 2" xfId="636" xr:uid="{00000000-0005-0000-0000-00005A020000}"/>
    <cellStyle name="Normal 5 6 2 3" xfId="414" xr:uid="{00000000-0005-0000-0000-00005B020000}"/>
    <cellStyle name="Normal 5 6 2 3 2" xfId="747" xr:uid="{00000000-0005-0000-0000-00005C020000}"/>
    <cellStyle name="Normal 5 6 2 4" xfId="526" xr:uid="{00000000-0005-0000-0000-00005D020000}"/>
    <cellStyle name="Normal 5 6 3" xfId="239" xr:uid="{00000000-0005-0000-0000-00005E020000}"/>
    <cellStyle name="Normal 5 6 3 2" xfId="581" xr:uid="{00000000-0005-0000-0000-00005F020000}"/>
    <cellStyle name="Normal 5 6 4" xfId="359" xr:uid="{00000000-0005-0000-0000-000060020000}"/>
    <cellStyle name="Normal 5 6 4 2" xfId="692" xr:uid="{00000000-0005-0000-0000-000061020000}"/>
    <cellStyle name="Normal 5 6 5" xfId="471" xr:uid="{00000000-0005-0000-0000-000062020000}"/>
    <cellStyle name="Normal 5 6_EASTERN CAPE" xfId="171" xr:uid="{00000000-0005-0000-0000-000063020000}"/>
    <cellStyle name="Normal 5 7" xfId="73" xr:uid="{00000000-0005-0000-0000-000064020000}"/>
    <cellStyle name="Normal 5 7 2" xfId="252" xr:uid="{00000000-0005-0000-0000-000065020000}"/>
    <cellStyle name="Normal 5 7 2 2" xfId="593" xr:uid="{00000000-0005-0000-0000-000066020000}"/>
    <cellStyle name="Normal 5 7 3" xfId="371" xr:uid="{00000000-0005-0000-0000-000067020000}"/>
    <cellStyle name="Normal 5 7 3 2" xfId="704" xr:uid="{00000000-0005-0000-0000-000068020000}"/>
    <cellStyle name="Normal 5 7 4" xfId="483" xr:uid="{00000000-0005-0000-0000-000069020000}"/>
    <cellStyle name="Normal 5 8" xfId="189" xr:uid="{00000000-0005-0000-0000-00006A020000}"/>
    <cellStyle name="Normal 5 8 2" xfId="538" xr:uid="{00000000-0005-0000-0000-00006B020000}"/>
    <cellStyle name="Normal 5 9" xfId="316" xr:uid="{00000000-0005-0000-0000-00006C020000}"/>
    <cellStyle name="Normal 5 9 2" xfId="649" xr:uid="{00000000-0005-0000-0000-00006D020000}"/>
    <cellStyle name="Normal 5_EASTERN CAPE" xfId="152" xr:uid="{00000000-0005-0000-0000-00006E020000}"/>
    <cellStyle name="Normal 6" xfId="12" xr:uid="{00000000-0005-0000-0000-00006F020000}"/>
    <cellStyle name="Normal 6 2" xfId="194" xr:uid="{00000000-0005-0000-0000-000070020000}"/>
    <cellStyle name="Normal 7" xfId="8" xr:uid="{00000000-0005-0000-0000-000071020000}"/>
    <cellStyle name="Normal 7 2" xfId="16" xr:uid="{00000000-0005-0000-0000-000072020000}"/>
    <cellStyle name="Normal 7 2 2" xfId="30" xr:uid="{00000000-0005-0000-0000-000073020000}"/>
    <cellStyle name="Normal 7 2 2 2" xfId="56" xr:uid="{00000000-0005-0000-0000-000074020000}"/>
    <cellStyle name="Normal 7 2 2 2 2" xfId="113" xr:uid="{00000000-0005-0000-0000-000075020000}"/>
    <cellStyle name="Normal 7 2 2 2 2 2" xfId="292" xr:uid="{00000000-0005-0000-0000-000076020000}"/>
    <cellStyle name="Normal 7 2 2 2 2 2 2" xfId="632" xr:uid="{00000000-0005-0000-0000-000077020000}"/>
    <cellStyle name="Normal 7 2 2 2 2 3" xfId="410" xr:uid="{00000000-0005-0000-0000-000078020000}"/>
    <cellStyle name="Normal 7 2 2 2 2 3 2" xfId="743" xr:uid="{00000000-0005-0000-0000-000079020000}"/>
    <cellStyle name="Normal 7 2 2 2 2 4" xfId="522" xr:uid="{00000000-0005-0000-0000-00007A020000}"/>
    <cellStyle name="Normal 7 2 2 2 3" xfId="235" xr:uid="{00000000-0005-0000-0000-00007B020000}"/>
    <cellStyle name="Normal 7 2 2 2 3 2" xfId="577" xr:uid="{00000000-0005-0000-0000-00007C020000}"/>
    <cellStyle name="Normal 7 2 2 2 4" xfId="355" xr:uid="{00000000-0005-0000-0000-00007D020000}"/>
    <cellStyle name="Normal 7 2 2 2 4 2" xfId="688" xr:uid="{00000000-0005-0000-0000-00007E020000}"/>
    <cellStyle name="Normal 7 2 2 2 5" xfId="467" xr:uid="{00000000-0005-0000-0000-00007F020000}"/>
    <cellStyle name="Normal 7 2 2 2_EASTERN CAPE" xfId="175" xr:uid="{00000000-0005-0000-0000-000080020000}"/>
    <cellStyle name="Normal 7 2 2 3" xfId="90" xr:uid="{00000000-0005-0000-0000-000081020000}"/>
    <cellStyle name="Normal 7 2 2 3 2" xfId="269" xr:uid="{00000000-0005-0000-0000-000082020000}"/>
    <cellStyle name="Normal 7 2 2 3 2 2" xfId="610" xr:uid="{00000000-0005-0000-0000-000083020000}"/>
    <cellStyle name="Normal 7 2 2 3 3" xfId="388" xr:uid="{00000000-0005-0000-0000-000084020000}"/>
    <cellStyle name="Normal 7 2 2 3 3 2" xfId="721" xr:uid="{00000000-0005-0000-0000-000085020000}"/>
    <cellStyle name="Normal 7 2 2 3 4" xfId="500" xr:uid="{00000000-0005-0000-0000-000086020000}"/>
    <cellStyle name="Normal 7 2 2 4" xfId="210" xr:uid="{00000000-0005-0000-0000-000087020000}"/>
    <cellStyle name="Normal 7 2 2 4 2" xfId="555" xr:uid="{00000000-0005-0000-0000-000088020000}"/>
    <cellStyle name="Normal 7 2 2 5" xfId="333" xr:uid="{00000000-0005-0000-0000-000089020000}"/>
    <cellStyle name="Normal 7 2 2 5 2" xfId="666" xr:uid="{00000000-0005-0000-0000-00008A020000}"/>
    <cellStyle name="Normal 7 2 2 6" xfId="445" xr:uid="{00000000-0005-0000-0000-00008B020000}"/>
    <cellStyle name="Normal 7 2 2_EASTERN CAPE" xfId="174" xr:uid="{00000000-0005-0000-0000-00008C020000}"/>
    <cellStyle name="Normal 7 2 3" xfId="44" xr:uid="{00000000-0005-0000-0000-00008D020000}"/>
    <cellStyle name="Normal 7 2 3 2" xfId="102" xr:uid="{00000000-0005-0000-0000-00008E020000}"/>
    <cellStyle name="Normal 7 2 3 2 2" xfId="281" xr:uid="{00000000-0005-0000-0000-00008F020000}"/>
    <cellStyle name="Normal 7 2 3 2 2 2" xfId="621" xr:uid="{00000000-0005-0000-0000-000090020000}"/>
    <cellStyle name="Normal 7 2 3 2 3" xfId="399" xr:uid="{00000000-0005-0000-0000-000091020000}"/>
    <cellStyle name="Normal 7 2 3 2 3 2" xfId="732" xr:uid="{00000000-0005-0000-0000-000092020000}"/>
    <cellStyle name="Normal 7 2 3 2 4" xfId="511" xr:uid="{00000000-0005-0000-0000-000093020000}"/>
    <cellStyle name="Normal 7 2 3 3" xfId="223" xr:uid="{00000000-0005-0000-0000-000094020000}"/>
    <cellStyle name="Normal 7 2 3 3 2" xfId="566" xr:uid="{00000000-0005-0000-0000-000095020000}"/>
    <cellStyle name="Normal 7 2 3 4" xfId="344" xr:uid="{00000000-0005-0000-0000-000096020000}"/>
    <cellStyle name="Normal 7 2 3 4 2" xfId="677" xr:uid="{00000000-0005-0000-0000-000097020000}"/>
    <cellStyle name="Normal 7 2 3 5" xfId="456" xr:uid="{00000000-0005-0000-0000-000098020000}"/>
    <cellStyle name="Normal 7 2 3_EASTERN CAPE" xfId="176" xr:uid="{00000000-0005-0000-0000-000099020000}"/>
    <cellStyle name="Normal 7 2 4" xfId="66" xr:uid="{00000000-0005-0000-0000-00009A020000}"/>
    <cellStyle name="Normal 7 2 4 2" xfId="123" xr:uid="{00000000-0005-0000-0000-00009B020000}"/>
    <cellStyle name="Normal 7 2 4 2 2" xfId="302" xr:uid="{00000000-0005-0000-0000-00009C020000}"/>
    <cellStyle name="Normal 7 2 4 2 2 2" xfId="642" xr:uid="{00000000-0005-0000-0000-00009D020000}"/>
    <cellStyle name="Normal 7 2 4 2 3" xfId="420" xr:uid="{00000000-0005-0000-0000-00009E020000}"/>
    <cellStyle name="Normal 7 2 4 2 3 2" xfId="753" xr:uid="{00000000-0005-0000-0000-00009F020000}"/>
    <cellStyle name="Normal 7 2 4 2 4" xfId="532" xr:uid="{00000000-0005-0000-0000-0000A0020000}"/>
    <cellStyle name="Normal 7 2 4 3" xfId="245" xr:uid="{00000000-0005-0000-0000-0000A1020000}"/>
    <cellStyle name="Normal 7 2 4 3 2" xfId="587" xr:uid="{00000000-0005-0000-0000-0000A2020000}"/>
    <cellStyle name="Normal 7 2 4 4" xfId="365" xr:uid="{00000000-0005-0000-0000-0000A3020000}"/>
    <cellStyle name="Normal 7 2 4 4 2" xfId="698" xr:uid="{00000000-0005-0000-0000-0000A4020000}"/>
    <cellStyle name="Normal 7 2 4 5" xfId="477" xr:uid="{00000000-0005-0000-0000-0000A5020000}"/>
    <cellStyle name="Normal 7 2 4_EASTERN CAPE" xfId="177" xr:uid="{00000000-0005-0000-0000-0000A6020000}"/>
    <cellStyle name="Normal 7 2 5" xfId="79" xr:uid="{00000000-0005-0000-0000-0000A7020000}"/>
    <cellStyle name="Normal 7 2 5 2" xfId="258" xr:uid="{00000000-0005-0000-0000-0000A8020000}"/>
    <cellStyle name="Normal 7 2 5 2 2" xfId="599" xr:uid="{00000000-0005-0000-0000-0000A9020000}"/>
    <cellStyle name="Normal 7 2 5 3" xfId="377" xr:uid="{00000000-0005-0000-0000-0000AA020000}"/>
    <cellStyle name="Normal 7 2 5 3 2" xfId="710" xr:uid="{00000000-0005-0000-0000-0000AB020000}"/>
    <cellStyle name="Normal 7 2 5 4" xfId="489" xr:uid="{00000000-0005-0000-0000-0000AC020000}"/>
    <cellStyle name="Normal 7 2 6" xfId="197" xr:uid="{00000000-0005-0000-0000-0000AD020000}"/>
    <cellStyle name="Normal 7 2 6 2" xfId="544" xr:uid="{00000000-0005-0000-0000-0000AE020000}"/>
    <cellStyle name="Normal 7 2 7" xfId="322" xr:uid="{00000000-0005-0000-0000-0000AF020000}"/>
    <cellStyle name="Normal 7 2 7 2" xfId="655" xr:uid="{00000000-0005-0000-0000-0000B0020000}"/>
    <cellStyle name="Normal 7 2 8" xfId="434" xr:uid="{00000000-0005-0000-0000-0000B1020000}"/>
    <cellStyle name="Normal 7 2_EASTERN CAPE" xfId="173" xr:uid="{00000000-0005-0000-0000-0000B2020000}"/>
    <cellStyle name="Normal 7 3" xfId="25" xr:uid="{00000000-0005-0000-0000-0000B3020000}"/>
    <cellStyle name="Normal 7 3 2" xfId="51" xr:uid="{00000000-0005-0000-0000-0000B4020000}"/>
    <cellStyle name="Normal 7 3 2 2" xfId="108" xr:uid="{00000000-0005-0000-0000-0000B5020000}"/>
    <cellStyle name="Normal 7 3 2 2 2" xfId="287" xr:uid="{00000000-0005-0000-0000-0000B6020000}"/>
    <cellStyle name="Normal 7 3 2 2 2 2" xfId="627" xr:uid="{00000000-0005-0000-0000-0000B7020000}"/>
    <cellStyle name="Normal 7 3 2 2 3" xfId="405" xr:uid="{00000000-0005-0000-0000-0000B8020000}"/>
    <cellStyle name="Normal 7 3 2 2 3 2" xfId="738" xr:uid="{00000000-0005-0000-0000-0000B9020000}"/>
    <cellStyle name="Normal 7 3 2 2 4" xfId="517" xr:uid="{00000000-0005-0000-0000-0000BA020000}"/>
    <cellStyle name="Normal 7 3 2 3" xfId="230" xr:uid="{00000000-0005-0000-0000-0000BB020000}"/>
    <cellStyle name="Normal 7 3 2 3 2" xfId="572" xr:uid="{00000000-0005-0000-0000-0000BC020000}"/>
    <cellStyle name="Normal 7 3 2 4" xfId="350" xr:uid="{00000000-0005-0000-0000-0000BD020000}"/>
    <cellStyle name="Normal 7 3 2 4 2" xfId="683" xr:uid="{00000000-0005-0000-0000-0000BE020000}"/>
    <cellStyle name="Normal 7 3 2 5" xfId="462" xr:uid="{00000000-0005-0000-0000-0000BF020000}"/>
    <cellStyle name="Normal 7 3 2_EASTERN CAPE" xfId="179" xr:uid="{00000000-0005-0000-0000-0000C0020000}"/>
    <cellStyle name="Normal 7 3 3" xfId="85" xr:uid="{00000000-0005-0000-0000-0000C1020000}"/>
    <cellStyle name="Normal 7 3 3 2" xfId="264" xr:uid="{00000000-0005-0000-0000-0000C2020000}"/>
    <cellStyle name="Normal 7 3 3 2 2" xfId="605" xr:uid="{00000000-0005-0000-0000-0000C3020000}"/>
    <cellStyle name="Normal 7 3 3 3" xfId="383" xr:uid="{00000000-0005-0000-0000-0000C4020000}"/>
    <cellStyle name="Normal 7 3 3 3 2" xfId="716" xr:uid="{00000000-0005-0000-0000-0000C5020000}"/>
    <cellStyle name="Normal 7 3 3 4" xfId="495" xr:uid="{00000000-0005-0000-0000-0000C6020000}"/>
    <cellStyle name="Normal 7 3 4" xfId="205" xr:uid="{00000000-0005-0000-0000-0000C7020000}"/>
    <cellStyle name="Normal 7 3 4 2" xfId="550" xr:uid="{00000000-0005-0000-0000-0000C8020000}"/>
    <cellStyle name="Normal 7 3 5" xfId="328" xr:uid="{00000000-0005-0000-0000-0000C9020000}"/>
    <cellStyle name="Normal 7 3 5 2" xfId="661" xr:uid="{00000000-0005-0000-0000-0000CA020000}"/>
    <cellStyle name="Normal 7 3 6" xfId="440" xr:uid="{00000000-0005-0000-0000-0000CB020000}"/>
    <cellStyle name="Normal 7 3_EASTERN CAPE" xfId="178" xr:uid="{00000000-0005-0000-0000-0000CC020000}"/>
    <cellStyle name="Normal 7 4" xfId="39" xr:uid="{00000000-0005-0000-0000-0000CD020000}"/>
    <cellStyle name="Normal 7 4 2" xfId="97" xr:uid="{00000000-0005-0000-0000-0000CE020000}"/>
    <cellStyle name="Normal 7 4 2 2" xfId="276" xr:uid="{00000000-0005-0000-0000-0000CF020000}"/>
    <cellStyle name="Normal 7 4 2 2 2" xfId="616" xr:uid="{00000000-0005-0000-0000-0000D0020000}"/>
    <cellStyle name="Normal 7 4 2 3" xfId="394" xr:uid="{00000000-0005-0000-0000-0000D1020000}"/>
    <cellStyle name="Normal 7 4 2 3 2" xfId="727" xr:uid="{00000000-0005-0000-0000-0000D2020000}"/>
    <cellStyle name="Normal 7 4 2 4" xfId="506" xr:uid="{00000000-0005-0000-0000-0000D3020000}"/>
    <cellStyle name="Normal 7 4 3" xfId="218" xr:uid="{00000000-0005-0000-0000-0000D4020000}"/>
    <cellStyle name="Normal 7 4 3 2" xfId="561" xr:uid="{00000000-0005-0000-0000-0000D5020000}"/>
    <cellStyle name="Normal 7 4 4" xfId="339" xr:uid="{00000000-0005-0000-0000-0000D6020000}"/>
    <cellStyle name="Normal 7 4 4 2" xfId="672" xr:uid="{00000000-0005-0000-0000-0000D7020000}"/>
    <cellStyle name="Normal 7 4 5" xfId="451" xr:uid="{00000000-0005-0000-0000-0000D8020000}"/>
    <cellStyle name="Normal 7 4_EASTERN CAPE" xfId="180" xr:uid="{00000000-0005-0000-0000-0000D9020000}"/>
    <cellStyle name="Normal 7 5" xfId="61" xr:uid="{00000000-0005-0000-0000-0000DA020000}"/>
    <cellStyle name="Normal 7 5 2" xfId="118" xr:uid="{00000000-0005-0000-0000-0000DB020000}"/>
    <cellStyle name="Normal 7 5 2 2" xfId="297" xr:uid="{00000000-0005-0000-0000-0000DC020000}"/>
    <cellStyle name="Normal 7 5 2 2 2" xfId="637" xr:uid="{00000000-0005-0000-0000-0000DD020000}"/>
    <cellStyle name="Normal 7 5 2 3" xfId="415" xr:uid="{00000000-0005-0000-0000-0000DE020000}"/>
    <cellStyle name="Normal 7 5 2 3 2" xfId="748" xr:uid="{00000000-0005-0000-0000-0000DF020000}"/>
    <cellStyle name="Normal 7 5 2 4" xfId="527" xr:uid="{00000000-0005-0000-0000-0000E0020000}"/>
    <cellStyle name="Normal 7 5 3" xfId="240" xr:uid="{00000000-0005-0000-0000-0000E1020000}"/>
    <cellStyle name="Normal 7 5 3 2" xfId="582" xr:uid="{00000000-0005-0000-0000-0000E2020000}"/>
    <cellStyle name="Normal 7 5 4" xfId="360" xr:uid="{00000000-0005-0000-0000-0000E3020000}"/>
    <cellStyle name="Normal 7 5 4 2" xfId="693" xr:uid="{00000000-0005-0000-0000-0000E4020000}"/>
    <cellStyle name="Normal 7 5 5" xfId="472" xr:uid="{00000000-0005-0000-0000-0000E5020000}"/>
    <cellStyle name="Normal 7 5_EASTERN CAPE" xfId="181" xr:uid="{00000000-0005-0000-0000-0000E6020000}"/>
    <cellStyle name="Normal 7 6" xfId="74" xr:uid="{00000000-0005-0000-0000-0000E7020000}"/>
    <cellStyle name="Normal 7 6 2" xfId="253" xr:uid="{00000000-0005-0000-0000-0000E8020000}"/>
    <cellStyle name="Normal 7 6 2 2" xfId="594" xr:uid="{00000000-0005-0000-0000-0000E9020000}"/>
    <cellStyle name="Normal 7 6 3" xfId="372" xr:uid="{00000000-0005-0000-0000-0000EA020000}"/>
    <cellStyle name="Normal 7 6 3 2" xfId="705" xr:uid="{00000000-0005-0000-0000-0000EB020000}"/>
    <cellStyle name="Normal 7 6 4" xfId="484" xr:uid="{00000000-0005-0000-0000-0000EC020000}"/>
    <cellStyle name="Normal 7 7" xfId="190" xr:uid="{00000000-0005-0000-0000-0000ED020000}"/>
    <cellStyle name="Normal 7 7 2" xfId="539" xr:uid="{00000000-0005-0000-0000-0000EE020000}"/>
    <cellStyle name="Normal 7 8" xfId="317" xr:uid="{00000000-0005-0000-0000-0000EF020000}"/>
    <cellStyle name="Normal 7 8 2" xfId="650" xr:uid="{00000000-0005-0000-0000-0000F0020000}"/>
    <cellStyle name="Normal 7 9" xfId="429" xr:uid="{00000000-0005-0000-0000-0000F1020000}"/>
    <cellStyle name="Normal 7_EASTERN CAPE" xfId="172" xr:uid="{00000000-0005-0000-0000-0000F2020000}"/>
    <cellStyle name="Normal 8" xfId="19" xr:uid="{00000000-0005-0000-0000-0000F3020000}"/>
    <cellStyle name="Normal 8 2" xfId="33" xr:uid="{00000000-0005-0000-0000-0000F4020000}"/>
    <cellStyle name="Normal 8 2 2" xfId="213" xr:uid="{00000000-0005-0000-0000-0000F5020000}"/>
    <cellStyle name="Normal 8 3" xfId="200" xr:uid="{00000000-0005-0000-0000-0000F6020000}"/>
    <cellStyle name="Normal 8_EASTERN CAPE" xfId="182" xr:uid="{00000000-0005-0000-0000-0000F7020000}"/>
    <cellStyle name="Normal 9" xfId="21" xr:uid="{00000000-0005-0000-0000-0000F8020000}"/>
    <cellStyle name="Normal 9 2" xfId="48" xr:uid="{00000000-0005-0000-0000-0000F9020000}"/>
    <cellStyle name="Normal 9 2 2" xfId="227" xr:uid="{00000000-0005-0000-0000-0000FA020000}"/>
    <cellStyle name="Normal 9 3" xfId="202" xr:uid="{00000000-0005-0000-0000-0000FB020000}"/>
    <cellStyle name="Normal 9_EASTERN CAPE" xfId="183" xr:uid="{00000000-0005-0000-0000-0000FC020000}"/>
    <cellStyle name="Percent" xfId="5" builtinId="5"/>
    <cellStyle name="Percent 2" xfId="6" xr:uid="{00000000-0005-0000-0000-0000FE020000}"/>
    <cellStyle name="Percent 3" xfId="13" xr:uid="{00000000-0005-0000-0000-0000FF020000}"/>
    <cellStyle name="Percent 4" xfId="23" xr:uid="{00000000-0005-0000-0000-000000030000}"/>
    <cellStyle name="Percent 5" xfId="37" xr:uid="{00000000-0005-0000-0000-000001030000}"/>
    <cellStyle name="Percent 6" xfId="72" xr:uid="{00000000-0005-0000-0000-000002030000}"/>
    <cellStyle name="Percent 7" xfId="427" xr:uid="{00000000-0005-0000-0000-000003030000}"/>
  </cellStyles>
  <dxfs count="2312">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34"/>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34"/>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ill>
        <patternFill>
          <bgColor indexed="9"/>
        </patternFill>
      </fill>
    </dxf>
    <dxf>
      <font>
        <condense val="0"/>
        <extend val="0"/>
        <color indexed="9"/>
      </font>
      <fill>
        <patternFill>
          <bgColor indexed="9"/>
        </patternFill>
      </fill>
    </dxf>
    <dxf>
      <fill>
        <patternFill>
          <bgColor indexed="9"/>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color indexed="8"/>
      </font>
      <fill>
        <patternFill>
          <bgColor indexed="10"/>
        </patternFill>
      </fill>
    </dxf>
    <dxf>
      <font>
        <b/>
        <i val="0"/>
        <condense val="0"/>
        <extend val="0"/>
      </font>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9"/>
        </patternFill>
      </fill>
    </dxf>
    <dxf>
      <font>
        <condense val="0"/>
        <extend val="0"/>
        <color indexed="9"/>
      </font>
      <fill>
        <patternFill>
          <bgColor indexed="9"/>
        </patternFill>
      </fill>
    </dxf>
    <dxf>
      <fill>
        <patternFill>
          <bgColor indexed="9"/>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ill>
        <patternFill>
          <bgColor indexed="10"/>
        </patternFill>
      </fill>
    </dxf>
    <dxf>
      <fill>
        <patternFill>
          <bgColor indexed="13"/>
        </patternFill>
      </fill>
    </dxf>
    <dxf>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34"/>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9"/>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auto="1"/>
      </font>
      <fill>
        <patternFill>
          <bgColor indexed="13"/>
        </patternFill>
      </fill>
    </dxf>
    <dxf>
      <font>
        <b/>
        <i val="0"/>
        <condense val="0"/>
        <extend val="0"/>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font>
      <fill>
        <patternFill>
          <bgColor indexed="13"/>
        </patternFill>
      </fill>
    </dxf>
    <dxf>
      <font>
        <b/>
        <i val="0"/>
        <condense val="0"/>
        <extend val="0"/>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auto="1"/>
      </font>
      <fill>
        <patternFill>
          <bgColor indexed="13"/>
        </patternFill>
      </fill>
    </dxf>
    <dxf>
      <font>
        <b/>
        <i val="0"/>
        <condense val="0"/>
        <extend val="0"/>
        <color indexed="8"/>
      </font>
      <fill>
        <patternFill>
          <bgColor indexed="10"/>
        </patternFill>
      </fill>
    </dxf>
    <dxf>
      <font>
        <b/>
        <i val="0"/>
        <condense val="0"/>
        <extend val="0"/>
        <color auto="1"/>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auto="1"/>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color indexed="8"/>
      </font>
      <fill>
        <patternFill>
          <bgColor indexed="13"/>
        </patternFill>
      </fill>
    </dxf>
    <dxf>
      <font>
        <b/>
        <i val="0"/>
        <condense val="0"/>
        <extend val="0"/>
        <color indexed="8"/>
      </font>
      <fill>
        <patternFill>
          <bgColor indexed="11"/>
        </patternFill>
      </fill>
    </dxf>
    <dxf>
      <font>
        <b/>
        <i val="0"/>
        <condense val="0"/>
        <extend val="0"/>
        <color indexed="8"/>
      </font>
      <fill>
        <patternFill>
          <bgColor indexed="34"/>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3"/>
        </patternFill>
      </fill>
    </dxf>
    <dxf>
      <font>
        <b/>
        <i val="0"/>
        <condense val="0"/>
        <extend val="0"/>
        <color indexed="8"/>
      </font>
      <fill>
        <patternFill>
          <bgColor indexed="10"/>
        </patternFill>
      </fill>
    </dxf>
    <dxf>
      <font>
        <b/>
        <i val="0"/>
        <condense val="0"/>
        <extend val="0"/>
        <color indexed="8"/>
      </font>
      <fill>
        <patternFill>
          <bgColor indexed="11"/>
        </patternFill>
      </fill>
    </dxf>
    <dxf>
      <font>
        <b/>
        <i val="0"/>
        <condense val="0"/>
        <extend val="0"/>
        <color indexed="8"/>
      </font>
      <fill>
        <patternFill>
          <bgColor indexed="10"/>
        </patternFill>
      </fill>
    </dxf>
    <dxf>
      <font>
        <b/>
        <i val="0"/>
        <condense val="0"/>
        <extend val="0"/>
      </font>
      <fill>
        <patternFill>
          <bgColor indexed="13"/>
        </patternFill>
      </fill>
    </dxf>
    <dxf>
      <font>
        <b/>
        <i val="0"/>
        <condense val="0"/>
        <extend val="0"/>
        <color indexed="8"/>
      </font>
      <fill>
        <patternFill>
          <bgColor indexed="11"/>
        </patternFill>
      </fill>
    </dxf>
    <dxf>
      <fill>
        <patternFill>
          <bgColor indexed="9"/>
        </patternFill>
      </fill>
    </dxf>
    <dxf>
      <font>
        <condense val="0"/>
        <extend val="0"/>
        <color indexed="9"/>
      </font>
      <fill>
        <patternFill>
          <bgColor indexed="9"/>
        </patternFill>
      </fill>
    </dxf>
    <dxf>
      <fill>
        <patternFill>
          <bgColor indexed="9"/>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1"/>
        </patternFill>
      </fill>
    </dxf>
    <dxf>
      <fill>
        <patternFill>
          <bgColor indexed="13"/>
        </patternFill>
      </fill>
    </dxf>
    <dxf>
      <font>
        <condense val="0"/>
        <extend val="0"/>
        <color indexed="9"/>
      </font>
      <fill>
        <patternFill>
          <bgColor indexed="11"/>
        </patternFill>
      </fill>
    </dxf>
  </dxfs>
  <tableStyles count="0" defaultTableStyle="TableStyleMedium9" defaultPivotStyle="PivotStyleLight16"/>
  <colors>
    <mruColors>
      <color rgb="FFFFFFCC"/>
      <color rgb="FF66FF33"/>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hyperlink" Target="http://www.resbank.co.za/"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CF237"/>
  <sheetViews>
    <sheetView zoomScale="75" zoomScaleNormal="75" workbookViewId="0">
      <selection activeCell="A12" sqref="A12:XFD237"/>
    </sheetView>
  </sheetViews>
  <sheetFormatPr defaultRowHeight="13.2" x14ac:dyDescent="0.25"/>
  <cols>
    <col min="1" max="1" width="9.44140625" style="151" customWidth="1"/>
    <col min="2" max="2" width="8.44140625" style="151" customWidth="1"/>
    <col min="3" max="3" width="4.44140625" style="151" customWidth="1"/>
    <col min="4" max="5" width="1.5546875" customWidth="1"/>
    <col min="6" max="6" width="81" customWidth="1"/>
    <col min="7" max="7" width="12" customWidth="1"/>
    <col min="8" max="8" width="13" bestFit="1" customWidth="1"/>
    <col min="9" max="45" width="13" customWidth="1"/>
    <col min="46" max="46" width="13" bestFit="1" customWidth="1"/>
    <col min="47" max="83" width="14.44140625" customWidth="1"/>
    <col min="84" max="84" width="15.5546875" customWidth="1"/>
  </cols>
  <sheetData>
    <row r="1" spans="1:84" ht="72" customHeight="1" thickBot="1" x14ac:dyDescent="0.35">
      <c r="A1" s="46" t="s">
        <v>0</v>
      </c>
      <c r="B1" s="46"/>
      <c r="C1" s="46"/>
      <c r="D1" s="1"/>
      <c r="E1" s="2"/>
      <c r="F1" s="3" t="s">
        <v>1</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4"/>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8.600000000000001" thickTop="1" thickBot="1" x14ac:dyDescent="0.3">
      <c r="A3" s="46"/>
      <c r="B3" s="46"/>
      <c r="C3" s="46"/>
      <c r="D3" s="4"/>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5.6" x14ac:dyDescent="0.3">
      <c r="A4" s="46"/>
      <c r="B4" s="46"/>
      <c r="C4" s="46"/>
      <c r="D4" s="4"/>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x14ac:dyDescent="0.25">
      <c r="A5" s="46"/>
      <c r="B5" s="46"/>
      <c r="C5" s="46"/>
      <c r="D5" s="4"/>
      <c r="E5" s="11"/>
      <c r="F5" s="12" t="s">
        <v>4</v>
      </c>
      <c r="G5" s="105" t="e">
        <f ca="1">AVERAGE((INDIRECT("H5"), INDIRECT("H5"), INDIRECT("J5"), INDIRECT("K5"), INDIRECT("L5"), INDIRECT("M5"), INDIRECT("N5"), INDIRECT("O5"), INDIRECT("P5"), INDIRECT("Q5"), INDIRECT("R5"), INDIRECT("S5"))) /12</f>
        <v>#REF!</v>
      </c>
      <c r="H5" s="73" t="e">
        <f>#REF!</f>
        <v>#REF!</v>
      </c>
      <c r="I5" s="73">
        <v>1853</v>
      </c>
      <c r="J5" s="73">
        <v>1843</v>
      </c>
      <c r="K5" s="73">
        <v>1842</v>
      </c>
      <c r="L5" s="73">
        <v>1833</v>
      </c>
      <c r="M5" s="73">
        <v>1815</v>
      </c>
      <c r="N5" s="73">
        <v>1810</v>
      </c>
      <c r="O5" s="73">
        <v>1804</v>
      </c>
      <c r="P5" s="73">
        <v>1786</v>
      </c>
      <c r="Q5" s="73">
        <v>1775</v>
      </c>
      <c r="R5" s="73">
        <v>1754</v>
      </c>
      <c r="S5" s="73">
        <v>1735</v>
      </c>
      <c r="T5" s="73">
        <v>1722</v>
      </c>
      <c r="U5" s="73">
        <v>1711</v>
      </c>
      <c r="V5" s="73">
        <v>1691</v>
      </c>
      <c r="W5" s="73">
        <v>1686</v>
      </c>
      <c r="X5" s="73">
        <v>1674</v>
      </c>
      <c r="Y5" s="73">
        <v>1665</v>
      </c>
      <c r="Z5" s="73">
        <v>1661</v>
      </c>
      <c r="AA5" s="73">
        <v>1655</v>
      </c>
      <c r="AB5" s="73">
        <v>1645</v>
      </c>
      <c r="AC5" s="73">
        <v>1633</v>
      </c>
      <c r="AD5" s="73">
        <v>1630</v>
      </c>
      <c r="AE5" s="73">
        <v>1624</v>
      </c>
      <c r="AF5" s="73">
        <v>1617</v>
      </c>
      <c r="AG5" s="73">
        <v>1617</v>
      </c>
      <c r="AH5" s="73">
        <v>1619</v>
      </c>
      <c r="AI5" s="73">
        <v>1618</v>
      </c>
      <c r="AJ5" s="73">
        <v>1618</v>
      </c>
      <c r="AK5" s="73">
        <v>1614</v>
      </c>
      <c r="AL5" s="73">
        <v>1613</v>
      </c>
      <c r="AM5" s="73">
        <v>1605</v>
      </c>
      <c r="AN5" s="73">
        <v>1596</v>
      </c>
      <c r="AO5" s="73">
        <v>1486</v>
      </c>
      <c r="AP5" s="73">
        <v>1485</v>
      </c>
      <c r="AQ5" s="73">
        <v>1580</v>
      </c>
      <c r="AR5" s="73">
        <v>1473</v>
      </c>
      <c r="AS5" s="73">
        <v>1471</v>
      </c>
      <c r="AT5" s="73">
        <v>1465</v>
      </c>
      <c r="AU5" s="73">
        <v>1460</v>
      </c>
      <c r="AV5" s="73">
        <v>1455</v>
      </c>
      <c r="AW5" s="73">
        <v>1448</v>
      </c>
      <c r="AX5" s="73">
        <v>1443</v>
      </c>
      <c r="AY5" s="73">
        <v>1433</v>
      </c>
      <c r="AZ5" s="73">
        <v>1427</v>
      </c>
      <c r="BA5" s="73">
        <v>1417</v>
      </c>
      <c r="BB5" s="73">
        <v>1419</v>
      </c>
      <c r="BC5" s="73">
        <v>1417</v>
      </c>
      <c r="BD5" s="73">
        <v>1409</v>
      </c>
      <c r="BE5" s="73">
        <v>1402</v>
      </c>
      <c r="BF5" s="73">
        <v>1401</v>
      </c>
      <c r="BG5" s="73">
        <v>1390</v>
      </c>
      <c r="BH5" s="73">
        <v>1382</v>
      </c>
      <c r="BI5" s="73">
        <v>1369</v>
      </c>
      <c r="BJ5" s="73">
        <v>1358</v>
      </c>
      <c r="BK5" s="73">
        <v>1342</v>
      </c>
      <c r="BL5" s="73">
        <v>1328</v>
      </c>
      <c r="BM5" s="73">
        <v>1328</v>
      </c>
      <c r="BN5" s="73">
        <v>1324</v>
      </c>
      <c r="BO5" s="73">
        <v>1319</v>
      </c>
      <c r="BP5" s="73">
        <v>1308</v>
      </c>
      <c r="BQ5" s="73">
        <v>1300</v>
      </c>
      <c r="BR5" s="73">
        <v>1301</v>
      </c>
      <c r="BS5" s="73">
        <v>1283</v>
      </c>
      <c r="BT5" s="73">
        <v>1283</v>
      </c>
      <c r="BU5" s="73">
        <v>1283</v>
      </c>
      <c r="BV5" s="73">
        <v>1277</v>
      </c>
      <c r="BW5" s="73">
        <v>1272</v>
      </c>
      <c r="BX5" s="73">
        <v>1267</v>
      </c>
      <c r="BY5" s="73">
        <v>1268</v>
      </c>
      <c r="BZ5" s="73">
        <v>1265</v>
      </c>
      <c r="CA5" s="73">
        <v>1255</v>
      </c>
      <c r="CB5" s="73">
        <v>1250</v>
      </c>
      <c r="CC5" s="73">
        <v>1247</v>
      </c>
      <c r="CD5" s="73">
        <v>1239</v>
      </c>
      <c r="CE5" s="73">
        <v>1232</v>
      </c>
      <c r="CF5" s="73">
        <v>1225</v>
      </c>
    </row>
    <row r="6" spans="1:84" x14ac:dyDescent="0.25">
      <c r="A6" s="46"/>
      <c r="B6" s="46"/>
      <c r="C6" s="46"/>
      <c r="D6" s="4"/>
      <c r="E6" s="11"/>
      <c r="F6" s="12" t="s">
        <v>5</v>
      </c>
      <c r="G6" s="105" t="e">
        <f ca="1">AVERAGE((INDIRECT("H6"), INDIRECT("H6"), INDIRECT("J6"), INDIRECT("K6"), INDIRECT("L6"), INDIRECT("M6"), INDIRECT("N6"), INDIRECT("O6"), INDIRECT("P6"), INDIRECT("Q6"), INDIRECT("R6"), INDIRECT("S6"))) /12</f>
        <v>#REF!</v>
      </c>
      <c r="H6" s="73" t="e">
        <f>#REF!</f>
        <v>#REF!</v>
      </c>
      <c r="I6" s="73">
        <v>23564</v>
      </c>
      <c r="J6" s="73">
        <v>23627</v>
      </c>
      <c r="K6" s="73">
        <v>23734</v>
      </c>
      <c r="L6" s="73">
        <v>23769</v>
      </c>
      <c r="M6" s="73">
        <v>23817</v>
      </c>
      <c r="N6" s="73">
        <v>23881</v>
      </c>
      <c r="O6" s="73">
        <v>23948</v>
      </c>
      <c r="P6" s="73">
        <v>23960</v>
      </c>
      <c r="Q6" s="73">
        <v>23993</v>
      </c>
      <c r="R6" s="73">
        <v>24060</v>
      </c>
      <c r="S6" s="73">
        <v>24111</v>
      </c>
      <c r="T6" s="73">
        <v>24156</v>
      </c>
      <c r="U6" s="73">
        <v>24220</v>
      </c>
      <c r="V6" s="73">
        <v>24269</v>
      </c>
      <c r="W6" s="73">
        <v>24327</v>
      </c>
      <c r="X6" s="73">
        <v>24381</v>
      </c>
      <c r="Y6" s="73">
        <v>24444</v>
      </c>
      <c r="Z6" s="73">
        <v>24462</v>
      </c>
      <c r="AA6" s="73">
        <v>24517</v>
      </c>
      <c r="AB6" s="73">
        <v>24558</v>
      </c>
      <c r="AC6" s="73">
        <v>24585</v>
      </c>
      <c r="AD6" s="73">
        <v>24657</v>
      </c>
      <c r="AE6" s="73">
        <v>24692</v>
      </c>
      <c r="AF6" s="73">
        <v>24736</v>
      </c>
      <c r="AG6" s="73">
        <v>24805</v>
      </c>
      <c r="AH6" s="73">
        <v>24804</v>
      </c>
      <c r="AI6" s="73">
        <v>24852</v>
      </c>
      <c r="AJ6" s="73">
        <v>24894</v>
      </c>
      <c r="AK6" s="73">
        <v>24924</v>
      </c>
      <c r="AL6" s="73">
        <v>24949</v>
      </c>
      <c r="AM6" s="73">
        <v>24988</v>
      </c>
      <c r="AN6" s="73">
        <v>25026</v>
      </c>
      <c r="AO6" s="73">
        <v>24824</v>
      </c>
      <c r="AP6" s="73">
        <v>24869</v>
      </c>
      <c r="AQ6" s="73">
        <v>25135</v>
      </c>
      <c r="AR6" s="73">
        <v>24938</v>
      </c>
      <c r="AS6" s="73">
        <v>24993</v>
      </c>
      <c r="AT6" s="73">
        <v>25029</v>
      </c>
      <c r="AU6" s="73">
        <v>25074</v>
      </c>
      <c r="AV6" s="73">
        <v>25079</v>
      </c>
      <c r="AW6" s="73">
        <v>25133</v>
      </c>
      <c r="AX6" s="73">
        <v>25218</v>
      </c>
      <c r="AY6" s="73">
        <v>25214</v>
      </c>
      <c r="AZ6" s="73">
        <v>25249</v>
      </c>
      <c r="BA6" s="73">
        <v>25264</v>
      </c>
      <c r="BB6" s="73">
        <v>25301</v>
      </c>
      <c r="BC6" s="73">
        <v>25330</v>
      </c>
      <c r="BD6" s="73">
        <v>25371</v>
      </c>
      <c r="BE6" s="73">
        <v>25379</v>
      </c>
      <c r="BF6" s="73">
        <v>25427</v>
      </c>
      <c r="BG6" s="73">
        <v>25551</v>
      </c>
      <c r="BH6" s="73">
        <v>25793</v>
      </c>
      <c r="BI6" s="73">
        <v>25869</v>
      </c>
      <c r="BJ6" s="73">
        <v>25906</v>
      </c>
      <c r="BK6" s="73">
        <v>25960</v>
      </c>
      <c r="BL6" s="73">
        <v>26002</v>
      </c>
      <c r="BM6" s="73">
        <v>26002</v>
      </c>
      <c r="BN6" s="73">
        <v>26015</v>
      </c>
      <c r="BO6" s="73">
        <v>26068</v>
      </c>
      <c r="BP6" s="73">
        <v>26032</v>
      </c>
      <c r="BQ6" s="73">
        <v>26060</v>
      </c>
      <c r="BR6" s="73">
        <v>26132</v>
      </c>
      <c r="BS6" s="73">
        <v>26135</v>
      </c>
      <c r="BT6" s="73">
        <v>26135</v>
      </c>
      <c r="BU6" s="73">
        <v>26135</v>
      </c>
      <c r="BV6" s="73">
        <v>26137</v>
      </c>
      <c r="BW6" s="73">
        <v>26116</v>
      </c>
      <c r="BX6" s="73">
        <v>26155</v>
      </c>
      <c r="BY6" s="73">
        <v>26224</v>
      </c>
      <c r="BZ6" s="73">
        <v>26236</v>
      </c>
      <c r="CA6" s="73">
        <v>26285</v>
      </c>
      <c r="CB6" s="73">
        <v>26328</v>
      </c>
      <c r="CC6" s="73">
        <v>26360</v>
      </c>
      <c r="CD6" s="73">
        <v>26351</v>
      </c>
      <c r="CE6" s="73">
        <v>26423</v>
      </c>
      <c r="CF6" s="73">
        <v>26505</v>
      </c>
    </row>
    <row r="7" spans="1:84" x14ac:dyDescent="0.25">
      <c r="A7" s="46"/>
      <c r="B7" s="46"/>
      <c r="C7" s="46"/>
      <c r="D7" s="4"/>
      <c r="E7" s="11"/>
      <c r="F7" s="12" t="s">
        <v>6</v>
      </c>
      <c r="G7" s="105" t="e">
        <f ca="1">(INDIRECT("H7") + INDIRECT("I7") + INDIRECT("J7") + INDIRECT("K7") + INDIRECT("L7") + INDIRECT("M7") + INDIRECT("N7") + INDIRECT("O7") + INDIRECT("P7") + INDIRECT("Q7") + INDIRECT("R7") + INDIRECT("S7")) / 12</f>
        <v>#REF!</v>
      </c>
      <c r="H7" s="73" t="e">
        <f>#REF!</f>
        <v>#REF!</v>
      </c>
      <c r="I7" s="73">
        <v>0</v>
      </c>
      <c r="J7" s="73">
        <v>0</v>
      </c>
      <c r="K7" s="73">
        <v>0</v>
      </c>
      <c r="L7" s="73">
        <v>0</v>
      </c>
      <c r="M7" s="73">
        <v>0</v>
      </c>
      <c r="N7" s="73">
        <v>0</v>
      </c>
      <c r="O7" s="73">
        <v>0</v>
      </c>
      <c r="P7" s="73">
        <v>0</v>
      </c>
      <c r="Q7" s="73">
        <v>0</v>
      </c>
      <c r="R7" s="73">
        <v>0</v>
      </c>
      <c r="S7" s="73">
        <v>0</v>
      </c>
      <c r="T7" s="73">
        <v>0</v>
      </c>
      <c r="U7" s="73">
        <v>0</v>
      </c>
      <c r="V7" s="73">
        <v>0</v>
      </c>
      <c r="W7" s="73">
        <v>0</v>
      </c>
      <c r="X7" s="73">
        <v>0</v>
      </c>
      <c r="Y7" s="73">
        <v>0</v>
      </c>
      <c r="Z7" s="73">
        <v>0</v>
      </c>
      <c r="AA7" s="73">
        <v>0</v>
      </c>
      <c r="AB7" s="73">
        <v>0</v>
      </c>
      <c r="AC7" s="73">
        <v>0</v>
      </c>
      <c r="AD7" s="73">
        <v>0</v>
      </c>
      <c r="AE7" s="73">
        <v>0</v>
      </c>
      <c r="AF7" s="73">
        <v>0</v>
      </c>
      <c r="AG7" s="73">
        <v>0</v>
      </c>
      <c r="AH7" s="73">
        <v>0</v>
      </c>
      <c r="AI7" s="73">
        <v>0</v>
      </c>
      <c r="AJ7" s="73">
        <v>0</v>
      </c>
      <c r="AK7" s="73">
        <v>0</v>
      </c>
      <c r="AL7" s="73">
        <v>0</v>
      </c>
      <c r="AM7" s="73">
        <v>0</v>
      </c>
      <c r="AN7" s="73">
        <v>0</v>
      </c>
      <c r="AO7" s="73">
        <v>0</v>
      </c>
      <c r="AP7" s="73">
        <v>0</v>
      </c>
      <c r="AQ7" s="73">
        <v>0</v>
      </c>
      <c r="AR7" s="73">
        <v>0</v>
      </c>
      <c r="AS7" s="73">
        <v>0</v>
      </c>
      <c r="AT7" s="73">
        <v>0</v>
      </c>
      <c r="AU7" s="73">
        <v>0</v>
      </c>
      <c r="AV7" s="73">
        <v>0</v>
      </c>
      <c r="AW7" s="73">
        <v>0</v>
      </c>
      <c r="AX7" s="73">
        <v>0</v>
      </c>
      <c r="AY7" s="73">
        <v>0</v>
      </c>
      <c r="AZ7" s="73">
        <v>0</v>
      </c>
      <c r="BA7" s="73">
        <v>0</v>
      </c>
      <c r="BB7" s="73">
        <v>0</v>
      </c>
      <c r="BC7" s="73">
        <v>0</v>
      </c>
      <c r="BD7" s="73">
        <v>0</v>
      </c>
      <c r="BE7" s="73">
        <v>0</v>
      </c>
      <c r="BF7" s="73">
        <v>0</v>
      </c>
      <c r="BG7" s="73">
        <v>0</v>
      </c>
      <c r="BH7" s="73">
        <v>0</v>
      </c>
      <c r="BI7" s="73">
        <v>0</v>
      </c>
      <c r="BJ7" s="73">
        <v>0</v>
      </c>
      <c r="BK7" s="73">
        <v>0</v>
      </c>
      <c r="BL7" s="73">
        <v>0</v>
      </c>
      <c r="BM7" s="73">
        <v>0</v>
      </c>
      <c r="BN7" s="73">
        <v>0</v>
      </c>
      <c r="BO7" s="73">
        <v>0</v>
      </c>
      <c r="BP7" s="73">
        <v>0</v>
      </c>
      <c r="BQ7" s="73">
        <v>0</v>
      </c>
      <c r="BR7" s="73">
        <v>0</v>
      </c>
      <c r="BS7" s="73">
        <v>0</v>
      </c>
      <c r="BT7" s="73">
        <v>0</v>
      </c>
      <c r="BU7" s="73">
        <v>0</v>
      </c>
      <c r="BV7" s="73">
        <v>0</v>
      </c>
      <c r="BW7" s="73">
        <v>0</v>
      </c>
      <c r="BX7" s="73">
        <v>0</v>
      </c>
      <c r="BY7" s="73">
        <v>0</v>
      </c>
      <c r="BZ7" s="73">
        <v>0</v>
      </c>
      <c r="CA7" s="73">
        <v>0</v>
      </c>
      <c r="CB7" s="73">
        <v>0</v>
      </c>
      <c r="CC7" s="73">
        <v>0</v>
      </c>
      <c r="CD7" s="73">
        <v>0</v>
      </c>
      <c r="CE7" s="73">
        <v>0</v>
      </c>
      <c r="CF7" s="73">
        <v>0</v>
      </c>
    </row>
    <row r="8" spans="1:84" x14ac:dyDescent="0.25">
      <c r="A8" s="46"/>
      <c r="B8" s="46"/>
      <c r="C8" s="46"/>
      <c r="D8" s="4"/>
      <c r="E8" s="11"/>
      <c r="F8" s="14" t="s">
        <v>7</v>
      </c>
      <c r="G8" s="160" t="e">
        <f ca="1" xml:space="preserve"> (INDIRECT("H8")+INDIRECT("I8")+INDIRECT("J8")+INDIRECT("K8")+INDIRECT("L8")+INDIRECT("M8")+INDIRECT("N8")+INDIRECT("O8")+INDIRECT("P8")+INDIRECT("Q8")+INDIRECT("R8")+INDIRECT("S8")) / 12</f>
        <v>#REF!</v>
      </c>
      <c r="H8" s="156" t="e">
        <f>H5+H6</f>
        <v>#REF!</v>
      </c>
      <c r="I8" s="156">
        <v>25417</v>
      </c>
      <c r="J8" s="156">
        <v>25470</v>
      </c>
      <c r="K8" s="156">
        <v>25576</v>
      </c>
      <c r="L8" s="156">
        <v>25602</v>
      </c>
      <c r="M8" s="156">
        <v>25632</v>
      </c>
      <c r="N8" s="156">
        <v>25691</v>
      </c>
      <c r="O8" s="156">
        <v>25752</v>
      </c>
      <c r="P8" s="156">
        <v>25746</v>
      </c>
      <c r="Q8" s="156">
        <v>25768</v>
      </c>
      <c r="R8" s="156">
        <v>25814</v>
      </c>
      <c r="S8" s="156">
        <v>25846</v>
      </c>
      <c r="T8" s="156">
        <v>25878</v>
      </c>
      <c r="U8" s="156">
        <v>25931</v>
      </c>
      <c r="V8" s="156">
        <v>25960</v>
      </c>
      <c r="W8" s="156">
        <v>26013</v>
      </c>
      <c r="X8" s="156">
        <v>26055</v>
      </c>
      <c r="Y8" s="156">
        <v>26109</v>
      </c>
      <c r="Z8" s="156">
        <v>26123</v>
      </c>
      <c r="AA8" s="156">
        <v>26172</v>
      </c>
      <c r="AB8" s="156">
        <v>26203</v>
      </c>
      <c r="AC8" s="156">
        <v>26218</v>
      </c>
      <c r="AD8" s="156">
        <v>26287</v>
      </c>
      <c r="AE8" s="156">
        <v>26316</v>
      </c>
      <c r="AF8" s="156">
        <v>26353</v>
      </c>
      <c r="AG8" s="156">
        <v>26422</v>
      </c>
      <c r="AH8" s="156">
        <v>26423</v>
      </c>
      <c r="AI8" s="156">
        <v>26470</v>
      </c>
      <c r="AJ8" s="156">
        <v>26512</v>
      </c>
      <c r="AK8" s="156">
        <v>26538</v>
      </c>
      <c r="AL8" s="156">
        <v>26562</v>
      </c>
      <c r="AM8" s="156">
        <v>26593</v>
      </c>
      <c r="AN8" s="156">
        <v>26622</v>
      </c>
      <c r="AO8" s="156">
        <v>26310</v>
      </c>
      <c r="AP8" s="156">
        <v>26354</v>
      </c>
      <c r="AQ8" s="156">
        <v>26715</v>
      </c>
      <c r="AR8" s="156">
        <v>26411</v>
      </c>
      <c r="AS8" s="156">
        <v>26464</v>
      </c>
      <c r="AT8" s="156">
        <v>26494</v>
      </c>
      <c r="AU8" s="156">
        <v>26534</v>
      </c>
      <c r="AV8" s="156">
        <v>26534</v>
      </c>
      <c r="AW8" s="156">
        <v>26581</v>
      </c>
      <c r="AX8" s="156">
        <v>26661</v>
      </c>
      <c r="AY8" s="156">
        <v>26647</v>
      </c>
      <c r="AZ8" s="156">
        <v>26676</v>
      </c>
      <c r="BA8" s="156">
        <v>26681</v>
      </c>
      <c r="BB8" s="156">
        <v>26720</v>
      </c>
      <c r="BC8" s="156">
        <v>26747</v>
      </c>
      <c r="BD8" s="156">
        <v>26780</v>
      </c>
      <c r="BE8" s="156">
        <v>26781</v>
      </c>
      <c r="BF8" s="156">
        <v>26828</v>
      </c>
      <c r="BG8" s="156">
        <v>26941</v>
      </c>
      <c r="BH8" s="156">
        <v>27175</v>
      </c>
      <c r="BI8" s="156">
        <v>27238</v>
      </c>
      <c r="BJ8" s="156">
        <v>27264</v>
      </c>
      <c r="BK8" s="156">
        <v>27302</v>
      </c>
      <c r="BL8" s="156">
        <v>27330</v>
      </c>
      <c r="BM8" s="156">
        <v>27330</v>
      </c>
      <c r="BN8" s="156">
        <v>27339</v>
      </c>
      <c r="BO8" s="156">
        <v>27387</v>
      </c>
      <c r="BP8" s="156">
        <v>27340</v>
      </c>
      <c r="BQ8" s="156">
        <v>27360</v>
      </c>
      <c r="BR8" s="156">
        <v>27433</v>
      </c>
      <c r="BS8" s="156">
        <v>27418</v>
      </c>
      <c r="BT8" s="156">
        <v>27418</v>
      </c>
      <c r="BU8" s="156">
        <v>27418</v>
      </c>
      <c r="BV8" s="156">
        <v>27414</v>
      </c>
      <c r="BW8" s="156">
        <v>27388</v>
      </c>
      <c r="BX8" s="156">
        <v>27422</v>
      </c>
      <c r="BY8" s="156">
        <v>27492</v>
      </c>
      <c r="BZ8" s="156">
        <v>27501</v>
      </c>
      <c r="CA8" s="156">
        <v>27540</v>
      </c>
      <c r="CB8" s="156">
        <v>27578</v>
      </c>
      <c r="CC8" s="156">
        <v>27607</v>
      </c>
      <c r="CD8" s="156">
        <v>27590</v>
      </c>
      <c r="CE8" s="156">
        <v>27655</v>
      </c>
      <c r="CF8" s="156">
        <v>27730</v>
      </c>
    </row>
    <row r="9" spans="1:84" x14ac:dyDescent="0.25">
      <c r="A9" s="46"/>
      <c r="B9" s="46"/>
      <c r="C9" s="46"/>
      <c r="D9" s="13"/>
      <c r="E9" s="11"/>
      <c r="F9" s="12" t="s">
        <v>8</v>
      </c>
      <c r="G9" s="160" t="e">
        <f ca="1">(INDIRECT("H9")+INDIRECT("I9")+INDIRECT("J9")+INDIRECT("K9")+INDIRECT("L9")+INDIRECT("M9")+INDIRECT("N9")+INDIRECT("O9")+INDIRECT("P9")+INDIRECT("Q9")+INDIRECT("R9")+INDIRECT("S9")) / 12</f>
        <v>#REF!</v>
      </c>
      <c r="H9" s="73" t="e">
        <f>#REF!</f>
        <v>#REF!</v>
      </c>
      <c r="I9" s="73">
        <v>1101785</v>
      </c>
      <c r="J9" s="73">
        <v>1097266</v>
      </c>
      <c r="K9" s="73">
        <v>1093488</v>
      </c>
      <c r="L9" s="73">
        <v>1093803</v>
      </c>
      <c r="M9" s="73">
        <v>1091797</v>
      </c>
      <c r="N9" s="73">
        <v>1090884</v>
      </c>
      <c r="O9" s="73">
        <v>1089134</v>
      </c>
      <c r="P9" s="73">
        <v>1086754</v>
      </c>
      <c r="Q9" s="73">
        <v>1085756</v>
      </c>
      <c r="R9" s="73">
        <v>1084266</v>
      </c>
      <c r="S9" s="73">
        <v>1081450</v>
      </c>
      <c r="T9" s="73">
        <v>1079878</v>
      </c>
      <c r="U9" s="73">
        <v>1078998</v>
      </c>
      <c r="V9" s="73">
        <v>1076088</v>
      </c>
      <c r="W9" s="73">
        <v>1074459</v>
      </c>
      <c r="X9" s="73">
        <v>1072337</v>
      </c>
      <c r="Y9" s="73">
        <v>1071313</v>
      </c>
      <c r="Z9" s="73">
        <v>1070308</v>
      </c>
      <c r="AA9" s="73">
        <v>1067471</v>
      </c>
      <c r="AB9" s="73">
        <v>1059968</v>
      </c>
      <c r="AC9" s="73">
        <v>1055966</v>
      </c>
      <c r="AD9" s="73">
        <v>1054024</v>
      </c>
      <c r="AE9" s="73">
        <v>1050091</v>
      </c>
      <c r="AF9" s="73">
        <v>1048633</v>
      </c>
      <c r="AG9" s="73">
        <v>1047769</v>
      </c>
      <c r="AH9" s="73">
        <v>1044466</v>
      </c>
      <c r="AI9" s="73">
        <v>1042937</v>
      </c>
      <c r="AJ9" s="73">
        <v>1041523</v>
      </c>
      <c r="AK9" s="73">
        <v>1038725</v>
      </c>
      <c r="AL9" s="73">
        <v>1037095</v>
      </c>
      <c r="AM9" s="73">
        <v>1035208</v>
      </c>
      <c r="AN9" s="73">
        <v>1031113</v>
      </c>
      <c r="AO9" s="73">
        <v>1028239</v>
      </c>
      <c r="AP9" s="73">
        <v>1024589</v>
      </c>
      <c r="AQ9" s="73">
        <v>1020326</v>
      </c>
      <c r="AR9" s="73">
        <v>1016743</v>
      </c>
      <c r="AS9" s="73">
        <v>1013497</v>
      </c>
      <c r="AT9" s="73">
        <v>1002734</v>
      </c>
      <c r="AU9" s="73">
        <v>995343</v>
      </c>
      <c r="AV9" s="73">
        <v>989840</v>
      </c>
      <c r="AW9" s="73">
        <v>985822</v>
      </c>
      <c r="AX9" s="73">
        <v>981138</v>
      </c>
      <c r="AY9" s="73">
        <v>981138</v>
      </c>
      <c r="AZ9" s="73">
        <v>981138</v>
      </c>
      <c r="BA9" s="73">
        <v>979851</v>
      </c>
      <c r="BB9" s="73">
        <v>977336</v>
      </c>
      <c r="BC9" s="73">
        <v>971209</v>
      </c>
      <c r="BD9" s="73">
        <v>966169</v>
      </c>
      <c r="BE9" s="73">
        <v>963419</v>
      </c>
      <c r="BF9" s="73">
        <v>953987</v>
      </c>
      <c r="BG9" s="73">
        <v>946381</v>
      </c>
      <c r="BH9" s="73">
        <v>938830</v>
      </c>
      <c r="BI9" s="73">
        <v>934000</v>
      </c>
      <c r="BJ9" s="73">
        <v>930872</v>
      </c>
      <c r="BK9" s="73">
        <v>927102</v>
      </c>
      <c r="BL9" s="73">
        <v>919300</v>
      </c>
      <c r="BM9" s="73">
        <v>915337</v>
      </c>
      <c r="BN9" s="73">
        <v>912124</v>
      </c>
      <c r="BO9" s="73">
        <v>906253</v>
      </c>
      <c r="BP9" s="73">
        <v>900544</v>
      </c>
      <c r="BQ9" s="73">
        <v>898233</v>
      </c>
      <c r="BR9" s="73">
        <v>887498</v>
      </c>
      <c r="BS9" s="73">
        <v>882400</v>
      </c>
      <c r="BT9" s="73">
        <v>879196</v>
      </c>
      <c r="BU9" s="73">
        <v>872100</v>
      </c>
      <c r="BV9" s="73">
        <v>872100</v>
      </c>
      <c r="BW9" s="73">
        <v>870251</v>
      </c>
      <c r="BX9" s="73">
        <v>857781</v>
      </c>
      <c r="BY9" s="73">
        <v>857781</v>
      </c>
      <c r="BZ9" s="73">
        <v>855250</v>
      </c>
      <c r="CA9" s="73">
        <v>848630</v>
      </c>
      <c r="CB9" s="73">
        <v>845028</v>
      </c>
      <c r="CC9" s="73">
        <v>843411</v>
      </c>
      <c r="CD9" s="73">
        <v>838200</v>
      </c>
      <c r="CE9" s="73">
        <v>832581</v>
      </c>
      <c r="CF9" s="73">
        <v>830807</v>
      </c>
    </row>
    <row r="10" spans="1:84" x14ac:dyDescent="0.25">
      <c r="A10" s="46"/>
      <c r="B10" s="46"/>
      <c r="C10" s="46"/>
      <c r="D10" s="13"/>
      <c r="E10" s="11"/>
      <c r="F10" s="14" t="s">
        <v>9</v>
      </c>
      <c r="G10" s="55" t="e">
        <f ca="1">G9+G8</f>
        <v>#REF!</v>
      </c>
      <c r="H10" s="157" t="e">
        <f>H8+H9</f>
        <v>#REF!</v>
      </c>
      <c r="I10" s="157">
        <v>1127202</v>
      </c>
      <c r="J10" s="157">
        <v>1122736</v>
      </c>
      <c r="K10" s="157">
        <v>1119064</v>
      </c>
      <c r="L10" s="157">
        <v>1119405</v>
      </c>
      <c r="M10" s="157">
        <v>1117429</v>
      </c>
      <c r="N10" s="157">
        <v>1116575</v>
      </c>
      <c r="O10" s="157">
        <v>1114886</v>
      </c>
      <c r="P10" s="157">
        <v>1112500</v>
      </c>
      <c r="Q10" s="157">
        <v>1111524</v>
      </c>
      <c r="R10" s="157">
        <v>1110080</v>
      </c>
      <c r="S10" s="157">
        <v>1107296</v>
      </c>
      <c r="T10" s="157">
        <v>1105756</v>
      </c>
      <c r="U10" s="157">
        <v>1104929</v>
      </c>
      <c r="V10" s="157">
        <v>1102048</v>
      </c>
      <c r="W10" s="157">
        <v>1100472</v>
      </c>
      <c r="X10" s="157">
        <v>1098392</v>
      </c>
      <c r="Y10" s="157">
        <v>1097422</v>
      </c>
      <c r="Z10" s="157">
        <v>1096431</v>
      </c>
      <c r="AA10" s="157">
        <v>1093643</v>
      </c>
      <c r="AB10" s="157">
        <v>1086171</v>
      </c>
      <c r="AC10" s="157">
        <v>1082184</v>
      </c>
      <c r="AD10" s="157">
        <v>1080311</v>
      </c>
      <c r="AE10" s="157">
        <v>1076407</v>
      </c>
      <c r="AF10" s="157">
        <v>1074986</v>
      </c>
      <c r="AG10" s="157">
        <v>1074191</v>
      </c>
      <c r="AH10" s="157">
        <v>1070889</v>
      </c>
      <c r="AI10" s="157">
        <v>1069407</v>
      </c>
      <c r="AJ10" s="157">
        <v>1068035</v>
      </c>
      <c r="AK10" s="157">
        <v>1065263</v>
      </c>
      <c r="AL10" s="157">
        <v>1063657</v>
      </c>
      <c r="AM10" s="157">
        <v>1061801</v>
      </c>
      <c r="AN10" s="157">
        <v>1057735</v>
      </c>
      <c r="AO10" s="157">
        <v>1054549</v>
      </c>
      <c r="AP10" s="157">
        <v>1050943</v>
      </c>
      <c r="AQ10" s="157">
        <v>1047041</v>
      </c>
      <c r="AR10" s="157">
        <v>1043154</v>
      </c>
      <c r="AS10" s="157">
        <v>1039961</v>
      </c>
      <c r="AT10" s="157">
        <v>1029228</v>
      </c>
      <c r="AU10" s="157">
        <v>1021877</v>
      </c>
      <c r="AV10" s="157">
        <v>1016374</v>
      </c>
      <c r="AW10" s="157">
        <v>1012403</v>
      </c>
      <c r="AX10" s="157">
        <v>1007799</v>
      </c>
      <c r="AY10" s="157">
        <v>1007785</v>
      </c>
      <c r="AZ10" s="157">
        <v>1007814</v>
      </c>
      <c r="BA10" s="157">
        <v>1006532</v>
      </c>
      <c r="BB10" s="157">
        <v>1004056</v>
      </c>
      <c r="BC10" s="157">
        <v>997956</v>
      </c>
      <c r="BD10" s="157">
        <v>992949</v>
      </c>
      <c r="BE10" s="157">
        <v>990200</v>
      </c>
      <c r="BF10" s="157">
        <v>980815</v>
      </c>
      <c r="BG10" s="157">
        <v>973322</v>
      </c>
      <c r="BH10" s="157">
        <v>966005</v>
      </c>
      <c r="BI10" s="157">
        <v>961238</v>
      </c>
      <c r="BJ10" s="157">
        <v>958136</v>
      </c>
      <c r="BK10" s="157">
        <v>954404</v>
      </c>
      <c r="BL10" s="157">
        <v>946630</v>
      </c>
      <c r="BM10" s="157">
        <v>942667</v>
      </c>
      <c r="BN10" s="157">
        <v>939463</v>
      </c>
      <c r="BO10" s="157">
        <v>933640</v>
      </c>
      <c r="BP10" s="157">
        <v>927884</v>
      </c>
      <c r="BQ10" s="157">
        <v>925593</v>
      </c>
      <c r="BR10" s="157">
        <v>914931</v>
      </c>
      <c r="BS10" s="157">
        <v>909818</v>
      </c>
      <c r="BT10" s="157">
        <v>906614</v>
      </c>
      <c r="BU10" s="157">
        <v>899518</v>
      </c>
      <c r="BV10" s="157">
        <v>899514</v>
      </c>
      <c r="BW10" s="157">
        <v>897639</v>
      </c>
      <c r="BX10" s="157">
        <v>885203</v>
      </c>
      <c r="BY10" s="157">
        <v>885273</v>
      </c>
      <c r="BZ10" s="157">
        <v>882751</v>
      </c>
      <c r="CA10" s="157">
        <v>876170</v>
      </c>
      <c r="CB10" s="157">
        <v>872606</v>
      </c>
      <c r="CC10" s="157">
        <v>871018</v>
      </c>
      <c r="CD10" s="157">
        <v>865790</v>
      </c>
      <c r="CE10" s="157">
        <v>860236</v>
      </c>
      <c r="CF10" s="157">
        <v>858537</v>
      </c>
    </row>
    <row r="11" spans="1:84" ht="13.8" thickBot="1" x14ac:dyDescent="0.3">
      <c r="A11" s="46"/>
      <c r="B11" s="46"/>
      <c r="C11" s="46"/>
      <c r="D11" s="13"/>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3"/>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3"/>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3"/>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18.600000000000001" thickTop="1" thickBot="1" x14ac:dyDescent="0.3">
      <c r="A15" s="46"/>
      <c r="B15" s="46"/>
      <c r="C15" s="46"/>
      <c r="D15" s="13"/>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5.6" x14ac:dyDescent="0.3">
      <c r="A16" s="46"/>
      <c r="B16" s="46"/>
      <c r="C16" s="46"/>
      <c r="D16" s="13"/>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3"/>
      <c r="E17" s="11"/>
      <c r="F17" s="12" t="s">
        <v>11</v>
      </c>
      <c r="G17" s="111" t="e">
        <f ca="1">(INDIRECT("H17")+INDIRECT("I17")+INDIRECT("J17")+INDIRECT("K17")+INDIRECT("L17")+INDIRECT("M17")+INDIRECT("N17")+INDIRECT("O17")+INDIRECT("P17")+INDIRECT("Q17")+INDIRECT("R17")+INDIRECT("S17")) / 12</f>
        <v>#REF!</v>
      </c>
      <c r="H17" s="73" t="e">
        <f>#REF!</f>
        <v>#REF!</v>
      </c>
      <c r="I17" s="73">
        <v>5350</v>
      </c>
      <c r="J17" s="73">
        <v>4279</v>
      </c>
      <c r="K17" s="73">
        <v>1393</v>
      </c>
      <c r="L17" s="73">
        <v>1099</v>
      </c>
      <c r="M17" s="73">
        <v>824</v>
      </c>
      <c r="N17" s="73">
        <v>532</v>
      </c>
      <c r="O17" s="73">
        <v>1325</v>
      </c>
      <c r="P17" s="73">
        <v>712</v>
      </c>
      <c r="Q17" s="73">
        <v>377</v>
      </c>
      <c r="R17" s="73">
        <v>2093</v>
      </c>
      <c r="S17" s="73">
        <v>1391</v>
      </c>
      <c r="T17" s="73">
        <v>329</v>
      </c>
      <c r="U17" s="73">
        <v>2432</v>
      </c>
      <c r="V17" s="73">
        <v>987</v>
      </c>
      <c r="W17" s="73">
        <v>997</v>
      </c>
      <c r="X17" s="73">
        <v>664</v>
      </c>
      <c r="Y17" s="73">
        <v>717</v>
      </c>
      <c r="Z17" s="73">
        <v>5823</v>
      </c>
      <c r="AA17" s="73">
        <v>5823</v>
      </c>
      <c r="AB17" s="73">
        <v>3199</v>
      </c>
      <c r="AC17" s="73">
        <v>1085</v>
      </c>
      <c r="AD17" s="73">
        <v>3317</v>
      </c>
      <c r="AE17" s="73">
        <v>356</v>
      </c>
      <c r="AF17" s="73">
        <v>11</v>
      </c>
      <c r="AG17" s="73">
        <v>34</v>
      </c>
      <c r="AH17" s="73">
        <v>48</v>
      </c>
      <c r="AI17" s="73">
        <v>164</v>
      </c>
      <c r="AJ17" s="73">
        <v>334</v>
      </c>
      <c r="AK17" s="73">
        <v>54</v>
      </c>
      <c r="AL17" s="73">
        <v>93</v>
      </c>
      <c r="AM17" s="73">
        <v>142</v>
      </c>
      <c r="AN17" s="73">
        <v>173</v>
      </c>
      <c r="AO17" s="73">
        <v>161</v>
      </c>
      <c r="AP17" s="73">
        <v>456</v>
      </c>
      <c r="AQ17" s="73">
        <v>232</v>
      </c>
      <c r="AR17" s="73">
        <v>653</v>
      </c>
      <c r="AS17" s="73">
        <v>181</v>
      </c>
      <c r="AT17" s="73">
        <v>1429</v>
      </c>
      <c r="AU17" s="73">
        <v>1205</v>
      </c>
      <c r="AV17" s="73">
        <v>1582</v>
      </c>
      <c r="AW17" s="73">
        <v>800</v>
      </c>
      <c r="AX17" s="73">
        <v>334</v>
      </c>
      <c r="AY17" s="73">
        <v>193</v>
      </c>
      <c r="AZ17" s="73">
        <v>328</v>
      </c>
      <c r="BA17" s="73">
        <v>153</v>
      </c>
      <c r="BB17" s="73">
        <v>112</v>
      </c>
      <c r="BC17" s="73">
        <v>265</v>
      </c>
      <c r="BD17" s="73">
        <v>342</v>
      </c>
      <c r="BE17" s="73">
        <v>964</v>
      </c>
      <c r="BF17" s="73">
        <v>5179</v>
      </c>
      <c r="BG17" s="73">
        <v>918</v>
      </c>
      <c r="BH17" s="73">
        <v>1117</v>
      </c>
      <c r="BI17" s="73">
        <v>500</v>
      </c>
      <c r="BJ17" s="73">
        <v>729</v>
      </c>
      <c r="BK17" s="73">
        <v>473</v>
      </c>
      <c r="BL17" s="73">
        <v>854</v>
      </c>
      <c r="BM17" s="73">
        <v>163</v>
      </c>
      <c r="BN17" s="73">
        <v>88</v>
      </c>
      <c r="BO17" s="73">
        <v>96</v>
      </c>
      <c r="BP17" s="73">
        <v>101</v>
      </c>
      <c r="BQ17" s="73">
        <v>478</v>
      </c>
      <c r="BR17" s="73">
        <v>447</v>
      </c>
      <c r="BS17" s="73">
        <v>114</v>
      </c>
      <c r="BT17" s="73">
        <v>164</v>
      </c>
      <c r="BU17" s="73">
        <v>84</v>
      </c>
      <c r="BV17" s="73">
        <v>217</v>
      </c>
      <c r="BW17" s="73">
        <v>119</v>
      </c>
      <c r="BX17" s="73">
        <v>195</v>
      </c>
      <c r="BY17" s="73">
        <v>123</v>
      </c>
      <c r="BZ17" s="73">
        <v>189</v>
      </c>
      <c r="CA17" s="73">
        <v>365</v>
      </c>
      <c r="CB17" s="73">
        <v>92</v>
      </c>
      <c r="CC17" s="73">
        <v>132</v>
      </c>
      <c r="CD17" s="73">
        <v>195</v>
      </c>
      <c r="CE17" s="73">
        <v>294</v>
      </c>
      <c r="CF17" s="73">
        <v>115</v>
      </c>
    </row>
    <row r="18" spans="1:84" x14ac:dyDescent="0.25">
      <c r="A18" s="46"/>
      <c r="B18" s="46"/>
      <c r="C18" s="46"/>
      <c r="D18" s="13"/>
      <c r="E18" s="11"/>
      <c r="F18" s="12" t="s">
        <v>12</v>
      </c>
      <c r="G18" s="111" t="e">
        <f ca="1">(INDIRECT("H18")+INDIRECT("I18")+INDIRECT("J18")+INDIRECT("K18")+INDIRECT("L18")+INDIRECT("M18")+INDIRECT("N18")+INDIRECT("O18")+INDIRECT("P18")+INDIRECT("Q18")+INDIRECT("R18")+INDIRECT("S18")) / 12</f>
        <v>#REF!</v>
      </c>
      <c r="H18" s="73" t="e">
        <f>#REF!</f>
        <v>#REF!</v>
      </c>
      <c r="I18" s="73">
        <v>44</v>
      </c>
      <c r="J18" s="73">
        <v>67</v>
      </c>
      <c r="K18" s="73">
        <v>56</v>
      </c>
      <c r="L18" s="73">
        <v>46</v>
      </c>
      <c r="M18" s="73">
        <v>59</v>
      </c>
      <c r="N18" s="73">
        <v>65</v>
      </c>
      <c r="O18" s="73">
        <v>93</v>
      </c>
      <c r="P18" s="73">
        <v>86</v>
      </c>
      <c r="Q18" s="73">
        <v>77</v>
      </c>
      <c r="R18" s="73">
        <v>88</v>
      </c>
      <c r="S18" s="73">
        <v>59</v>
      </c>
      <c r="T18" s="73">
        <v>65</v>
      </c>
      <c r="U18" s="73">
        <v>51</v>
      </c>
      <c r="V18" s="73">
        <v>97</v>
      </c>
      <c r="W18" s="73">
        <v>89</v>
      </c>
      <c r="X18" s="73">
        <v>60</v>
      </c>
      <c r="Y18" s="73">
        <v>98</v>
      </c>
      <c r="Z18" s="73">
        <v>83</v>
      </c>
      <c r="AA18" s="73">
        <v>102</v>
      </c>
      <c r="AB18" s="73">
        <v>89</v>
      </c>
      <c r="AC18" s="73">
        <v>48</v>
      </c>
      <c r="AD18" s="73">
        <v>46</v>
      </c>
      <c r="AE18" s="73">
        <v>42</v>
      </c>
      <c r="AF18" s="73">
        <v>26</v>
      </c>
      <c r="AG18" s="73">
        <v>9</v>
      </c>
      <c r="AH18" s="73">
        <v>63</v>
      </c>
      <c r="AI18" s="73">
        <v>80</v>
      </c>
      <c r="AJ18" s="73">
        <v>44</v>
      </c>
      <c r="AK18" s="73">
        <v>67</v>
      </c>
      <c r="AL18" s="73">
        <v>104</v>
      </c>
      <c r="AM18" s="73">
        <v>67</v>
      </c>
      <c r="AN18" s="73">
        <v>69</v>
      </c>
      <c r="AO18" s="73">
        <v>99</v>
      </c>
      <c r="AP18" s="73">
        <v>112</v>
      </c>
      <c r="AQ18" s="73">
        <v>94</v>
      </c>
      <c r="AR18" s="73">
        <v>69</v>
      </c>
      <c r="AS18" s="73">
        <v>108</v>
      </c>
      <c r="AT18" s="73">
        <v>95</v>
      </c>
      <c r="AU18" s="73">
        <v>106</v>
      </c>
      <c r="AV18" s="73">
        <v>54</v>
      </c>
      <c r="AW18" s="73">
        <v>133</v>
      </c>
      <c r="AX18" s="73">
        <v>130</v>
      </c>
      <c r="AY18" s="73">
        <v>101</v>
      </c>
      <c r="AZ18" s="73">
        <v>84</v>
      </c>
      <c r="BA18" s="73">
        <v>81</v>
      </c>
      <c r="BB18" s="73">
        <v>78</v>
      </c>
      <c r="BC18" s="73">
        <v>99</v>
      </c>
      <c r="BD18" s="73">
        <v>99</v>
      </c>
      <c r="BE18" s="73">
        <v>80</v>
      </c>
      <c r="BF18" s="73">
        <v>127</v>
      </c>
      <c r="BG18" s="73">
        <v>104</v>
      </c>
      <c r="BH18" s="73">
        <v>71</v>
      </c>
      <c r="BI18" s="73">
        <v>102</v>
      </c>
      <c r="BJ18" s="73">
        <v>89</v>
      </c>
      <c r="BK18" s="73">
        <v>81</v>
      </c>
      <c r="BL18" s="73">
        <v>89</v>
      </c>
      <c r="BM18" s="73">
        <v>95</v>
      </c>
      <c r="BN18" s="73">
        <v>69</v>
      </c>
      <c r="BO18" s="73">
        <v>102</v>
      </c>
      <c r="BP18" s="73">
        <v>104</v>
      </c>
      <c r="BQ18" s="73">
        <v>74</v>
      </c>
      <c r="BR18" s="73">
        <v>142</v>
      </c>
      <c r="BS18" s="73">
        <v>91</v>
      </c>
      <c r="BT18" s="73">
        <v>77</v>
      </c>
      <c r="BU18" s="73">
        <v>75</v>
      </c>
      <c r="BV18" s="73">
        <v>138</v>
      </c>
      <c r="BW18" s="73">
        <v>104</v>
      </c>
      <c r="BX18" s="73">
        <v>113</v>
      </c>
      <c r="BY18" s="73">
        <v>115</v>
      </c>
      <c r="BZ18" s="73">
        <v>86</v>
      </c>
      <c r="CA18" s="73">
        <v>76</v>
      </c>
      <c r="CB18" s="73">
        <v>79</v>
      </c>
      <c r="CC18" s="73">
        <v>81</v>
      </c>
      <c r="CD18" s="73">
        <v>81</v>
      </c>
      <c r="CE18" s="73">
        <v>88</v>
      </c>
      <c r="CF18" s="73">
        <v>61</v>
      </c>
    </row>
    <row r="19" spans="1:84" x14ac:dyDescent="0.25">
      <c r="A19" s="46"/>
      <c r="B19" s="46"/>
      <c r="C19" s="46"/>
      <c r="D19" s="13"/>
      <c r="E19" s="11"/>
      <c r="F19" s="12" t="s">
        <v>13</v>
      </c>
      <c r="G19" s="111" t="e">
        <f ca="1">(INDIRECT("H19")+INDIRECT("I19")+INDIRECT("J19")+INDIRECT("K19")+INDIRECT("L19")+INDIRECT("M19")+INDIRECT("N19")+INDIRECT("O19")+INDIRECT("P19")+INDIRECT("Q19")+INDIRECT("R19")+INDIRECT("S19")) / 12</f>
        <v>#REF!</v>
      </c>
      <c r="H19" s="73" t="e">
        <f>#REF!</f>
        <v>#REF!</v>
      </c>
      <c r="I19" s="73">
        <v>57177</v>
      </c>
      <c r="J19" s="73">
        <v>57014</v>
      </c>
      <c r="K19" s="73">
        <v>56752</v>
      </c>
      <c r="L19" s="73">
        <v>56612</v>
      </c>
      <c r="M19" s="73">
        <v>56363</v>
      </c>
      <c r="N19" s="73">
        <v>56251</v>
      </c>
      <c r="O19" s="73">
        <v>56054</v>
      </c>
      <c r="P19" s="73">
        <v>55927</v>
      </c>
      <c r="Q19" s="73">
        <v>55767</v>
      </c>
      <c r="R19" s="73">
        <v>55558</v>
      </c>
      <c r="S19" s="73">
        <v>55399</v>
      </c>
      <c r="T19" s="73">
        <v>55229</v>
      </c>
      <c r="U19" s="73">
        <v>55078</v>
      </c>
      <c r="V19" s="73">
        <v>54847</v>
      </c>
      <c r="W19" s="73">
        <v>54595</v>
      </c>
      <c r="X19" s="73">
        <v>54428</v>
      </c>
      <c r="Y19" s="73">
        <v>54234</v>
      </c>
      <c r="Z19" s="73">
        <v>54019</v>
      </c>
      <c r="AA19" s="73">
        <v>53833</v>
      </c>
      <c r="AB19" s="73">
        <v>53549</v>
      </c>
      <c r="AC19" s="73">
        <v>53411</v>
      </c>
      <c r="AD19" s="73">
        <v>53145</v>
      </c>
      <c r="AE19" s="73">
        <v>53000</v>
      </c>
      <c r="AF19" s="73">
        <v>52879</v>
      </c>
      <c r="AG19" s="73">
        <v>52678</v>
      </c>
      <c r="AH19" s="73">
        <v>52675</v>
      </c>
      <c r="AI19" s="73">
        <v>52541</v>
      </c>
      <c r="AJ19" s="73">
        <v>52254</v>
      </c>
      <c r="AK19" s="73">
        <v>52104</v>
      </c>
      <c r="AL19" s="73">
        <v>51937</v>
      </c>
      <c r="AM19" s="73">
        <v>51730</v>
      </c>
      <c r="AN19" s="73">
        <v>51596</v>
      </c>
      <c r="AO19" s="73">
        <v>51405</v>
      </c>
      <c r="AP19" s="73">
        <v>51221</v>
      </c>
      <c r="AQ19" s="73">
        <v>51013</v>
      </c>
      <c r="AR19" s="73">
        <v>50801</v>
      </c>
      <c r="AS19" s="73">
        <v>50535</v>
      </c>
      <c r="AT19" s="73">
        <v>50372</v>
      </c>
      <c r="AU19" s="73">
        <v>50096</v>
      </c>
      <c r="AV19" s="73">
        <v>49968</v>
      </c>
      <c r="AW19" s="73">
        <v>49718</v>
      </c>
      <c r="AX19" s="73">
        <v>49524</v>
      </c>
      <c r="AY19" s="73">
        <v>49318</v>
      </c>
      <c r="AZ19" s="73">
        <v>49036</v>
      </c>
      <c r="BA19" s="73">
        <v>48902</v>
      </c>
      <c r="BB19" s="73">
        <v>48606</v>
      </c>
      <c r="BC19" s="73">
        <v>48519</v>
      </c>
      <c r="BD19" s="73">
        <v>0</v>
      </c>
      <c r="BE19" s="73">
        <v>48116</v>
      </c>
      <c r="BF19" s="73">
        <v>47924</v>
      </c>
      <c r="BG19" s="73">
        <v>47597</v>
      </c>
      <c r="BH19" s="73">
        <v>47130</v>
      </c>
      <c r="BI19" s="73">
        <v>46796</v>
      </c>
      <c r="BJ19" s="73">
        <v>46529</v>
      </c>
      <c r="BK19" s="73">
        <v>46315</v>
      </c>
      <c r="BL19" s="73">
        <v>46041</v>
      </c>
      <c r="BM19" s="73">
        <v>45799</v>
      </c>
      <c r="BN19" s="73">
        <v>45610</v>
      </c>
      <c r="BO19" s="73">
        <v>45372</v>
      </c>
      <c r="BP19" s="73">
        <v>45249</v>
      </c>
      <c r="BQ19" s="73">
        <v>45019</v>
      </c>
      <c r="BR19" s="73">
        <v>44757</v>
      </c>
      <c r="BS19" s="73">
        <v>44586</v>
      </c>
      <c r="BT19" s="73">
        <v>44308</v>
      </c>
      <c r="BU19" s="73">
        <v>43987</v>
      </c>
      <c r="BV19" s="73">
        <v>43845</v>
      </c>
      <c r="BW19" s="73">
        <v>43571</v>
      </c>
      <c r="BX19" s="73">
        <v>43345</v>
      </c>
      <c r="BY19" s="73">
        <v>42983</v>
      </c>
      <c r="BZ19" s="73">
        <v>42708</v>
      </c>
      <c r="CA19" s="73">
        <v>42410</v>
      </c>
      <c r="CB19" s="73">
        <v>42142</v>
      </c>
      <c r="CC19" s="73">
        <v>41869</v>
      </c>
      <c r="CD19" s="73">
        <v>41642</v>
      </c>
      <c r="CE19" s="73">
        <v>41363</v>
      </c>
      <c r="CF19" s="73" t="s">
        <v>14</v>
      </c>
    </row>
    <row r="20" spans="1:84" x14ac:dyDescent="0.25">
      <c r="A20" s="48" t="s">
        <v>15</v>
      </c>
      <c r="B20" s="62" t="s">
        <v>16</v>
      </c>
      <c r="C20" s="63" t="s">
        <v>17</v>
      </c>
      <c r="D20" s="13"/>
      <c r="E20" s="11"/>
      <c r="F20" s="12" t="s">
        <v>18</v>
      </c>
      <c r="G20" s="111" t="e">
        <f ca="1">(INDIRECT("H20")+INDIRECT("I20")+INDIRECT("J20")+INDIRECT("K20")+INDIRECT("L20")+INDIRECT("M20")+INDIRECT("N20")+INDIRECT("O20")+INDIRECT("P20")+INDIRECT("Q20")+INDIRECT("R20")+INDIRECT("S20")) / 12</f>
        <v>#REF!</v>
      </c>
      <c r="H20" s="73" t="e">
        <f>#REF!</f>
        <v>#REF!</v>
      </c>
      <c r="I20" s="73">
        <v>1642</v>
      </c>
      <c r="J20" s="73">
        <v>1641</v>
      </c>
      <c r="K20" s="73">
        <v>1646</v>
      </c>
      <c r="L20" s="73">
        <v>1646</v>
      </c>
      <c r="M20" s="73">
        <v>2805</v>
      </c>
      <c r="N20" s="73">
        <v>2830</v>
      </c>
      <c r="O20" s="73">
        <v>2828</v>
      </c>
      <c r="P20" s="73">
        <v>2845</v>
      </c>
      <c r="Q20" s="73">
        <v>2842</v>
      </c>
      <c r="R20" s="73">
        <v>2838</v>
      </c>
      <c r="S20" s="73">
        <v>2841</v>
      </c>
      <c r="T20" s="73">
        <v>2836</v>
      </c>
      <c r="U20" s="73">
        <v>2845</v>
      </c>
      <c r="V20" s="73">
        <v>2914</v>
      </c>
      <c r="W20" s="73">
        <v>2904</v>
      </c>
      <c r="X20" s="73">
        <v>2876</v>
      </c>
      <c r="Y20" s="73">
        <v>2875</v>
      </c>
      <c r="Z20" s="73">
        <v>2871</v>
      </c>
      <c r="AA20" s="73">
        <v>2868</v>
      </c>
      <c r="AB20" s="73">
        <v>2874</v>
      </c>
      <c r="AC20" s="73">
        <v>3403</v>
      </c>
      <c r="AD20" s="73">
        <v>4469</v>
      </c>
      <c r="AE20" s="73">
        <v>5108</v>
      </c>
      <c r="AF20" s="73">
        <v>5113</v>
      </c>
      <c r="AG20" s="73">
        <v>5114</v>
      </c>
      <c r="AH20" s="73">
        <v>5110</v>
      </c>
      <c r="AI20" s="73">
        <v>5105</v>
      </c>
      <c r="AJ20" s="73">
        <v>5102</v>
      </c>
      <c r="AK20" s="73">
        <v>5111</v>
      </c>
      <c r="AL20" s="73">
        <v>5098</v>
      </c>
      <c r="AM20" s="73">
        <v>5062</v>
      </c>
      <c r="AN20" s="73">
        <v>5049</v>
      </c>
      <c r="AO20" s="73">
        <v>5047</v>
      </c>
      <c r="AP20" s="73">
        <v>5048</v>
      </c>
      <c r="AQ20" s="73">
        <v>5042</v>
      </c>
      <c r="AR20" s="73">
        <v>5040</v>
      </c>
      <c r="AS20" s="73">
        <v>5037</v>
      </c>
      <c r="AT20" s="73">
        <v>5034</v>
      </c>
      <c r="AU20" s="73">
        <v>5034</v>
      </c>
      <c r="AV20" s="73">
        <v>5027</v>
      </c>
      <c r="AW20" s="73">
        <v>5025</v>
      </c>
      <c r="AX20" s="73">
        <v>5023</v>
      </c>
      <c r="AY20" s="73">
        <v>5014</v>
      </c>
      <c r="AZ20" s="73">
        <v>5009</v>
      </c>
      <c r="BA20" s="73">
        <v>5009</v>
      </c>
      <c r="BB20" s="73">
        <v>5007</v>
      </c>
      <c r="BC20" s="73">
        <v>5014</v>
      </c>
      <c r="BD20" s="73">
        <v>5005</v>
      </c>
      <c r="BE20" s="73">
        <v>4996</v>
      </c>
      <c r="BF20" s="73">
        <v>4996</v>
      </c>
      <c r="BG20" s="73">
        <v>4988</v>
      </c>
      <c r="BH20" s="73">
        <v>5006</v>
      </c>
      <c r="BI20" s="73">
        <v>5003</v>
      </c>
      <c r="BJ20" s="73">
        <v>5001</v>
      </c>
      <c r="BK20" s="73">
        <v>4999</v>
      </c>
      <c r="BL20" s="73">
        <v>4995</v>
      </c>
      <c r="BM20" s="73">
        <v>4990</v>
      </c>
      <c r="BN20" s="73">
        <v>4986</v>
      </c>
      <c r="BO20" s="73">
        <v>4993</v>
      </c>
      <c r="BP20" s="73">
        <v>4991</v>
      </c>
      <c r="BQ20" s="73">
        <v>4988</v>
      </c>
      <c r="BR20" s="73">
        <v>0</v>
      </c>
      <c r="BS20" s="73">
        <v>4981</v>
      </c>
      <c r="BT20" s="73">
        <v>4972</v>
      </c>
      <c r="BU20" s="73">
        <v>4959</v>
      </c>
      <c r="BV20" s="73">
        <v>4958</v>
      </c>
      <c r="BW20" s="73">
        <v>4948</v>
      </c>
      <c r="BX20" s="73">
        <v>4956</v>
      </c>
      <c r="BY20" s="73">
        <v>4774</v>
      </c>
      <c r="BZ20" s="73">
        <v>4746</v>
      </c>
      <c r="CA20" s="73">
        <v>4731</v>
      </c>
      <c r="CB20" s="73">
        <v>4725</v>
      </c>
      <c r="CC20" s="73">
        <v>4717</v>
      </c>
      <c r="CD20" s="73">
        <v>4717</v>
      </c>
      <c r="CE20" s="73">
        <v>4711</v>
      </c>
      <c r="CF20" s="73" t="s">
        <v>19</v>
      </c>
    </row>
    <row r="21" spans="1:84" x14ac:dyDescent="0.25">
      <c r="A21" s="46"/>
      <c r="B21" s="46"/>
      <c r="C21" s="46"/>
      <c r="D21" s="20"/>
      <c r="E21" s="11"/>
      <c r="F21" s="53" t="s">
        <v>20</v>
      </c>
      <c r="G21" s="61" t="e">
        <f ca="1">(INDIRECT("H21")+INDIRECT("I21")+INDIRECT("J21")+INDIRECT("K21")+INDIRECT("L21")+INDIRECT("M21")+INDIRECT("N21")+INDIRECT("O21")+INDIRECT("P21")+INDIRECT("Q21")+INDIRECT("R21")+INDIRECT("S21")) / 12</f>
        <v>#REF!</v>
      </c>
      <c r="H21" s="155" t="e">
        <f>#REF!</f>
        <v>#REF!</v>
      </c>
      <c r="I21" s="155">
        <v>156</v>
      </c>
      <c r="J21" s="155">
        <v>156</v>
      </c>
      <c r="K21" s="155">
        <v>156</v>
      </c>
      <c r="L21" s="155">
        <v>156</v>
      </c>
      <c r="M21" s="155">
        <v>156</v>
      </c>
      <c r="N21" s="155">
        <v>156</v>
      </c>
      <c r="O21" s="155">
        <v>156</v>
      </c>
      <c r="P21" s="155">
        <v>156</v>
      </c>
      <c r="Q21" s="155">
        <v>156</v>
      </c>
      <c r="R21" s="155">
        <v>156</v>
      </c>
      <c r="S21" s="155">
        <v>157</v>
      </c>
      <c r="T21" s="155">
        <v>157</v>
      </c>
      <c r="U21" s="155">
        <v>157</v>
      </c>
      <c r="V21" s="155">
        <v>157</v>
      </c>
      <c r="W21" s="155">
        <v>157</v>
      </c>
      <c r="X21" s="155">
        <v>157</v>
      </c>
      <c r="Y21" s="155">
        <v>157</v>
      </c>
      <c r="Z21" s="155">
        <v>157</v>
      </c>
      <c r="AA21" s="155">
        <v>157</v>
      </c>
      <c r="AB21" s="155">
        <v>157</v>
      </c>
      <c r="AC21" s="155">
        <v>157</v>
      </c>
      <c r="AD21" s="155">
        <v>157</v>
      </c>
      <c r="AE21" s="155">
        <v>157</v>
      </c>
      <c r="AF21" s="155">
        <v>157</v>
      </c>
      <c r="AG21" s="155">
        <v>157</v>
      </c>
      <c r="AH21" s="155">
        <v>157</v>
      </c>
      <c r="AI21" s="155">
        <v>157</v>
      </c>
      <c r="AJ21" s="155">
        <v>157</v>
      </c>
      <c r="AK21" s="155">
        <v>157</v>
      </c>
      <c r="AL21" s="155">
        <v>157</v>
      </c>
      <c r="AM21" s="155">
        <v>157</v>
      </c>
      <c r="AN21" s="155">
        <v>157</v>
      </c>
      <c r="AO21" s="155">
        <v>157</v>
      </c>
      <c r="AP21" s="155">
        <v>157</v>
      </c>
      <c r="AQ21" s="155">
        <v>157</v>
      </c>
      <c r="AR21" s="155">
        <v>157</v>
      </c>
      <c r="AS21" s="155">
        <v>157</v>
      </c>
      <c r="AT21" s="155">
        <v>157</v>
      </c>
      <c r="AU21" s="155">
        <v>157</v>
      </c>
      <c r="AV21" s="155">
        <v>157</v>
      </c>
      <c r="AW21" s="155">
        <v>157</v>
      </c>
      <c r="AX21" s="155">
        <v>157</v>
      </c>
      <c r="AY21" s="155">
        <v>157</v>
      </c>
      <c r="AZ21" s="155">
        <v>157</v>
      </c>
      <c r="BA21" s="155">
        <v>157</v>
      </c>
      <c r="BB21" s="155">
        <v>157</v>
      </c>
      <c r="BC21" s="155">
        <v>157</v>
      </c>
      <c r="BD21" s="155">
        <v>157</v>
      </c>
      <c r="BE21" s="155">
        <v>157</v>
      </c>
      <c r="BF21" s="155">
        <v>157</v>
      </c>
      <c r="BG21" s="155">
        <v>157</v>
      </c>
      <c r="BH21" s="155">
        <v>157</v>
      </c>
      <c r="BI21" s="155">
        <v>157</v>
      </c>
      <c r="BJ21" s="155">
        <v>166</v>
      </c>
      <c r="BK21" s="155">
        <v>166</v>
      </c>
      <c r="BL21" s="155">
        <v>166</v>
      </c>
      <c r="BM21" s="155">
        <v>0</v>
      </c>
      <c r="BN21" s="155">
        <v>166</v>
      </c>
      <c r="BO21" s="155">
        <v>167</v>
      </c>
      <c r="BP21" s="155">
        <v>167</v>
      </c>
      <c r="BQ21" s="155">
        <v>168</v>
      </c>
      <c r="BR21" s="155">
        <v>168</v>
      </c>
      <c r="BS21" s="155">
        <v>168</v>
      </c>
      <c r="BT21" s="155">
        <v>168</v>
      </c>
      <c r="BU21" s="155">
        <v>114</v>
      </c>
      <c r="BV21" s="155">
        <v>114</v>
      </c>
      <c r="BW21" s="155">
        <v>114</v>
      </c>
      <c r="BX21" s="155">
        <v>114</v>
      </c>
      <c r="BY21" s="155">
        <v>114</v>
      </c>
      <c r="BZ21" s="155">
        <v>114</v>
      </c>
      <c r="CA21" s="155">
        <v>170</v>
      </c>
      <c r="CB21" s="155">
        <v>170</v>
      </c>
      <c r="CC21" s="155">
        <v>170</v>
      </c>
      <c r="CD21" s="155">
        <v>170</v>
      </c>
      <c r="CE21" s="155">
        <v>170</v>
      </c>
      <c r="CF21" s="155">
        <v>171</v>
      </c>
    </row>
    <row r="22" spans="1:84" x14ac:dyDescent="0.25">
      <c r="A22" s="46"/>
      <c r="B22" s="46"/>
      <c r="C22" s="46"/>
      <c r="D22" s="22"/>
      <c r="E22" s="11"/>
      <c r="F22" s="14" t="s">
        <v>21</v>
      </c>
      <c r="G22" s="93" t="e">
        <f ca="1">G21/G8</f>
        <v>#REF!</v>
      </c>
      <c r="H22" s="54" t="e">
        <f>IF(H18 = 0, 0, H21/H8)</f>
        <v>#REF!</v>
      </c>
      <c r="I22" s="54">
        <v>6.1376244245977098E-3</v>
      </c>
      <c r="J22" s="54">
        <v>6.1248527679623084E-3</v>
      </c>
      <c r="K22" s="54">
        <v>6.0994682514857682E-3</v>
      </c>
      <c r="L22" s="54">
        <v>6.0932739629716431E-3</v>
      </c>
      <c r="M22" s="54">
        <v>6.0861423220973784E-3</v>
      </c>
      <c r="N22" s="54">
        <v>6.0721653497333699E-3</v>
      </c>
      <c r="O22" s="54">
        <v>6.0577819198508855E-3</v>
      </c>
      <c r="P22" s="54">
        <v>6.0591936611512466E-3</v>
      </c>
      <c r="Q22" s="54">
        <v>6.0540204905308913E-3</v>
      </c>
      <c r="R22" s="54">
        <v>6.0432323545362978E-3</v>
      </c>
      <c r="S22" s="54">
        <v>6.0744409192911861E-3</v>
      </c>
      <c r="T22" s="54">
        <v>6.066929438132777E-3</v>
      </c>
      <c r="U22" s="54">
        <v>6.054529327831553E-3</v>
      </c>
      <c r="V22" s="54">
        <v>6.0477657935285051E-3</v>
      </c>
      <c r="W22" s="54">
        <v>6.0354438165532622E-3</v>
      </c>
      <c r="X22" s="54">
        <v>6.0257148340049898E-3</v>
      </c>
      <c r="Y22" s="54">
        <v>6.0132521352790225E-3</v>
      </c>
      <c r="Z22" s="54">
        <v>6.0100294759407417E-3</v>
      </c>
      <c r="AA22" s="54">
        <v>5.9987773192725045E-3</v>
      </c>
      <c r="AB22" s="54">
        <v>5.9916803419455787E-3</v>
      </c>
      <c r="AC22" s="54">
        <v>5.988252345716683E-3</v>
      </c>
      <c r="AD22" s="54">
        <v>5.9725339521436455E-3</v>
      </c>
      <c r="AE22" s="54">
        <v>5.9659522723818212E-3</v>
      </c>
      <c r="AF22" s="54">
        <v>5.9575759875535993E-3</v>
      </c>
      <c r="AG22" s="54">
        <v>5.9420180152902884E-3</v>
      </c>
      <c r="AH22" s="54">
        <v>5.9417931347689511E-3</v>
      </c>
      <c r="AI22" s="54">
        <v>5.9312429165092554E-3</v>
      </c>
      <c r="AJ22" s="54">
        <v>5.9218467109233555E-3</v>
      </c>
      <c r="AK22" s="54">
        <v>5.9160449167231892E-3</v>
      </c>
      <c r="AL22" s="54">
        <v>5.9106994955199161E-3</v>
      </c>
      <c r="AM22" s="54">
        <v>5.9038092731169859E-3</v>
      </c>
      <c r="AN22" s="54">
        <v>5.8973781083314549E-3</v>
      </c>
      <c r="AO22" s="54">
        <v>5.9673128088179404E-3</v>
      </c>
      <c r="AP22" s="54">
        <v>5.9573499279046826E-3</v>
      </c>
      <c r="AQ22" s="54">
        <v>5.8768482126146356E-3</v>
      </c>
      <c r="AR22" s="54">
        <v>5.9444928249592971E-3</v>
      </c>
      <c r="AS22" s="54">
        <v>5.9325876662636038E-3</v>
      </c>
      <c r="AT22" s="54">
        <v>5.9258700083037671E-3</v>
      </c>
      <c r="AU22" s="54">
        <v>5.9169367603829053E-3</v>
      </c>
      <c r="AV22" s="54">
        <v>5.9169367603829053E-3</v>
      </c>
      <c r="AW22" s="54">
        <v>5.9064745494902373E-3</v>
      </c>
      <c r="AX22" s="54">
        <v>5.8887513596639282E-3</v>
      </c>
      <c r="AY22" s="54">
        <v>5.8918452358614481E-3</v>
      </c>
      <c r="AZ22" s="54">
        <v>5.8854400959664115E-3</v>
      </c>
      <c r="BA22" s="54">
        <v>5.8843371687717855E-3</v>
      </c>
      <c r="BB22" s="54">
        <v>5.875748502994012E-3</v>
      </c>
      <c r="BC22" s="54">
        <v>5.8698171757580291E-3</v>
      </c>
      <c r="BD22" s="54">
        <v>5.8625840179238236E-3</v>
      </c>
      <c r="BE22" s="54">
        <v>5.8623651095926219E-3</v>
      </c>
      <c r="BF22" s="54">
        <v>5.8520948263008797E-3</v>
      </c>
      <c r="BG22" s="54">
        <v>5.82754908874949E-3</v>
      </c>
      <c r="BH22" s="54">
        <v>5.7773689052437903E-3</v>
      </c>
      <c r="BI22" s="54">
        <v>5.7640061678537339E-3</v>
      </c>
      <c r="BJ22" s="54">
        <v>6.0886150234741787E-3</v>
      </c>
      <c r="BK22" s="54">
        <v>6.0801406490367006E-3</v>
      </c>
      <c r="BL22" s="54">
        <v>6.0739114526161724E-3</v>
      </c>
      <c r="BM22" s="54">
        <v>0</v>
      </c>
      <c r="BN22" s="54">
        <v>6.0719119206993676E-3</v>
      </c>
      <c r="BO22" s="54">
        <v>6.0977836199656767E-3</v>
      </c>
      <c r="BP22" s="54">
        <v>6.1082662765179225E-3</v>
      </c>
      <c r="BQ22" s="54">
        <v>6.1403508771929825E-3</v>
      </c>
      <c r="BR22" s="54">
        <v>6.1240112273539165E-3</v>
      </c>
      <c r="BS22" s="54">
        <v>6.1273615872784303E-3</v>
      </c>
      <c r="BT22" s="54">
        <v>6.1273615872784303E-3</v>
      </c>
      <c r="BU22" s="54">
        <v>4.1578525056532208E-3</v>
      </c>
      <c r="BV22" s="54">
        <v>4.1584591814401405E-3</v>
      </c>
      <c r="BW22" s="54">
        <v>4.1624068935300134E-3</v>
      </c>
      <c r="BX22" s="54">
        <v>4.1572460068558092E-3</v>
      </c>
      <c r="BY22" s="54">
        <v>4.1466608467917937E-3</v>
      </c>
      <c r="BZ22" s="54">
        <v>4.145303807134286E-3</v>
      </c>
      <c r="CA22" s="54">
        <v>6.1728395061728392E-3</v>
      </c>
      <c r="CB22" s="54">
        <v>6.164333889332076E-3</v>
      </c>
      <c r="CC22" s="54">
        <v>6.1578585141449631E-3</v>
      </c>
      <c r="CD22" s="54">
        <v>6.1616527727437476E-3</v>
      </c>
      <c r="CE22" s="54">
        <v>6.1471704935816308E-3</v>
      </c>
      <c r="CF22" s="54">
        <v>6.1666065632888572E-3</v>
      </c>
    </row>
    <row r="23" spans="1:84" ht="13.8" thickBot="1" x14ac:dyDescent="0.3">
      <c r="A23" s="46"/>
      <c r="B23" s="46"/>
      <c r="C23" s="46"/>
      <c r="D23" s="4"/>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4"/>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4"/>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4"/>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18.600000000000001" thickTop="1" thickBot="1" x14ac:dyDescent="0.3">
      <c r="A27" s="46"/>
      <c r="B27" s="46"/>
      <c r="C27" s="46"/>
      <c r="D27" s="4"/>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6.2" thickBot="1" x14ac:dyDescent="0.35">
      <c r="A28" s="46"/>
      <c r="B28" s="46"/>
      <c r="C28" s="46"/>
      <c r="D28" s="4"/>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4"/>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4"/>
      <c r="E30" s="11"/>
      <c r="F30" s="97" t="s">
        <v>24</v>
      </c>
      <c r="G30" s="161" t="e">
        <f ca="1">(INDIRECT("H30")+INDIRECT("I30")+INDIRECT("J30")+INDIRECT("K30")+INDIRECT("L30")+INDIRECT("M30")+INDIRECT("N30")+INDIRECT("O30")+INDIRECT("P30")+INDIRECT("Q30")+INDIRECT("R30")+INDIRECT("S30")) / 12</f>
        <v>#REF!</v>
      </c>
      <c r="H30" s="73" t="e">
        <f>#REF!</f>
        <v>#REF!</v>
      </c>
      <c r="I30" s="73">
        <v>11358</v>
      </c>
      <c r="J30" s="73">
        <v>10774</v>
      </c>
      <c r="K30" s="73">
        <v>9927</v>
      </c>
      <c r="L30" s="73">
        <v>11611</v>
      </c>
      <c r="M30" s="73">
        <v>10736</v>
      </c>
      <c r="N30" s="73">
        <v>9011</v>
      </c>
      <c r="O30" s="73">
        <v>11443</v>
      </c>
      <c r="P30" s="73">
        <v>12164</v>
      </c>
      <c r="Q30" s="73">
        <v>9716</v>
      </c>
      <c r="R30" s="73">
        <v>11999</v>
      </c>
      <c r="S30" s="73">
        <v>10904</v>
      </c>
      <c r="T30" s="73">
        <v>10208</v>
      </c>
      <c r="U30" s="73">
        <v>12098</v>
      </c>
      <c r="V30" s="73">
        <v>9280</v>
      </c>
      <c r="W30" s="73">
        <v>9465</v>
      </c>
      <c r="X30" s="73">
        <v>13027</v>
      </c>
      <c r="Y30" s="73">
        <v>11039</v>
      </c>
      <c r="Z30" s="73">
        <v>10803</v>
      </c>
      <c r="AA30" s="73">
        <v>12367</v>
      </c>
      <c r="AB30" s="73">
        <v>10875</v>
      </c>
      <c r="AC30" s="73">
        <v>9812</v>
      </c>
      <c r="AD30" s="73">
        <v>11740</v>
      </c>
      <c r="AE30" s="73">
        <v>9787</v>
      </c>
      <c r="AF30" s="73">
        <v>11443</v>
      </c>
      <c r="AG30" s="73">
        <v>11959</v>
      </c>
      <c r="AH30" s="73">
        <v>11582</v>
      </c>
      <c r="AI30" s="73">
        <v>10225</v>
      </c>
      <c r="AJ30" s="73">
        <v>13753</v>
      </c>
      <c r="AK30" s="73">
        <v>11412</v>
      </c>
      <c r="AL30" s="73">
        <v>10326</v>
      </c>
      <c r="AM30" s="73">
        <v>11811</v>
      </c>
      <c r="AN30" s="73">
        <v>12039</v>
      </c>
      <c r="AO30" s="73">
        <v>21605</v>
      </c>
      <c r="AP30" s="73">
        <v>12025</v>
      </c>
      <c r="AQ30" s="73">
        <v>11564</v>
      </c>
      <c r="AR30" s="73">
        <v>10621</v>
      </c>
      <c r="AS30" s="73">
        <v>11119</v>
      </c>
      <c r="AT30" s="73">
        <v>11722</v>
      </c>
      <c r="AU30" s="73">
        <v>10892</v>
      </c>
      <c r="AV30" s="73">
        <v>12412</v>
      </c>
      <c r="AW30" s="73">
        <v>9978</v>
      </c>
      <c r="AX30" s="73">
        <v>10471</v>
      </c>
      <c r="AY30" s="73">
        <v>11430</v>
      </c>
      <c r="AZ30" s="73">
        <v>12853</v>
      </c>
      <c r="BA30" s="73">
        <v>10240</v>
      </c>
      <c r="BB30" s="73">
        <v>112774</v>
      </c>
      <c r="BC30" s="73">
        <v>11234</v>
      </c>
      <c r="BD30" s="73">
        <v>10847</v>
      </c>
      <c r="BE30" s="73">
        <v>12967</v>
      </c>
      <c r="BF30" s="73">
        <v>11837</v>
      </c>
      <c r="BG30" s="73">
        <v>10362</v>
      </c>
      <c r="BH30" s="73">
        <v>132478</v>
      </c>
      <c r="BI30" s="73">
        <v>12047</v>
      </c>
      <c r="BJ30" s="73">
        <v>10874</v>
      </c>
      <c r="BK30" s="73">
        <v>13041</v>
      </c>
      <c r="BL30" s="73">
        <v>11568</v>
      </c>
      <c r="BM30" s="73">
        <v>10921</v>
      </c>
      <c r="BN30" s="73">
        <v>13202</v>
      </c>
      <c r="BO30" s="73">
        <v>12055</v>
      </c>
      <c r="BP30" s="73">
        <v>10522</v>
      </c>
      <c r="BQ30" s="73">
        <v>13554</v>
      </c>
      <c r="BR30" s="73">
        <v>12221</v>
      </c>
      <c r="BS30" s="73">
        <v>10695</v>
      </c>
      <c r="BT30" s="73">
        <v>13769</v>
      </c>
      <c r="BU30" s="73">
        <v>12256</v>
      </c>
      <c r="BV30" s="73">
        <v>10826</v>
      </c>
      <c r="BW30" s="73">
        <v>13748</v>
      </c>
      <c r="BX30" s="73">
        <v>12988</v>
      </c>
      <c r="BY30" s="73">
        <v>11276</v>
      </c>
      <c r="BZ30" s="73">
        <v>13252</v>
      </c>
      <c r="CA30" s="73">
        <v>13365</v>
      </c>
      <c r="CB30" s="73">
        <v>11516</v>
      </c>
      <c r="CC30" s="73">
        <v>32666</v>
      </c>
      <c r="CD30" s="73">
        <v>13048</v>
      </c>
      <c r="CE30" s="73">
        <v>32167</v>
      </c>
      <c r="CF30" s="73">
        <v>15068</v>
      </c>
    </row>
    <row r="31" spans="1:84" ht="26.4" x14ac:dyDescent="0.25">
      <c r="A31" s="48" t="s">
        <v>25</v>
      </c>
      <c r="B31" s="62" t="s">
        <v>26</v>
      </c>
      <c r="C31" s="63" t="s">
        <v>27</v>
      </c>
      <c r="D31" s="20"/>
      <c r="E31" s="11"/>
      <c r="F31" s="98" t="s">
        <v>28</v>
      </c>
      <c r="G31" s="96" t="e">
        <f ca="1">G30/G8</f>
        <v>#REF!</v>
      </c>
      <c r="H31" s="57" t="e">
        <f>IF(H8=0, 0, H30/H8)</f>
        <v>#REF!</v>
      </c>
      <c r="I31" s="57">
        <v>0.44686627060628714</v>
      </c>
      <c r="J31" s="57">
        <v>0.42300745975657639</v>
      </c>
      <c r="K31" s="57">
        <v>0.38813731623396935</v>
      </c>
      <c r="L31" s="57">
        <v>0.45351925630810092</v>
      </c>
      <c r="M31" s="57">
        <v>0.41885143570536831</v>
      </c>
      <c r="N31" s="57">
        <v>0.3507453972208166</v>
      </c>
      <c r="O31" s="57">
        <v>0.44435383659521588</v>
      </c>
      <c r="P31" s="57">
        <v>0.47246174162976773</v>
      </c>
      <c r="Q31" s="57">
        <v>0.37705681465383423</v>
      </c>
      <c r="R31" s="57">
        <v>0.46482528860308359</v>
      </c>
      <c r="S31" s="57">
        <v>0.4218834635920452</v>
      </c>
      <c r="T31" s="57">
        <v>0.39446634206662029</v>
      </c>
      <c r="U31" s="57">
        <v>0.46654583317265047</v>
      </c>
      <c r="V31" s="57">
        <v>0.35747303543913711</v>
      </c>
      <c r="W31" s="57">
        <v>0.3638565332718256</v>
      </c>
      <c r="X31" s="57">
        <v>0.49998080982536941</v>
      </c>
      <c r="Y31" s="57">
        <v>0.42280439695124289</v>
      </c>
      <c r="Z31" s="57">
        <v>0.4135436205642537</v>
      </c>
      <c r="AA31" s="57">
        <v>0.47252789240409598</v>
      </c>
      <c r="AB31" s="57">
        <v>0.41502881349463799</v>
      </c>
      <c r="AC31" s="57">
        <v>0.37424670073994964</v>
      </c>
      <c r="AD31" s="57">
        <v>0.44660858979723816</v>
      </c>
      <c r="AE31" s="57">
        <v>0.37190302477580178</v>
      </c>
      <c r="AF31" s="57">
        <v>0.43422001290175694</v>
      </c>
      <c r="AG31" s="57">
        <v>0.45261524487169785</v>
      </c>
      <c r="AH31" s="57">
        <v>0.43833024259168146</v>
      </c>
      <c r="AI31" s="57">
        <v>0.38628636191915378</v>
      </c>
      <c r="AJ31" s="57">
        <v>0.51874622812311411</v>
      </c>
      <c r="AK31" s="57">
        <v>0.43002486999773909</v>
      </c>
      <c r="AL31" s="57">
        <v>0.38875084707476848</v>
      </c>
      <c r="AM31" s="57">
        <v>0.44413943518971155</v>
      </c>
      <c r="AN31" s="57">
        <v>0.45221996844714896</v>
      </c>
      <c r="AO31" s="57">
        <v>0.82117065754465979</v>
      </c>
      <c r="AP31" s="57">
        <v>0.45628747059269942</v>
      </c>
      <c r="AQ31" s="57">
        <v>0.43286543140557737</v>
      </c>
      <c r="AR31" s="57">
        <v>0.40214304645791527</v>
      </c>
      <c r="AS31" s="57">
        <v>0.42015568319226121</v>
      </c>
      <c r="AT31" s="57">
        <v>0.44243979769004305</v>
      </c>
      <c r="AU31" s="57">
        <v>0.41049219868847514</v>
      </c>
      <c r="AV31" s="57">
        <v>0.46777719152785108</v>
      </c>
      <c r="AW31" s="57">
        <v>0.37538091117715661</v>
      </c>
      <c r="AX31" s="57">
        <v>0.39274595851618471</v>
      </c>
      <c r="AY31" s="57">
        <v>0.42894134424137803</v>
      </c>
      <c r="AZ31" s="57">
        <v>0.48181886339781077</v>
      </c>
      <c r="BA31" s="57">
        <v>0.38379371088040176</v>
      </c>
      <c r="BB31" s="57">
        <v>4.2205838323353291</v>
      </c>
      <c r="BC31" s="57">
        <v>0.42000972071634202</v>
      </c>
      <c r="BD31" s="57">
        <v>0.40504107542942497</v>
      </c>
      <c r="BE31" s="57">
        <v>0.48418655016616258</v>
      </c>
      <c r="BF31" s="57">
        <v>0.44121813031161472</v>
      </c>
      <c r="BG31" s="57">
        <v>0.38461823985746629</v>
      </c>
      <c r="BH31" s="57">
        <v>4.8749954001839928</v>
      </c>
      <c r="BI31" s="57">
        <v>0.44228651149129894</v>
      </c>
      <c r="BJ31" s="57">
        <v>0.39884096244131456</v>
      </c>
      <c r="BK31" s="57">
        <v>0.47765731448245552</v>
      </c>
      <c r="BL31" s="57">
        <v>0.42327113062568605</v>
      </c>
      <c r="BM31" s="57">
        <v>0.39959751189169412</v>
      </c>
      <c r="BN31" s="57">
        <v>0.48289988660887379</v>
      </c>
      <c r="BO31" s="57">
        <v>0.44017234454303139</v>
      </c>
      <c r="BP31" s="57">
        <v>0.38485735186539866</v>
      </c>
      <c r="BQ31" s="57">
        <v>0.49539473684210528</v>
      </c>
      <c r="BR31" s="57">
        <v>0.44548536434221558</v>
      </c>
      <c r="BS31" s="57">
        <v>0.39007221533299291</v>
      </c>
      <c r="BT31" s="57">
        <v>0.50218834342402796</v>
      </c>
      <c r="BU31" s="57">
        <v>0.44700561674812167</v>
      </c>
      <c r="BV31" s="57">
        <v>0.39490771138834174</v>
      </c>
      <c r="BW31" s="57">
        <v>0.50197166642325108</v>
      </c>
      <c r="BX31" s="57">
        <v>0.47363430821967761</v>
      </c>
      <c r="BY31" s="57">
        <v>0.41015568165284444</v>
      </c>
      <c r="BZ31" s="57">
        <v>0.48187338642231192</v>
      </c>
      <c r="CA31" s="57">
        <v>0.48529411764705882</v>
      </c>
      <c r="CB31" s="57">
        <v>0.4175792298208717</v>
      </c>
      <c r="CC31" s="57">
        <v>1.1832506248415258</v>
      </c>
      <c r="CD31" s="57">
        <v>0.47292497281623774</v>
      </c>
      <c r="CE31" s="57">
        <v>1.163153136864943</v>
      </c>
      <c r="CF31" s="57">
        <v>0.54338261810313737</v>
      </c>
    </row>
    <row r="32" spans="1:84" x14ac:dyDescent="0.25">
      <c r="A32" s="46"/>
      <c r="B32" s="46"/>
      <c r="C32" s="46"/>
      <c r="D32" s="4"/>
      <c r="E32" s="11"/>
      <c r="F32" s="162" t="s">
        <v>29</v>
      </c>
      <c r="G32" s="161" t="e">
        <f ca="1">(INDIRECT("H32")+INDIRECT("I32")+INDIRECT("J32")+INDIRECT("K32")+INDIRECT("L32")+INDIRECT("M32")+INDIRECT("N32")+INDIRECT("O32")+INDIRECT("P32")+INDIRECT("Q32")+INDIRECT("R32")+INDIRECT("S32")) / 12</f>
        <v>#REF!</v>
      </c>
      <c r="H32" s="58" t="e">
        <f>#REF!</f>
        <v>#REF!</v>
      </c>
      <c r="I32" s="58">
        <v>276</v>
      </c>
      <c r="J32" s="58">
        <v>251</v>
      </c>
      <c r="K32" s="58">
        <v>312</v>
      </c>
      <c r="L32" s="58">
        <v>324</v>
      </c>
      <c r="M32" s="58">
        <v>383</v>
      </c>
      <c r="N32" s="58">
        <v>409</v>
      </c>
      <c r="O32" s="58">
        <v>417</v>
      </c>
      <c r="P32" s="58">
        <v>422</v>
      </c>
      <c r="Q32" s="58">
        <v>423</v>
      </c>
      <c r="R32" s="58">
        <v>372</v>
      </c>
      <c r="S32" s="58">
        <v>344</v>
      </c>
      <c r="T32" s="58">
        <v>313</v>
      </c>
      <c r="U32" s="58">
        <v>292</v>
      </c>
      <c r="V32" s="58">
        <v>272</v>
      </c>
      <c r="W32" s="58">
        <v>260</v>
      </c>
      <c r="X32" s="58">
        <v>243</v>
      </c>
      <c r="Y32" s="58">
        <v>245</v>
      </c>
      <c r="Z32" s="58">
        <v>269</v>
      </c>
      <c r="AA32" s="58">
        <v>299</v>
      </c>
      <c r="AB32" s="58">
        <v>335</v>
      </c>
      <c r="AC32" s="58">
        <v>368</v>
      </c>
      <c r="AD32" s="58">
        <v>331</v>
      </c>
      <c r="AE32" s="58">
        <v>308</v>
      </c>
      <c r="AF32" s="58">
        <v>302</v>
      </c>
      <c r="AG32" s="58">
        <v>277</v>
      </c>
      <c r="AH32" s="58">
        <v>241</v>
      </c>
      <c r="AI32" s="58">
        <v>241</v>
      </c>
      <c r="AJ32" s="58">
        <v>278</v>
      </c>
      <c r="AK32" s="58">
        <v>277</v>
      </c>
      <c r="AL32" s="58">
        <v>281</v>
      </c>
      <c r="AM32" s="58">
        <v>257</v>
      </c>
      <c r="AN32" s="58">
        <v>236</v>
      </c>
      <c r="AO32" s="58">
        <v>201</v>
      </c>
      <c r="AP32" s="58">
        <v>177</v>
      </c>
      <c r="AQ32" s="58">
        <v>167</v>
      </c>
      <c r="AR32" s="58">
        <v>180</v>
      </c>
      <c r="AS32" s="58">
        <v>174</v>
      </c>
      <c r="AT32" s="58">
        <v>146</v>
      </c>
      <c r="AU32" s="58">
        <v>150</v>
      </c>
      <c r="AV32" s="58">
        <v>151</v>
      </c>
      <c r="AW32" s="58">
        <v>169</v>
      </c>
      <c r="AX32" s="58">
        <v>168</v>
      </c>
      <c r="AY32" s="58">
        <v>129</v>
      </c>
      <c r="AZ32" s="58">
        <v>132</v>
      </c>
      <c r="BA32" s="58">
        <v>132</v>
      </c>
      <c r="BB32" s="58">
        <v>137</v>
      </c>
      <c r="BC32" s="58">
        <v>155</v>
      </c>
      <c r="BD32" s="58">
        <v>198</v>
      </c>
      <c r="BE32" s="58">
        <v>177</v>
      </c>
      <c r="BF32" s="58">
        <v>135</v>
      </c>
      <c r="BG32" s="58">
        <v>121</v>
      </c>
      <c r="BH32" s="58">
        <v>108</v>
      </c>
      <c r="BI32" s="58">
        <v>112</v>
      </c>
      <c r="BJ32" s="58">
        <v>111</v>
      </c>
      <c r="BK32" s="58">
        <v>108</v>
      </c>
      <c r="BL32" s="58">
        <v>103</v>
      </c>
      <c r="BM32" s="58">
        <v>120</v>
      </c>
      <c r="BN32" s="58">
        <v>108</v>
      </c>
      <c r="BO32" s="58">
        <v>126</v>
      </c>
      <c r="BP32" s="58">
        <v>114</v>
      </c>
      <c r="BQ32" s="58">
        <v>135</v>
      </c>
      <c r="BR32" s="58">
        <v>146</v>
      </c>
      <c r="BS32" s="58">
        <v>147</v>
      </c>
      <c r="BT32" s="58">
        <v>183</v>
      </c>
      <c r="BU32" s="58">
        <v>167</v>
      </c>
      <c r="BV32" s="58">
        <v>166</v>
      </c>
      <c r="BW32" s="58">
        <v>142</v>
      </c>
      <c r="BX32" s="58">
        <v>143</v>
      </c>
      <c r="BY32" s="58">
        <v>316</v>
      </c>
      <c r="BZ32" s="58">
        <v>136</v>
      </c>
      <c r="CA32" s="58">
        <v>127</v>
      </c>
      <c r="CB32" s="58">
        <v>152</v>
      </c>
      <c r="CC32" s="58">
        <v>146</v>
      </c>
      <c r="CD32" s="58">
        <v>122</v>
      </c>
      <c r="CE32" s="58">
        <v>149</v>
      </c>
      <c r="CF32" s="58">
        <v>155</v>
      </c>
    </row>
    <row r="33" spans="1:84" ht="26.4" x14ac:dyDescent="0.25">
      <c r="A33" s="48" t="s">
        <v>30</v>
      </c>
      <c r="B33" s="62" t="s">
        <v>31</v>
      </c>
      <c r="C33" s="63" t="s">
        <v>32</v>
      </c>
      <c r="D33" s="20"/>
      <c r="E33" s="11"/>
      <c r="F33" s="98" t="s">
        <v>28</v>
      </c>
      <c r="G33" s="96" t="e">
        <f ca="1">G32/G8</f>
        <v>#REF!</v>
      </c>
      <c r="H33" s="59" t="e">
        <f>IF(H8=0, 0, H32/H8)</f>
        <v>#REF!</v>
      </c>
      <c r="I33" s="59">
        <v>1.0858873981980564E-2</v>
      </c>
      <c r="J33" s="59">
        <v>9.8547310561444834E-3</v>
      </c>
      <c r="K33" s="59">
        <v>1.2198936502971536E-2</v>
      </c>
      <c r="L33" s="59">
        <v>1.2655261307710336E-2</v>
      </c>
      <c r="M33" s="59">
        <v>1.4942259675405743E-2</v>
      </c>
      <c r="N33" s="59">
        <v>1.5919971974621461E-2</v>
      </c>
      <c r="O33" s="59">
        <v>1.619291705498602E-2</v>
      </c>
      <c r="P33" s="59">
        <v>1.6390895673114272E-2</v>
      </c>
      <c r="Q33" s="59">
        <v>1.6415709407016456E-2</v>
      </c>
      <c r="R33" s="59">
        <v>1.4410784845432711E-2</v>
      </c>
      <c r="S33" s="59">
        <v>1.3309603033351389E-2</v>
      </c>
      <c r="T33" s="59">
        <v>1.2095216013602288E-2</v>
      </c>
      <c r="U33" s="59">
        <v>1.1260653272145309E-2</v>
      </c>
      <c r="V33" s="59">
        <v>1.0477657935285054E-2</v>
      </c>
      <c r="W33" s="59">
        <v>9.9950024987506252E-3</v>
      </c>
      <c r="X33" s="59">
        <v>9.3264248704663204E-3</v>
      </c>
      <c r="Y33" s="59">
        <v>9.3837374085564366E-3</v>
      </c>
      <c r="Z33" s="59">
        <v>1.0297439038395284E-2</v>
      </c>
      <c r="AA33" s="59">
        <v>1.1424423047531712E-2</v>
      </c>
      <c r="AB33" s="59">
        <v>1.2784795634087701E-2</v>
      </c>
      <c r="AC33" s="59">
        <v>1.4036158364482416E-2</v>
      </c>
      <c r="AD33" s="59">
        <v>1.2591775402290105E-2</v>
      </c>
      <c r="AE33" s="59">
        <v>1.170390636874905E-2</v>
      </c>
      <c r="AF33" s="59">
        <v>1.145979584866998E-2</v>
      </c>
      <c r="AG33" s="59">
        <v>1.048368783589433E-2</v>
      </c>
      <c r="AH33" s="59">
        <v>9.1208416909510648E-3</v>
      </c>
      <c r="AI33" s="59">
        <v>9.1046467699282211E-3</v>
      </c>
      <c r="AJ33" s="59">
        <v>1.0485817742908871E-2</v>
      </c>
      <c r="AK33" s="59">
        <v>1.0437862687467029E-2</v>
      </c>
      <c r="AL33" s="59">
        <v>1.0579022663956028E-2</v>
      </c>
      <c r="AM33" s="59">
        <v>9.6641973451660219E-3</v>
      </c>
      <c r="AN33" s="59">
        <v>8.8648486214409142E-3</v>
      </c>
      <c r="AO33" s="59">
        <v>7.6396807297605474E-3</v>
      </c>
      <c r="AP33" s="59">
        <v>6.7162480078925401E-3</v>
      </c>
      <c r="AQ33" s="59">
        <v>6.2511697548193901E-3</v>
      </c>
      <c r="AR33" s="59">
        <v>6.8153420923100227E-3</v>
      </c>
      <c r="AS33" s="59">
        <v>6.57496977025393E-3</v>
      </c>
      <c r="AT33" s="59">
        <v>5.5106816637729298E-3</v>
      </c>
      <c r="AU33" s="59">
        <v>5.6531242933594633E-3</v>
      </c>
      <c r="AV33" s="59">
        <v>5.6908117886485263E-3</v>
      </c>
      <c r="AW33" s="59">
        <v>6.3579248335277078E-3</v>
      </c>
      <c r="AX33" s="59">
        <v>6.3013390345448405E-3</v>
      </c>
      <c r="AY33" s="59">
        <v>4.8410702893383869E-3</v>
      </c>
      <c r="AZ33" s="59">
        <v>4.9482681061628429E-3</v>
      </c>
      <c r="BA33" s="59">
        <v>4.947340804317679E-3</v>
      </c>
      <c r="BB33" s="59">
        <v>5.1272455089820361E-3</v>
      </c>
      <c r="BC33" s="59">
        <v>5.7950424346655703E-3</v>
      </c>
      <c r="BD33" s="59">
        <v>7.3935772964899178E-3</v>
      </c>
      <c r="BE33" s="59">
        <v>6.6091632127254401E-3</v>
      </c>
      <c r="BF33" s="59">
        <v>5.0320560608319662E-3</v>
      </c>
      <c r="BG33" s="59">
        <v>4.4912957945139375E-3</v>
      </c>
      <c r="BH33" s="59">
        <v>3.9742410303587857E-3</v>
      </c>
      <c r="BI33" s="59">
        <v>4.1119024891695423E-3</v>
      </c>
      <c r="BJ33" s="59">
        <v>4.0713028169014082E-3</v>
      </c>
      <c r="BK33" s="59">
        <v>3.9557541572046006E-3</v>
      </c>
      <c r="BL33" s="59">
        <v>3.7687522868642517E-3</v>
      </c>
      <c r="BM33" s="59">
        <v>4.3907793633369925E-3</v>
      </c>
      <c r="BN33" s="59">
        <v>3.9504005267200701E-3</v>
      </c>
      <c r="BO33" s="59">
        <v>4.6007229707525467E-3</v>
      </c>
      <c r="BP33" s="59">
        <v>4.1697147037307973E-3</v>
      </c>
      <c r="BQ33" s="59">
        <v>4.9342105263157892E-3</v>
      </c>
      <c r="BR33" s="59">
        <v>5.3220573761528084E-3</v>
      </c>
      <c r="BS33" s="59">
        <v>5.3614413888686263E-3</v>
      </c>
      <c r="BT33" s="59">
        <v>6.6744474432854327E-3</v>
      </c>
      <c r="BU33" s="59">
        <v>6.0908891968779631E-3</v>
      </c>
      <c r="BV33" s="59">
        <v>6.0553002115707301E-3</v>
      </c>
      <c r="BW33" s="59">
        <v>5.1847524463268582E-3</v>
      </c>
      <c r="BX33" s="59">
        <v>5.21479104368755E-3</v>
      </c>
      <c r="BY33" s="59">
        <v>1.1494252873563218E-2</v>
      </c>
      <c r="BZ33" s="59">
        <v>4.9452747172830077E-3</v>
      </c>
      <c r="CA33" s="59">
        <v>4.6114742193173568E-3</v>
      </c>
      <c r="CB33" s="59">
        <v>5.5116397128145622E-3</v>
      </c>
      <c r="CC33" s="59">
        <v>5.2885137827362629E-3</v>
      </c>
      <c r="CD33" s="59">
        <v>4.4218919898513951E-3</v>
      </c>
      <c r="CE33" s="59">
        <v>5.3878141384921356E-3</v>
      </c>
      <c r="CF33" s="59">
        <v>5.5896141363144611E-3</v>
      </c>
    </row>
    <row r="34" spans="1:84" x14ac:dyDescent="0.25">
      <c r="A34" s="46"/>
      <c r="B34" s="46"/>
      <c r="C34" s="46"/>
      <c r="D34" s="20"/>
      <c r="E34" s="11"/>
      <c r="F34" s="99" t="s">
        <v>33</v>
      </c>
      <c r="G34" s="161" t="e">
        <f ca="1">(INDIRECT("H34")+INDIRECT("I34")+INDIRECT("J34")+INDIRECT("K34")+INDIRECT("L34")+INDIRECT("M34")+INDIRECT("N34")+INDIRECT("O34")+INDIRECT("P34")+INDIRECT("Q34")+INDIRECT("R34")+INDIRECT("S34")) / 12</f>
        <v>#REF!</v>
      </c>
      <c r="H34" s="58" t="e">
        <f>#REF!</f>
        <v>#REF!</v>
      </c>
      <c r="I34" s="58">
        <v>5821</v>
      </c>
      <c r="J34" s="58">
        <v>4791</v>
      </c>
      <c r="K34" s="58">
        <v>5735</v>
      </c>
      <c r="L34" s="58">
        <v>7705</v>
      </c>
      <c r="M34" s="58">
        <v>9658</v>
      </c>
      <c r="N34" s="58">
        <v>11214</v>
      </c>
      <c r="O34" s="58">
        <v>11745</v>
      </c>
      <c r="P34" s="58">
        <v>13901</v>
      </c>
      <c r="Q34" s="58">
        <v>15222</v>
      </c>
      <c r="R34" s="58">
        <v>15489</v>
      </c>
      <c r="S34" s="58">
        <v>15632</v>
      </c>
      <c r="T34" s="58">
        <v>10988</v>
      </c>
      <c r="U34" s="58">
        <v>7956</v>
      </c>
      <c r="V34" s="58">
        <v>2934</v>
      </c>
      <c r="W34" s="58">
        <v>2580</v>
      </c>
      <c r="X34" s="58">
        <v>2728</v>
      </c>
      <c r="Y34" s="58">
        <v>2686</v>
      </c>
      <c r="Z34" s="58">
        <v>2685</v>
      </c>
      <c r="AA34" s="58">
        <v>5550</v>
      </c>
      <c r="AB34" s="58">
        <v>10633</v>
      </c>
      <c r="AC34" s="58">
        <v>15334</v>
      </c>
      <c r="AD34" s="58">
        <v>15534</v>
      </c>
      <c r="AE34" s="58">
        <v>16653</v>
      </c>
      <c r="AF34" s="58">
        <v>13635</v>
      </c>
      <c r="AG34" s="58">
        <v>11365</v>
      </c>
      <c r="AH34" s="58">
        <v>4554</v>
      </c>
      <c r="AI34" s="58">
        <v>3166</v>
      </c>
      <c r="AJ34" s="58">
        <v>3114</v>
      </c>
      <c r="AK34" s="58">
        <v>4694</v>
      </c>
      <c r="AL34" s="58">
        <v>6040</v>
      </c>
      <c r="AM34" s="58">
        <v>6186</v>
      </c>
      <c r="AN34" s="58">
        <v>4075</v>
      </c>
      <c r="AO34" s="58">
        <v>1989</v>
      </c>
      <c r="AP34" s="58">
        <v>1566</v>
      </c>
      <c r="AQ34" s="58">
        <v>1671</v>
      </c>
      <c r="AR34" s="58">
        <v>1596</v>
      </c>
      <c r="AS34" s="58">
        <v>1647</v>
      </c>
      <c r="AT34" s="58">
        <v>1499</v>
      </c>
      <c r="AU34" s="58">
        <v>1600</v>
      </c>
      <c r="AV34" s="58">
        <v>1942</v>
      </c>
      <c r="AW34" s="58">
        <v>1711</v>
      </c>
      <c r="AX34" s="58">
        <v>1524</v>
      </c>
      <c r="AY34" s="58">
        <v>1570</v>
      </c>
      <c r="AZ34" s="58">
        <v>1607</v>
      </c>
      <c r="BA34" s="58">
        <v>1333</v>
      </c>
      <c r="BB34" s="58">
        <v>1701</v>
      </c>
      <c r="BC34" s="58">
        <v>1894</v>
      </c>
      <c r="BD34" s="58">
        <v>1945</v>
      </c>
      <c r="BE34" s="58">
        <v>1709</v>
      </c>
      <c r="BF34" s="58">
        <v>1308</v>
      </c>
      <c r="BG34" s="58">
        <v>1366</v>
      </c>
      <c r="BH34" s="58">
        <v>1336</v>
      </c>
      <c r="BI34" s="58">
        <v>1618</v>
      </c>
      <c r="BJ34" s="58">
        <v>991</v>
      </c>
      <c r="BK34" s="58">
        <v>881</v>
      </c>
      <c r="BL34" s="58">
        <v>735</v>
      </c>
      <c r="BM34" s="58">
        <v>700</v>
      </c>
      <c r="BN34" s="58">
        <v>757</v>
      </c>
      <c r="BO34" s="58">
        <v>799</v>
      </c>
      <c r="BP34" s="58">
        <v>916</v>
      </c>
      <c r="BQ34" s="58">
        <v>1010</v>
      </c>
      <c r="BR34" s="58">
        <v>990</v>
      </c>
      <c r="BS34" s="58">
        <v>1265</v>
      </c>
      <c r="BT34" s="58">
        <v>971</v>
      </c>
      <c r="BU34" s="58">
        <v>1050</v>
      </c>
      <c r="BV34" s="58">
        <v>871</v>
      </c>
      <c r="BW34" s="58">
        <v>813</v>
      </c>
      <c r="BX34" s="58">
        <v>888</v>
      </c>
      <c r="BY34" s="58">
        <v>926</v>
      </c>
      <c r="BZ34" s="58">
        <v>850</v>
      </c>
      <c r="CA34" s="58">
        <v>799</v>
      </c>
      <c r="CB34" s="58">
        <v>886</v>
      </c>
      <c r="CC34" s="58">
        <v>309</v>
      </c>
      <c r="CD34" s="58">
        <v>748</v>
      </c>
      <c r="CE34" s="58">
        <v>1082</v>
      </c>
      <c r="CF34" s="58">
        <v>1232</v>
      </c>
    </row>
    <row r="35" spans="1:84" x14ac:dyDescent="0.25">
      <c r="A35" s="48" t="s">
        <v>34</v>
      </c>
      <c r="B35" s="62" t="s">
        <v>35</v>
      </c>
      <c r="C35" s="63" t="s">
        <v>36</v>
      </c>
      <c r="D35" s="20"/>
      <c r="E35" s="11"/>
      <c r="F35" s="98" t="s">
        <v>37</v>
      </c>
      <c r="G35" s="96" t="e">
        <f ca="1">G34/G6</f>
        <v>#REF!</v>
      </c>
      <c r="H35" s="30" t="e">
        <f>IF(H6=0, 0, H34/H6)</f>
        <v>#REF!</v>
      </c>
      <c r="I35" s="30">
        <v>0.2470293668307588</v>
      </c>
      <c r="J35" s="30">
        <v>0.20277648453041011</v>
      </c>
      <c r="K35" s="30">
        <v>0.24163647088564927</v>
      </c>
      <c r="L35" s="30">
        <v>0.32416172325297654</v>
      </c>
      <c r="M35" s="30">
        <v>0.40550867027753285</v>
      </c>
      <c r="N35" s="30">
        <v>0.46957832586575099</v>
      </c>
      <c r="O35" s="30">
        <v>0.49043761483213627</v>
      </c>
      <c r="P35" s="30">
        <v>0.58017529215358932</v>
      </c>
      <c r="Q35" s="30">
        <v>0.63443504355436997</v>
      </c>
      <c r="R35" s="30">
        <v>0.64376558603491274</v>
      </c>
      <c r="S35" s="30">
        <v>0.64833478495292607</v>
      </c>
      <c r="T35" s="30">
        <v>0.45487663520450405</v>
      </c>
      <c r="U35" s="30">
        <v>0.32848885218827417</v>
      </c>
      <c r="V35" s="30">
        <v>0.12089496889035395</v>
      </c>
      <c r="W35" s="30">
        <v>0.10605500061659884</v>
      </c>
      <c r="X35" s="30">
        <v>0.11189040646404988</v>
      </c>
      <c r="Y35" s="30">
        <v>0.10988381606938308</v>
      </c>
      <c r="Z35" s="30">
        <v>0.10976207996075546</v>
      </c>
      <c r="AA35" s="30">
        <v>0.22637353672961619</v>
      </c>
      <c r="AB35" s="30">
        <v>0.43297499796400357</v>
      </c>
      <c r="AC35" s="30">
        <v>0.62371364653243844</v>
      </c>
      <c r="AD35" s="30">
        <v>0.6300036500790851</v>
      </c>
      <c r="AE35" s="30">
        <v>0.67442896484691395</v>
      </c>
      <c r="AF35" s="30">
        <v>0.55122089262613194</v>
      </c>
      <c r="AG35" s="30">
        <v>0.45817375529127191</v>
      </c>
      <c r="AH35" s="30">
        <v>0.18359941944847605</v>
      </c>
      <c r="AI35" s="30">
        <v>0.12739417350716239</v>
      </c>
      <c r="AJ35" s="30">
        <v>0.12509038322487345</v>
      </c>
      <c r="AK35" s="30">
        <v>0.18833253089391752</v>
      </c>
      <c r="AL35" s="30">
        <v>0.24209387149785563</v>
      </c>
      <c r="AM35" s="30">
        <v>0.24755882823755401</v>
      </c>
      <c r="AN35" s="30">
        <v>0.16283065611763767</v>
      </c>
      <c r="AO35" s="30">
        <v>8.0124073477280053E-2</v>
      </c>
      <c r="AP35" s="30">
        <v>6.2969962604045193E-2</v>
      </c>
      <c r="AQ35" s="30">
        <v>6.6481002586035412E-2</v>
      </c>
      <c r="AR35" s="30">
        <v>6.3998716817707912E-2</v>
      </c>
      <c r="AS35" s="30">
        <v>6.5898451566438601E-2</v>
      </c>
      <c r="AT35" s="30">
        <v>5.9890526988693113E-2</v>
      </c>
      <c r="AU35" s="30">
        <v>6.3811119087500992E-2</v>
      </c>
      <c r="AV35" s="30">
        <v>7.7435304437975999E-2</v>
      </c>
      <c r="AW35" s="30">
        <v>6.8077825965861621E-2</v>
      </c>
      <c r="AX35" s="30">
        <v>6.0433024030454439E-2</v>
      </c>
      <c r="AY35" s="30">
        <v>6.226699452685016E-2</v>
      </c>
      <c r="AZ35" s="30">
        <v>6.3646084993465094E-2</v>
      </c>
      <c r="BA35" s="30">
        <v>5.2762824572514251E-2</v>
      </c>
      <c r="BB35" s="30">
        <v>6.7230544247262949E-2</v>
      </c>
      <c r="BC35" s="30">
        <v>7.4772996446900913E-2</v>
      </c>
      <c r="BD35" s="30">
        <v>7.6662331007843601E-2</v>
      </c>
      <c r="BE35" s="30">
        <v>6.7339138657945552E-2</v>
      </c>
      <c r="BF35" s="30">
        <v>5.1441381208951115E-2</v>
      </c>
      <c r="BG35" s="30">
        <v>5.3461704042894603E-2</v>
      </c>
      <c r="BH35" s="30">
        <v>5.1796999185825608E-2</v>
      </c>
      <c r="BI35" s="30">
        <v>6.2545904364297036E-2</v>
      </c>
      <c r="BJ35" s="30">
        <v>3.8253686404693892E-2</v>
      </c>
      <c r="BK35" s="30">
        <v>3.3936825885978426E-2</v>
      </c>
      <c r="BL35" s="30">
        <v>2.8267056380278439E-2</v>
      </c>
      <c r="BM35" s="30">
        <v>2.6921006076455659E-2</v>
      </c>
      <c r="BN35" s="30">
        <v>2.909859696329041E-2</v>
      </c>
      <c r="BO35" s="30">
        <v>3.0650606107104496E-2</v>
      </c>
      <c r="BP35" s="30">
        <v>3.5187461585740626E-2</v>
      </c>
      <c r="BQ35" s="30">
        <v>3.8756715272448193E-2</v>
      </c>
      <c r="BR35" s="30">
        <v>3.7884585948262668E-2</v>
      </c>
      <c r="BS35" s="30">
        <v>4.8402525349148649E-2</v>
      </c>
      <c r="BT35" s="30">
        <v>3.7153242777884066E-2</v>
      </c>
      <c r="BU35" s="30">
        <v>4.0176009183087814E-2</v>
      </c>
      <c r="BV35" s="30">
        <v>3.3324406014462259E-2</v>
      </c>
      <c r="BW35" s="30">
        <v>3.1130341553070914E-2</v>
      </c>
      <c r="BX35" s="30">
        <v>3.3951443318677117E-2</v>
      </c>
      <c r="BY35" s="30">
        <v>3.5311165344722395E-2</v>
      </c>
      <c r="BZ35" s="30">
        <v>3.2398231437719166E-2</v>
      </c>
      <c r="CA35" s="30">
        <v>3.0397565151226935E-2</v>
      </c>
      <c r="CB35" s="30">
        <v>3.3652385293223945E-2</v>
      </c>
      <c r="CC35" s="30">
        <v>1.1722306525037937E-2</v>
      </c>
      <c r="CD35" s="30">
        <v>2.8386019505901104E-2</v>
      </c>
      <c r="CE35" s="30">
        <v>4.0949173068917231E-2</v>
      </c>
      <c r="CF35" s="30">
        <v>4.6481795887568386E-2</v>
      </c>
    </row>
    <row r="36" spans="1:84" x14ac:dyDescent="0.25">
      <c r="A36" s="64">
        <v>0</v>
      </c>
      <c r="B36" s="68"/>
      <c r="C36" s="65" t="s">
        <v>38</v>
      </c>
      <c r="D36" s="4"/>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20"/>
      <c r="E37" s="11"/>
      <c r="F37" s="100" t="s">
        <v>40</v>
      </c>
      <c r="G37" s="161" t="e">
        <f ca="1">(INDIRECT("H37")+INDIRECT("I37")+INDIRECT("J37")+INDIRECT("K37")+INDIRECT("L37")+INDIRECT("M37")+INDIRECT("N37")+INDIRECT("O37")+INDIRECT("P37")+INDIRECT("Q37")+INDIRECT("R37")+INDIRECT("S37")) / 12</f>
        <v>#REF!</v>
      </c>
      <c r="H37" s="71" t="e">
        <f>#REF!</f>
        <v>#REF!</v>
      </c>
      <c r="I37" s="71">
        <v>8</v>
      </c>
      <c r="J37" s="71">
        <v>6</v>
      </c>
      <c r="K37" s="71">
        <v>3</v>
      </c>
      <c r="L37" s="71">
        <v>4</v>
      </c>
      <c r="M37" s="71">
        <v>11</v>
      </c>
      <c r="N37" s="71">
        <v>2</v>
      </c>
      <c r="O37" s="71">
        <v>6</v>
      </c>
      <c r="P37" s="71">
        <v>6</v>
      </c>
      <c r="Q37" s="71">
        <v>6</v>
      </c>
      <c r="R37" s="71">
        <v>3</v>
      </c>
      <c r="S37" s="71">
        <v>1</v>
      </c>
      <c r="T37" s="71">
        <v>1</v>
      </c>
      <c r="U37" s="71">
        <v>3</v>
      </c>
      <c r="V37" s="71">
        <v>1</v>
      </c>
      <c r="W37" s="71">
        <v>7</v>
      </c>
      <c r="X37" s="71">
        <v>9</v>
      </c>
      <c r="Y37" s="71">
        <v>10</v>
      </c>
      <c r="Z37" s="71">
        <v>5</v>
      </c>
      <c r="AA37" s="71">
        <v>2</v>
      </c>
      <c r="AB37" s="71">
        <v>1</v>
      </c>
      <c r="AC37" s="71">
        <v>2</v>
      </c>
      <c r="AD37" s="71">
        <v>12</v>
      </c>
      <c r="AE37" s="71">
        <v>6</v>
      </c>
      <c r="AF37" s="71">
        <v>3</v>
      </c>
      <c r="AG37" s="71">
        <v>36</v>
      </c>
      <c r="AH37" s="71">
        <v>7</v>
      </c>
      <c r="AI37" s="71">
        <v>0</v>
      </c>
      <c r="AJ37" s="71">
        <v>1</v>
      </c>
      <c r="AK37" s="71">
        <v>0</v>
      </c>
      <c r="AL37" s="71">
        <v>3</v>
      </c>
      <c r="AM37" s="71">
        <v>2</v>
      </c>
      <c r="AN37" s="71">
        <v>0</v>
      </c>
      <c r="AO37" s="71">
        <v>7</v>
      </c>
      <c r="AP37" s="71">
        <v>1</v>
      </c>
      <c r="AQ37" s="71">
        <v>1</v>
      </c>
      <c r="AR37" s="71">
        <v>2</v>
      </c>
      <c r="AS37" s="71">
        <v>1</v>
      </c>
      <c r="AT37" s="71">
        <v>5</v>
      </c>
      <c r="AU37" s="71">
        <v>7</v>
      </c>
      <c r="AV37" s="71">
        <v>0</v>
      </c>
      <c r="AW37" s="71">
        <v>10</v>
      </c>
      <c r="AX37" s="71">
        <v>1</v>
      </c>
      <c r="AY37" s="71">
        <v>2</v>
      </c>
      <c r="AZ37" s="71">
        <v>1</v>
      </c>
      <c r="BA37" s="71">
        <v>0</v>
      </c>
      <c r="BB37" s="71">
        <v>1</v>
      </c>
      <c r="BC37" s="71">
        <v>0</v>
      </c>
      <c r="BD37" s="71">
        <v>2</v>
      </c>
      <c r="BE37" s="71">
        <v>3</v>
      </c>
      <c r="BF37" s="71">
        <v>6</v>
      </c>
      <c r="BG37" s="71">
        <v>6</v>
      </c>
      <c r="BH37" s="71">
        <v>4</v>
      </c>
      <c r="BI37" s="71">
        <v>1</v>
      </c>
      <c r="BJ37" s="71">
        <v>0</v>
      </c>
      <c r="BK37" s="71">
        <v>3</v>
      </c>
      <c r="BL37" s="71">
        <v>2</v>
      </c>
      <c r="BM37" s="71">
        <v>2</v>
      </c>
      <c r="BN37" s="71">
        <v>1</v>
      </c>
      <c r="BO37" s="71">
        <v>5</v>
      </c>
      <c r="BP37" s="71">
        <v>0</v>
      </c>
      <c r="BQ37" s="71">
        <v>2</v>
      </c>
      <c r="BR37" s="71">
        <v>1</v>
      </c>
      <c r="BS37" s="71">
        <v>1</v>
      </c>
      <c r="BT37" s="71">
        <v>0</v>
      </c>
      <c r="BU37" s="71">
        <v>0</v>
      </c>
      <c r="BV37" s="71">
        <v>0</v>
      </c>
      <c r="BW37" s="71">
        <v>0</v>
      </c>
      <c r="BX37" s="71">
        <v>1</v>
      </c>
      <c r="BY37" s="71">
        <v>0</v>
      </c>
      <c r="BZ37" s="71">
        <v>0</v>
      </c>
      <c r="CA37" s="71">
        <v>0</v>
      </c>
      <c r="CB37" s="71">
        <v>0</v>
      </c>
      <c r="CC37" s="71">
        <v>0</v>
      </c>
      <c r="CD37" s="71">
        <v>0</v>
      </c>
      <c r="CE37" s="71">
        <v>0</v>
      </c>
      <c r="CF37" s="71">
        <v>0</v>
      </c>
    </row>
    <row r="38" spans="1:84" x14ac:dyDescent="0.25">
      <c r="A38" s="48" t="s">
        <v>41</v>
      </c>
      <c r="B38" s="62" t="s">
        <v>42</v>
      </c>
      <c r="C38" s="63" t="s">
        <v>43</v>
      </c>
      <c r="D38" s="20"/>
      <c r="E38" s="11"/>
      <c r="F38" s="98" t="s">
        <v>44</v>
      </c>
      <c r="G38" s="96" t="e">
        <f ca="1">G37/G5</f>
        <v>#REF!</v>
      </c>
      <c r="H38" s="70" t="e">
        <f>IF(H5=0, 0, H37/H5)</f>
        <v>#REF!</v>
      </c>
      <c r="I38" s="70">
        <v>4.317323259579061E-3</v>
      </c>
      <c r="J38" s="70">
        <v>3.2555615843733042E-3</v>
      </c>
      <c r="K38" s="70">
        <v>1.6286644951140066E-3</v>
      </c>
      <c r="L38" s="70">
        <v>2.1822149481723948E-3</v>
      </c>
      <c r="M38" s="70">
        <v>6.0606060606060606E-3</v>
      </c>
      <c r="N38" s="70">
        <v>1.1049723756906078E-3</v>
      </c>
      <c r="O38" s="70">
        <v>3.3259423503325942E-3</v>
      </c>
      <c r="P38" s="70">
        <v>3.3594624860022394E-3</v>
      </c>
      <c r="Q38" s="70">
        <v>3.3802816901408453E-3</v>
      </c>
      <c r="R38" s="70">
        <v>1.7103762827822121E-3</v>
      </c>
      <c r="S38" s="70">
        <v>5.7636887608069167E-4</v>
      </c>
      <c r="T38" s="70">
        <v>5.8072009291521487E-4</v>
      </c>
      <c r="U38" s="70">
        <v>1.7533606078316774E-3</v>
      </c>
      <c r="V38" s="70">
        <v>5.9136605558840927E-4</v>
      </c>
      <c r="W38" s="70">
        <v>4.1518386714116248E-3</v>
      </c>
      <c r="X38" s="70">
        <v>5.3763440860215058E-3</v>
      </c>
      <c r="Y38" s="70">
        <v>6.006006006006006E-3</v>
      </c>
      <c r="Z38" s="70">
        <v>3.0102347983142685E-3</v>
      </c>
      <c r="AA38" s="70">
        <v>1.2084592145015106E-3</v>
      </c>
      <c r="AB38" s="70">
        <v>6.0790273556231007E-4</v>
      </c>
      <c r="AC38" s="70">
        <v>1.224739742804654E-3</v>
      </c>
      <c r="AD38" s="70">
        <v>7.3619631901840491E-3</v>
      </c>
      <c r="AE38" s="70">
        <v>3.6945812807881772E-3</v>
      </c>
      <c r="AF38" s="70">
        <v>1.8552875695732839E-3</v>
      </c>
      <c r="AG38" s="70">
        <v>2.2263450834879406E-2</v>
      </c>
      <c r="AH38" s="70">
        <v>4.3236565781346508E-3</v>
      </c>
      <c r="AI38" s="70">
        <v>0</v>
      </c>
      <c r="AJ38" s="70">
        <v>6.1804697156983925E-4</v>
      </c>
      <c r="AK38" s="70">
        <v>0</v>
      </c>
      <c r="AL38" s="70">
        <v>1.8598884066955983E-3</v>
      </c>
      <c r="AM38" s="70">
        <v>1.2461059190031153E-3</v>
      </c>
      <c r="AN38" s="70">
        <v>0</v>
      </c>
      <c r="AO38" s="70">
        <v>4.7106325706594886E-3</v>
      </c>
      <c r="AP38" s="70">
        <v>6.7340067340067344E-4</v>
      </c>
      <c r="AQ38" s="70">
        <v>6.329113924050633E-4</v>
      </c>
      <c r="AR38" s="70">
        <v>1.3577732518669382E-3</v>
      </c>
      <c r="AS38" s="70">
        <v>6.7980965329707678E-4</v>
      </c>
      <c r="AT38" s="70">
        <v>3.4129692832764505E-3</v>
      </c>
      <c r="AU38" s="70">
        <v>4.7945205479452057E-3</v>
      </c>
      <c r="AV38" s="70">
        <v>0</v>
      </c>
      <c r="AW38" s="70">
        <v>6.9060773480662981E-3</v>
      </c>
      <c r="AX38" s="70">
        <v>6.93000693000693E-4</v>
      </c>
      <c r="AY38" s="70">
        <v>1.3956734124214933E-3</v>
      </c>
      <c r="AZ38" s="70">
        <v>7.0077084793272596E-4</v>
      </c>
      <c r="BA38" s="70">
        <v>0</v>
      </c>
      <c r="BB38" s="70">
        <v>7.0472163495419312E-4</v>
      </c>
      <c r="BC38" s="70">
        <v>0</v>
      </c>
      <c r="BD38" s="70">
        <v>1.4194464158977999E-3</v>
      </c>
      <c r="BE38" s="70">
        <v>2.1398002853067048E-3</v>
      </c>
      <c r="BF38" s="70">
        <v>4.2826552462526769E-3</v>
      </c>
      <c r="BG38" s="70">
        <v>4.3165467625899279E-3</v>
      </c>
      <c r="BH38" s="70">
        <v>2.8943560057887118E-3</v>
      </c>
      <c r="BI38" s="70">
        <v>7.3046018991964939E-4</v>
      </c>
      <c r="BJ38" s="70">
        <v>0</v>
      </c>
      <c r="BK38" s="70">
        <v>2.2354694485842027E-3</v>
      </c>
      <c r="BL38" s="70">
        <v>1.5060240963855422E-3</v>
      </c>
      <c r="BM38" s="70">
        <v>1.5060240963855422E-3</v>
      </c>
      <c r="BN38" s="70">
        <v>7.5528700906344411E-4</v>
      </c>
      <c r="BO38" s="70">
        <v>3.7907505686125853E-3</v>
      </c>
      <c r="BP38" s="70">
        <v>0</v>
      </c>
      <c r="BQ38" s="70">
        <v>1.5384615384615385E-3</v>
      </c>
      <c r="BR38" s="70">
        <v>7.6863950807071484E-4</v>
      </c>
      <c r="BS38" s="70">
        <v>7.7942322681215901E-4</v>
      </c>
      <c r="BT38" s="70">
        <v>0</v>
      </c>
      <c r="BU38" s="70">
        <v>0</v>
      </c>
      <c r="BV38" s="70">
        <v>0</v>
      </c>
      <c r="BW38" s="70">
        <v>0</v>
      </c>
      <c r="BX38" s="70">
        <v>7.8926598263614838E-4</v>
      </c>
      <c r="BY38" s="70">
        <v>0</v>
      </c>
      <c r="BZ38" s="70">
        <v>0</v>
      </c>
      <c r="CA38" s="70">
        <v>0</v>
      </c>
      <c r="CB38" s="70">
        <v>0</v>
      </c>
      <c r="CC38" s="70">
        <v>0</v>
      </c>
      <c r="CD38" s="70">
        <v>0</v>
      </c>
      <c r="CE38" s="70">
        <v>0</v>
      </c>
      <c r="CF38" s="70">
        <v>0</v>
      </c>
    </row>
    <row r="39" spans="1:84" x14ac:dyDescent="0.25">
      <c r="A39" s="46"/>
      <c r="B39" s="46"/>
      <c r="C39" s="46"/>
      <c r="D39" s="20"/>
      <c r="E39" s="11"/>
      <c r="F39" s="99" t="s">
        <v>45</v>
      </c>
      <c r="G39" s="161" t="e">
        <f ca="1">(INDIRECT("H39")+INDIRECT("I39")+INDIRECT("J39")+INDIRECT("K39")+INDIRECT("L39")+INDIRECT("M39")+INDIRECT("N39")+INDIRECT("O39")+INDIRECT("P39")+INDIRECT("Q39")+INDIRECT("R39")+INDIRECT("S39")) / 12</f>
        <v>#REF!</v>
      </c>
      <c r="H39" s="29" t="e">
        <f>#REF!</f>
        <v>#REF!</v>
      </c>
      <c r="I39" s="29">
        <v>2628</v>
      </c>
      <c r="J39" s="29">
        <v>2694</v>
      </c>
      <c r="K39" s="29">
        <v>3892</v>
      </c>
      <c r="L39" s="29">
        <v>5522</v>
      </c>
      <c r="M39" s="29">
        <v>6423</v>
      </c>
      <c r="N39" s="29">
        <v>5019</v>
      </c>
      <c r="O39" s="29">
        <v>2401</v>
      </c>
      <c r="P39" s="29">
        <v>1621</v>
      </c>
      <c r="Q39" s="29">
        <v>1464</v>
      </c>
      <c r="R39" s="29">
        <v>1222</v>
      </c>
      <c r="S39" s="29">
        <v>1031</v>
      </c>
      <c r="T39" s="29">
        <v>968</v>
      </c>
      <c r="U39" s="29">
        <v>971</v>
      </c>
      <c r="V39" s="29">
        <v>1001</v>
      </c>
      <c r="W39" s="29">
        <v>1007</v>
      </c>
      <c r="X39" s="29">
        <v>1283</v>
      </c>
      <c r="Y39" s="29">
        <v>1564</v>
      </c>
      <c r="Z39" s="29">
        <v>1389</v>
      </c>
      <c r="AA39" s="29">
        <v>1284</v>
      </c>
      <c r="AB39" s="29">
        <v>1714</v>
      </c>
      <c r="AC39" s="29">
        <v>1680</v>
      </c>
      <c r="AD39" s="29">
        <v>1439</v>
      </c>
      <c r="AE39" s="29">
        <v>1314</v>
      </c>
      <c r="AF39" s="29">
        <v>1211</v>
      </c>
      <c r="AG39" s="29">
        <v>1091</v>
      </c>
      <c r="AH39" s="29">
        <v>688</v>
      </c>
      <c r="AI39" s="29">
        <v>528</v>
      </c>
      <c r="AJ39" s="29">
        <v>480</v>
      </c>
      <c r="AK39" s="29">
        <v>405</v>
      </c>
      <c r="AL39" s="29">
        <v>354</v>
      </c>
      <c r="AM39" s="29">
        <v>341</v>
      </c>
      <c r="AN39" s="29">
        <v>303</v>
      </c>
      <c r="AO39" s="29">
        <v>279</v>
      </c>
      <c r="AP39" s="29">
        <v>258</v>
      </c>
      <c r="AQ39" s="29">
        <v>257</v>
      </c>
      <c r="AR39" s="29">
        <v>255</v>
      </c>
      <c r="AS39" s="29">
        <v>249</v>
      </c>
      <c r="AT39" s="29">
        <v>232</v>
      </c>
      <c r="AU39" s="29">
        <v>254</v>
      </c>
      <c r="AV39" s="29">
        <v>279</v>
      </c>
      <c r="AW39" s="29">
        <v>286</v>
      </c>
      <c r="AX39" s="29">
        <v>224</v>
      </c>
      <c r="AY39" s="29">
        <v>198</v>
      </c>
      <c r="AZ39" s="29">
        <v>200</v>
      </c>
      <c r="BA39" s="29">
        <v>190</v>
      </c>
      <c r="BB39" s="29">
        <v>206</v>
      </c>
      <c r="BC39" s="29">
        <v>196</v>
      </c>
      <c r="BD39" s="29">
        <v>170</v>
      </c>
      <c r="BE39" s="29">
        <v>118</v>
      </c>
      <c r="BF39" s="29">
        <v>114</v>
      </c>
      <c r="BG39" s="29">
        <v>97</v>
      </c>
      <c r="BH39" s="29">
        <v>72</v>
      </c>
      <c r="BI39" s="29">
        <v>81</v>
      </c>
      <c r="BJ39" s="29">
        <v>69</v>
      </c>
      <c r="BK39" s="29">
        <v>61</v>
      </c>
      <c r="BL39" s="29">
        <v>68</v>
      </c>
      <c r="BM39" s="29">
        <v>97</v>
      </c>
      <c r="BN39" s="29">
        <v>116</v>
      </c>
      <c r="BO39" s="29">
        <v>125</v>
      </c>
      <c r="BP39" s="29">
        <v>127</v>
      </c>
      <c r="BQ39" s="29">
        <v>132</v>
      </c>
      <c r="BR39" s="29">
        <v>134</v>
      </c>
      <c r="BS39" s="29">
        <v>162</v>
      </c>
      <c r="BT39" s="29">
        <v>129</v>
      </c>
      <c r="BU39" s="29">
        <v>146</v>
      </c>
      <c r="BV39" s="29">
        <v>123</v>
      </c>
      <c r="BW39" s="29">
        <v>117</v>
      </c>
      <c r="BX39" s="29">
        <v>130</v>
      </c>
      <c r="BY39" s="29">
        <v>122</v>
      </c>
      <c r="BZ39" s="29">
        <v>122</v>
      </c>
      <c r="CA39" s="29">
        <v>144</v>
      </c>
      <c r="CB39" s="29">
        <v>151</v>
      </c>
      <c r="CC39" s="29">
        <v>115</v>
      </c>
      <c r="CD39" s="29">
        <v>139</v>
      </c>
      <c r="CE39" s="29">
        <v>217</v>
      </c>
      <c r="CF39" s="29">
        <v>228</v>
      </c>
    </row>
    <row r="40" spans="1:84" x14ac:dyDescent="0.25">
      <c r="A40" s="48" t="s">
        <v>15</v>
      </c>
      <c r="B40" s="62" t="s">
        <v>46</v>
      </c>
      <c r="C40" s="63" t="s">
        <v>47</v>
      </c>
      <c r="D40" s="20"/>
      <c r="E40" s="11"/>
      <c r="F40" s="98" t="s">
        <v>28</v>
      </c>
      <c r="G40" s="103" t="e">
        <f ca="1">G39/G8</f>
        <v>#REF!</v>
      </c>
      <c r="H40" s="104" t="e">
        <f>IF(H8=0, 0, H39/H8)</f>
        <v>#REF!</v>
      </c>
      <c r="I40" s="104">
        <v>0.1033953653066845</v>
      </c>
      <c r="J40" s="104">
        <v>0.10577149587750294</v>
      </c>
      <c r="K40" s="104">
        <v>0.15217391304347827</v>
      </c>
      <c r="L40" s="104">
        <v>0.21568627450980393</v>
      </c>
      <c r="M40" s="104">
        <v>0.25058520599250939</v>
      </c>
      <c r="N40" s="104">
        <v>0.19536024288661399</v>
      </c>
      <c r="O40" s="104">
        <v>9.323547685616651E-2</v>
      </c>
      <c r="P40" s="104">
        <v>6.296123669696263E-2</v>
      </c>
      <c r="Q40" s="104">
        <v>5.6814653834212976E-2</v>
      </c>
      <c r="R40" s="104">
        <v>4.7338653443867666E-2</v>
      </c>
      <c r="S40" s="104">
        <v>3.9890118393561866E-2</v>
      </c>
      <c r="T40" s="104">
        <v>3.740629105804158E-2</v>
      </c>
      <c r="U40" s="104">
        <v>3.7445528517990052E-2</v>
      </c>
      <c r="V40" s="104">
        <v>3.8559322033898308E-2</v>
      </c>
      <c r="W40" s="104">
        <v>3.8711413524007227E-2</v>
      </c>
      <c r="X40" s="104">
        <v>4.9241988102091731E-2</v>
      </c>
      <c r="Y40" s="104">
        <v>5.9902715538703126E-2</v>
      </c>
      <c r="Z40" s="104">
        <v>5.3171534662940702E-2</v>
      </c>
      <c r="AA40" s="104">
        <v>4.9060064190738197E-2</v>
      </c>
      <c r="AB40" s="104">
        <v>6.5412357363660648E-2</v>
      </c>
      <c r="AC40" s="104">
        <v>6.4078114272637113E-2</v>
      </c>
      <c r="AD40" s="104">
        <v>5.4741887625061818E-2</v>
      </c>
      <c r="AE40" s="104">
        <v>4.9931600547195622E-2</v>
      </c>
      <c r="AF40" s="104">
        <v>4.5953022426289229E-2</v>
      </c>
      <c r="AG40" s="104">
        <v>4.1291348118991753E-2</v>
      </c>
      <c r="AH40" s="104">
        <v>2.6037921507777315E-2</v>
      </c>
      <c r="AI40" s="104">
        <v>1.994710993577635E-2</v>
      </c>
      <c r="AJ40" s="104">
        <v>1.8105009052504527E-2</v>
      </c>
      <c r="AK40" s="104">
        <v>1.5261134976260457E-2</v>
      </c>
      <c r="AL40" s="104">
        <v>1.3327309690535352E-2</v>
      </c>
      <c r="AM40" s="104">
        <v>1.2822923325687212E-2</v>
      </c>
      <c r="AN40" s="104">
        <v>1.1381564119900834E-2</v>
      </c>
      <c r="AO40" s="104">
        <v>1.0604332953249715E-2</v>
      </c>
      <c r="AP40" s="104">
        <v>9.7897852318433627E-3</v>
      </c>
      <c r="AQ40" s="104">
        <v>9.6200636346621751E-3</v>
      </c>
      <c r="AR40" s="104">
        <v>9.6550679641058644E-3</v>
      </c>
      <c r="AS40" s="104">
        <v>9.4090084643288999E-3</v>
      </c>
      <c r="AT40" s="104">
        <v>8.7566996301049298E-3</v>
      </c>
      <c r="AU40" s="104">
        <v>9.5726238034220239E-3</v>
      </c>
      <c r="AV40" s="104">
        <v>1.0514811185648601E-2</v>
      </c>
      <c r="AW40" s="104">
        <v>1.0759565102893043E-2</v>
      </c>
      <c r="AX40" s="104">
        <v>8.4017853793931212E-3</v>
      </c>
      <c r="AY40" s="104">
        <v>7.4304799789845014E-3</v>
      </c>
      <c r="AZ40" s="104">
        <v>7.4973759184285499E-3</v>
      </c>
      <c r="BA40" s="104">
        <v>7.1211723698512046E-3</v>
      </c>
      <c r="BB40" s="104">
        <v>7.7095808383233532E-3</v>
      </c>
      <c r="BC40" s="104">
        <v>7.3279246270609791E-3</v>
      </c>
      <c r="BD40" s="104">
        <v>6.3480209111277074E-3</v>
      </c>
      <c r="BE40" s="104">
        <v>4.4061088084836261E-3</v>
      </c>
      <c r="BF40" s="104">
        <v>4.24929178470255E-3</v>
      </c>
      <c r="BG40" s="104">
        <v>3.6004602650235701E-3</v>
      </c>
      <c r="BH40" s="104">
        <v>2.6494940202391906E-3</v>
      </c>
      <c r="BI40" s="104">
        <v>2.9737866216315444E-3</v>
      </c>
      <c r="BJ40" s="104">
        <v>2.5308098591549297E-3</v>
      </c>
      <c r="BK40" s="104">
        <v>2.23426855175445E-3</v>
      </c>
      <c r="BL40" s="104">
        <v>2.4881083058909625E-3</v>
      </c>
      <c r="BM40" s="104">
        <v>3.5492133186974021E-3</v>
      </c>
      <c r="BN40" s="104">
        <v>4.2430227879585941E-3</v>
      </c>
      <c r="BO40" s="104">
        <v>4.5642092963814945E-3</v>
      </c>
      <c r="BP40" s="104">
        <v>4.6452084857351869E-3</v>
      </c>
      <c r="BQ40" s="104">
        <v>4.8245614035087722E-3</v>
      </c>
      <c r="BR40" s="104">
        <v>4.8846280027703857E-3</v>
      </c>
      <c r="BS40" s="104">
        <v>5.9085272448756295E-3</v>
      </c>
      <c r="BT40" s="104">
        <v>4.7049383616602231E-3</v>
      </c>
      <c r="BU40" s="104">
        <v>5.32496899846816E-3</v>
      </c>
      <c r="BV40" s="104">
        <v>4.4867585905012039E-3</v>
      </c>
      <c r="BW40" s="104">
        <v>4.271943917043961E-3</v>
      </c>
      <c r="BX40" s="104">
        <v>4.7407191306250455E-3</v>
      </c>
      <c r="BY40" s="104">
        <v>4.437654590426306E-3</v>
      </c>
      <c r="BZ40" s="104">
        <v>4.4362023199156393E-3</v>
      </c>
      <c r="CA40" s="104">
        <v>5.2287581699346402E-3</v>
      </c>
      <c r="CB40" s="104">
        <v>5.4753789252302556E-3</v>
      </c>
      <c r="CC40" s="104">
        <v>4.1656101713333574E-3</v>
      </c>
      <c r="CD40" s="104">
        <v>5.0380572671257706E-3</v>
      </c>
      <c r="CE40" s="104">
        <v>7.8466823359247869E-3</v>
      </c>
      <c r="CF40" s="104">
        <v>8.222142084385143E-3</v>
      </c>
    </row>
    <row r="41" spans="1:84" x14ac:dyDescent="0.25">
      <c r="A41" s="149"/>
      <c r="B41" s="149"/>
      <c r="C41" s="149"/>
      <c r="D41" s="20"/>
      <c r="E41" s="11"/>
      <c r="F41" s="102" t="s">
        <v>48</v>
      </c>
      <c r="G41" s="105" t="e">
        <f ca="1">(INDIRECT("H41")+INDIRECT("I41")+INDIRECT("J41")+INDIRECT("K41")+INDIRECT("L41")+INDIRECT("M41")+INDIRECT("N41")+INDIRECT("O41")+INDIRECT("P41")+INDIRECT("Q41")+INDIRECT("R41")+INDIRECT("S41")) / 12</f>
        <v>#REF!</v>
      </c>
      <c r="H41" s="150" t="e">
        <f>#REF!</f>
        <v>#REF!</v>
      </c>
      <c r="I41" s="150">
        <v>205</v>
      </c>
      <c r="J41" s="150">
        <v>202</v>
      </c>
      <c r="K41" s="150">
        <v>203</v>
      </c>
      <c r="L41" s="150">
        <v>212</v>
      </c>
      <c r="M41" s="150">
        <v>183</v>
      </c>
      <c r="N41" s="150">
        <v>190</v>
      </c>
      <c r="O41" s="150">
        <v>221</v>
      </c>
      <c r="P41" s="150">
        <v>219</v>
      </c>
      <c r="Q41" s="150">
        <v>231</v>
      </c>
      <c r="R41" s="150">
        <v>256</v>
      </c>
      <c r="S41" s="150">
        <v>266</v>
      </c>
      <c r="T41" s="150">
        <v>271</v>
      </c>
      <c r="U41" s="150">
        <v>562</v>
      </c>
      <c r="V41" s="150">
        <v>268</v>
      </c>
      <c r="W41" s="150">
        <v>289</v>
      </c>
      <c r="X41" s="150">
        <v>286</v>
      </c>
      <c r="Y41" s="150">
        <v>493</v>
      </c>
      <c r="Z41" s="150">
        <v>313</v>
      </c>
      <c r="AA41" s="150">
        <v>283</v>
      </c>
      <c r="AB41" s="150">
        <v>270</v>
      </c>
      <c r="AC41" s="150">
        <v>253</v>
      </c>
      <c r="AD41" s="150">
        <v>250</v>
      </c>
      <c r="AE41" s="150">
        <v>256</v>
      </c>
      <c r="AF41" s="150">
        <v>258</v>
      </c>
      <c r="AG41" s="150">
        <v>236</v>
      </c>
      <c r="AH41" s="150">
        <v>265</v>
      </c>
      <c r="AI41" s="150">
        <v>270</v>
      </c>
      <c r="AJ41" s="150">
        <v>235</v>
      </c>
      <c r="AK41" s="150">
        <v>249</v>
      </c>
      <c r="AL41" s="150">
        <v>215</v>
      </c>
      <c r="AM41" s="150">
        <v>208</v>
      </c>
      <c r="AN41" s="150">
        <v>209</v>
      </c>
      <c r="AO41" s="150">
        <v>237</v>
      </c>
      <c r="AP41" s="150">
        <v>244</v>
      </c>
      <c r="AQ41" s="150">
        <v>237</v>
      </c>
      <c r="AR41" s="150">
        <v>238</v>
      </c>
      <c r="AS41" s="150">
        <v>248</v>
      </c>
      <c r="AT41" s="150">
        <v>251</v>
      </c>
      <c r="AU41" s="150">
        <v>290</v>
      </c>
      <c r="AV41" s="150">
        <v>310</v>
      </c>
      <c r="AW41" s="150">
        <v>310</v>
      </c>
      <c r="AX41" s="150">
        <v>305</v>
      </c>
      <c r="AY41" s="150">
        <v>315</v>
      </c>
      <c r="AZ41" s="150">
        <v>304</v>
      </c>
      <c r="BA41" s="150">
        <v>289</v>
      </c>
      <c r="BB41" s="150">
        <v>285</v>
      </c>
      <c r="BC41" s="150">
        <v>287</v>
      </c>
      <c r="BD41" s="150">
        <v>290</v>
      </c>
      <c r="BE41" s="150">
        <v>287</v>
      </c>
      <c r="BF41" s="150">
        <v>290</v>
      </c>
      <c r="BG41" s="150">
        <v>289</v>
      </c>
      <c r="BH41" s="150">
        <v>277</v>
      </c>
      <c r="BI41" s="150">
        <v>305</v>
      </c>
      <c r="BJ41" s="150">
        <v>302</v>
      </c>
      <c r="BK41" s="150">
        <v>308</v>
      </c>
      <c r="BL41" s="150">
        <v>323</v>
      </c>
      <c r="BM41" s="150">
        <v>354</v>
      </c>
      <c r="BN41" s="150">
        <v>348</v>
      </c>
      <c r="BO41" s="150">
        <v>373</v>
      </c>
      <c r="BP41" s="150">
        <v>379</v>
      </c>
      <c r="BQ41" s="150">
        <v>383</v>
      </c>
      <c r="BR41" s="150">
        <v>354</v>
      </c>
      <c r="BS41" s="150">
        <v>379</v>
      </c>
      <c r="BT41" s="150">
        <v>369</v>
      </c>
      <c r="BU41" s="150">
        <v>394</v>
      </c>
      <c r="BV41" s="150">
        <v>422</v>
      </c>
      <c r="BW41" s="150">
        <v>447</v>
      </c>
      <c r="BX41" s="150">
        <v>422</v>
      </c>
      <c r="BY41" s="150">
        <v>386</v>
      </c>
      <c r="BZ41" s="150">
        <v>370</v>
      </c>
      <c r="CA41" s="150">
        <v>379</v>
      </c>
      <c r="CB41" s="150">
        <v>352</v>
      </c>
      <c r="CC41" s="150">
        <v>386</v>
      </c>
      <c r="CD41" s="150">
        <v>392</v>
      </c>
      <c r="CE41" s="150">
        <v>440</v>
      </c>
      <c r="CF41" s="150">
        <v>446</v>
      </c>
    </row>
    <row r="42" spans="1:84" ht="13.8" thickBot="1" x14ac:dyDescent="0.3">
      <c r="A42" s="149"/>
      <c r="B42" s="149"/>
      <c r="C42" s="149"/>
      <c r="D42" s="20"/>
      <c r="E42" s="11"/>
      <c r="F42" s="101" t="s">
        <v>49</v>
      </c>
      <c r="G42" s="96" t="e">
        <f ca="1">G41/G8</f>
        <v>#REF!</v>
      </c>
      <c r="H42" s="107" t="e">
        <f>IF(H8=0, 0, H41/H8)</f>
        <v>#REF!</v>
      </c>
      <c r="I42" s="107">
        <v>8.0654679938623759E-3</v>
      </c>
      <c r="J42" s="107">
        <v>7.9308990969768362E-3</v>
      </c>
      <c r="K42" s="107">
        <v>7.9371285580231467E-3</v>
      </c>
      <c r="L42" s="107">
        <v>8.2806030778845401E-3</v>
      </c>
      <c r="M42" s="107">
        <v>7.1395131086142323E-3</v>
      </c>
      <c r="N42" s="107">
        <v>7.395586002880386E-3</v>
      </c>
      <c r="O42" s="107">
        <v>8.5818577197887547E-3</v>
      </c>
      <c r="P42" s="107">
        <v>8.5061757166161739E-3</v>
      </c>
      <c r="Q42" s="107">
        <v>8.9646072648245888E-3</v>
      </c>
      <c r="R42" s="107">
        <v>9.9170992484698232E-3</v>
      </c>
      <c r="S42" s="107">
        <v>1.0291727926951946E-2</v>
      </c>
      <c r="T42" s="107">
        <v>1.0472215781745111E-2</v>
      </c>
      <c r="U42" s="107">
        <v>2.167290116077282E-2</v>
      </c>
      <c r="V42" s="107">
        <v>1.0323574730354392E-2</v>
      </c>
      <c r="W42" s="107">
        <v>1.1109829700534347E-2</v>
      </c>
      <c r="X42" s="107">
        <v>1.0976779888696987E-2</v>
      </c>
      <c r="Y42" s="107">
        <v>1.8882377724156421E-2</v>
      </c>
      <c r="Z42" s="107">
        <v>1.1981778509359569E-2</v>
      </c>
      <c r="AA42" s="107">
        <v>1.0813082683784198E-2</v>
      </c>
      <c r="AB42" s="107">
        <v>1.0304163645384116E-2</v>
      </c>
      <c r="AC42" s="107">
        <v>9.6498588755816617E-3</v>
      </c>
      <c r="AD42" s="107">
        <v>9.5104043823943402E-3</v>
      </c>
      <c r="AE42" s="107">
        <v>9.7279221766225863E-3</v>
      </c>
      <c r="AF42" s="107">
        <v>9.7901567184001826E-3</v>
      </c>
      <c r="AG42" s="107">
        <v>8.9319506471879501E-3</v>
      </c>
      <c r="AH42" s="107">
        <v>1.002914127843167E-2</v>
      </c>
      <c r="AI42" s="107">
        <v>1.0200226671703816E-2</v>
      </c>
      <c r="AJ42" s="107">
        <v>8.8639106819553403E-3</v>
      </c>
      <c r="AK42" s="107">
        <v>9.3827718742934656E-3</v>
      </c>
      <c r="AL42" s="107">
        <v>8.094270009788419E-3</v>
      </c>
      <c r="AM42" s="107">
        <v>7.8216071898619937E-3</v>
      </c>
      <c r="AN42" s="107">
        <v>7.8506498384794537E-3</v>
      </c>
      <c r="AO42" s="107">
        <v>9.0079817559863169E-3</v>
      </c>
      <c r="AP42" s="107">
        <v>9.2585565758518638E-3</v>
      </c>
      <c r="AQ42" s="107">
        <v>8.8714205502526677E-3</v>
      </c>
      <c r="AR42" s="107">
        <v>9.0113967664988068E-3</v>
      </c>
      <c r="AS42" s="107">
        <v>9.3712212817412335E-3</v>
      </c>
      <c r="AT42" s="107">
        <v>9.4738431342945573E-3</v>
      </c>
      <c r="AU42" s="107">
        <v>1.0929373633828296E-2</v>
      </c>
      <c r="AV42" s="107">
        <v>1.1683123539609557E-2</v>
      </c>
      <c r="AW42" s="107">
        <v>1.1662465670967985E-2</v>
      </c>
      <c r="AX42" s="107">
        <v>1.1439930985334383E-2</v>
      </c>
      <c r="AY42" s="107">
        <v>1.1821218148384433E-2</v>
      </c>
      <c r="AZ42" s="107">
        <v>1.1396011396011397E-2</v>
      </c>
      <c r="BA42" s="107">
        <v>1.0831677973089465E-2</v>
      </c>
      <c r="BB42" s="107">
        <v>1.0666167664670659E-2</v>
      </c>
      <c r="BC42" s="107">
        <v>1.0730175346767862E-2</v>
      </c>
      <c r="BD42" s="107">
        <v>1.0828976848394324E-2</v>
      </c>
      <c r="BE42" s="107">
        <v>1.0716552779955939E-2</v>
      </c>
      <c r="BF42" s="107">
        <v>1.0809601908453854E-2</v>
      </c>
      <c r="BG42" s="107">
        <v>1.0727144500946513E-2</v>
      </c>
      <c r="BH42" s="107">
        <v>1.0193192272309108E-2</v>
      </c>
      <c r="BI42" s="107">
        <v>1.1197591599970629E-2</v>
      </c>
      <c r="BJ42" s="107">
        <v>1.1076877934272301E-2</v>
      </c>
      <c r="BK42" s="107">
        <v>1.1281224818694601E-2</v>
      </c>
      <c r="BL42" s="107">
        <v>1.1818514452982071E-2</v>
      </c>
      <c r="BM42" s="107">
        <v>1.2952799121844128E-2</v>
      </c>
      <c r="BN42" s="107">
        <v>1.2729068363875782E-2</v>
      </c>
      <c r="BO42" s="107">
        <v>1.361960054040238E-2</v>
      </c>
      <c r="BP42" s="107">
        <v>1.3862472567666423E-2</v>
      </c>
      <c r="BQ42" s="107">
        <v>1.3998538011695906E-2</v>
      </c>
      <c r="BR42" s="107">
        <v>1.2904166514781467E-2</v>
      </c>
      <c r="BS42" s="107">
        <v>1.3823035961776935E-2</v>
      </c>
      <c r="BT42" s="107">
        <v>1.3458312057772266E-2</v>
      </c>
      <c r="BU42" s="107">
        <v>1.4370121817783937E-2</v>
      </c>
      <c r="BV42" s="107">
        <v>1.5393594513752098E-2</v>
      </c>
      <c r="BW42" s="107">
        <v>1.6321016503578211E-2</v>
      </c>
      <c r="BX42" s="107">
        <v>1.538910363941361E-2</v>
      </c>
      <c r="BY42" s="107">
        <v>1.4040448130365197E-2</v>
      </c>
      <c r="BZ42" s="107">
        <v>1.3454056216137595E-2</v>
      </c>
      <c r="CA42" s="107">
        <v>1.3761801016702978E-2</v>
      </c>
      <c r="CB42" s="107">
        <v>1.2763797229675829E-2</v>
      </c>
      <c r="CC42" s="107">
        <v>1.3981961096823269E-2</v>
      </c>
      <c r="CD42" s="107">
        <v>1.4208046393620877E-2</v>
      </c>
      <c r="CE42" s="107">
        <v>1.5910323630446574E-2</v>
      </c>
      <c r="CF42" s="107">
        <v>1.6083663901911287E-2</v>
      </c>
    </row>
    <row r="43" spans="1:84" ht="13.8" thickBot="1" x14ac:dyDescent="0.3">
      <c r="A43" s="46"/>
      <c r="B43" s="46"/>
      <c r="C43" s="46"/>
      <c r="D43" s="1"/>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20"/>
      <c r="E45" s="11"/>
      <c r="F45" s="26" t="s">
        <v>51</v>
      </c>
      <c r="G45" s="111" t="e">
        <f ca="1">(INDIRECT("H45")+INDIRECT("I45")+INDIRECT("J45")+INDIRECT("K45")+INDIRECT("L45")+INDIRECT("M45")+INDIRECT("N45")+INDIRECT("O45")+INDIRECT("P45")+INDIRECT("Q45")+INDIRECT("R45")+INDIRECT("S45")) / 12</f>
        <v>#REF!</v>
      </c>
      <c r="H45" s="58" t="e">
        <f>#REF!</f>
        <v>#REF!</v>
      </c>
      <c r="I45" s="58">
        <v>747</v>
      </c>
      <c r="J45" s="58">
        <v>328</v>
      </c>
      <c r="K45" s="58">
        <v>600</v>
      </c>
      <c r="L45" s="58">
        <v>153</v>
      </c>
      <c r="M45" s="58">
        <v>102</v>
      </c>
      <c r="N45" s="58">
        <v>132</v>
      </c>
      <c r="O45" s="58">
        <v>351</v>
      </c>
      <c r="P45" s="58">
        <v>445</v>
      </c>
      <c r="Q45" s="58">
        <v>148</v>
      </c>
      <c r="R45" s="58">
        <v>161</v>
      </c>
      <c r="S45" s="58">
        <v>120</v>
      </c>
      <c r="T45" s="58">
        <v>239</v>
      </c>
      <c r="U45" s="58">
        <v>251</v>
      </c>
      <c r="V45" s="58">
        <v>269</v>
      </c>
      <c r="W45" s="58">
        <v>464</v>
      </c>
      <c r="X45" s="58">
        <v>214</v>
      </c>
      <c r="Y45" s="58">
        <v>148</v>
      </c>
      <c r="Z45" s="58">
        <v>205</v>
      </c>
      <c r="AA45" s="58">
        <v>329</v>
      </c>
      <c r="AB45" s="58">
        <v>325</v>
      </c>
      <c r="AC45" s="58">
        <v>247</v>
      </c>
      <c r="AD45" s="58">
        <v>251</v>
      </c>
      <c r="AE45" s="58">
        <v>218</v>
      </c>
      <c r="AF45" s="58">
        <v>406</v>
      </c>
      <c r="AG45" s="58">
        <v>61</v>
      </c>
      <c r="AH45" s="58">
        <v>212</v>
      </c>
      <c r="AI45" s="58">
        <v>395</v>
      </c>
      <c r="AJ45" s="58">
        <v>304</v>
      </c>
      <c r="AK45" s="58">
        <v>332</v>
      </c>
      <c r="AL45" s="58">
        <v>366</v>
      </c>
      <c r="AM45" s="58">
        <v>189</v>
      </c>
      <c r="AN45" s="58">
        <v>58</v>
      </c>
      <c r="AO45" s="58">
        <v>245</v>
      </c>
      <c r="AP45" s="58">
        <v>289</v>
      </c>
      <c r="AQ45" s="58">
        <v>314</v>
      </c>
      <c r="AR45" s="58">
        <v>315</v>
      </c>
      <c r="AS45" s="58">
        <v>170</v>
      </c>
      <c r="AT45" s="58">
        <v>252</v>
      </c>
      <c r="AU45" s="58">
        <v>335</v>
      </c>
      <c r="AV45" s="58">
        <v>145</v>
      </c>
      <c r="AW45" s="58">
        <v>83</v>
      </c>
      <c r="AX45" s="58">
        <v>74</v>
      </c>
      <c r="AY45" s="58">
        <v>120</v>
      </c>
      <c r="AZ45" s="58">
        <v>72</v>
      </c>
      <c r="BA45" s="58">
        <v>138</v>
      </c>
      <c r="BB45" s="58">
        <v>14</v>
      </c>
      <c r="BC45" s="58">
        <v>99</v>
      </c>
      <c r="BD45" s="58">
        <v>85</v>
      </c>
      <c r="BE45" s="58">
        <v>116</v>
      </c>
      <c r="BF45" s="58">
        <v>16</v>
      </c>
      <c r="BG45" s="58">
        <v>86</v>
      </c>
      <c r="BH45" s="58">
        <v>103</v>
      </c>
      <c r="BI45" s="58">
        <v>49</v>
      </c>
      <c r="BJ45" s="58">
        <v>79</v>
      </c>
      <c r="BK45" s="58">
        <v>124</v>
      </c>
      <c r="BL45" s="58">
        <v>108</v>
      </c>
      <c r="BM45" s="58">
        <v>261</v>
      </c>
      <c r="BN45" s="58">
        <v>163</v>
      </c>
      <c r="BO45" s="58">
        <v>205</v>
      </c>
      <c r="BP45" s="58">
        <v>197</v>
      </c>
      <c r="BQ45" s="58">
        <v>381</v>
      </c>
      <c r="BR45" s="58">
        <v>190</v>
      </c>
      <c r="BS45" s="58">
        <v>197</v>
      </c>
      <c r="BT45" s="58">
        <v>112</v>
      </c>
      <c r="BU45" s="58">
        <v>113</v>
      </c>
      <c r="BV45" s="58">
        <v>138</v>
      </c>
      <c r="BW45" s="58">
        <v>175</v>
      </c>
      <c r="BX45" s="58">
        <v>118</v>
      </c>
      <c r="BY45" s="58">
        <v>182</v>
      </c>
      <c r="BZ45" s="58">
        <v>126</v>
      </c>
      <c r="CA45" s="58">
        <v>120</v>
      </c>
      <c r="CB45" s="58">
        <v>113</v>
      </c>
      <c r="CC45" s="58">
        <v>189</v>
      </c>
      <c r="CD45" s="58">
        <v>131</v>
      </c>
      <c r="CE45" s="58">
        <v>217</v>
      </c>
      <c r="CF45" s="58">
        <v>168</v>
      </c>
    </row>
    <row r="46" spans="1:84" x14ac:dyDescent="0.25">
      <c r="A46" s="48" t="s">
        <v>41</v>
      </c>
      <c r="B46" s="62" t="s">
        <v>42</v>
      </c>
      <c r="C46" s="63" t="s">
        <v>43</v>
      </c>
      <c r="D46" s="20"/>
      <c r="E46" s="11"/>
      <c r="F46" s="27" t="s">
        <v>52</v>
      </c>
      <c r="G46" s="23" t="e">
        <f ca="1">G45/G30</f>
        <v>#REF!</v>
      </c>
      <c r="H46" s="60" t="e">
        <f>IF(H30=0, 0, H45/H30)</f>
        <v>#REF!</v>
      </c>
      <c r="I46" s="60">
        <v>6.5768621236133126E-2</v>
      </c>
      <c r="J46" s="60">
        <v>3.0443660664562836E-2</v>
      </c>
      <c r="K46" s="60">
        <v>6.0441220912662436E-2</v>
      </c>
      <c r="L46" s="60">
        <v>1.3177159590043924E-2</v>
      </c>
      <c r="M46" s="60">
        <v>9.5007451564828611E-3</v>
      </c>
      <c r="N46" s="60">
        <v>1.4648762623460215E-2</v>
      </c>
      <c r="O46" s="60">
        <v>3.0673774359870662E-2</v>
      </c>
      <c r="P46" s="60">
        <v>3.6583360736599804E-2</v>
      </c>
      <c r="Q46" s="60">
        <v>1.5232606010703994E-2</v>
      </c>
      <c r="R46" s="60">
        <v>1.3417784815401283E-2</v>
      </c>
      <c r="S46" s="60">
        <v>1.1005135730007337E-2</v>
      </c>
      <c r="T46" s="60">
        <v>2.3413009404388715E-2</v>
      </c>
      <c r="U46" s="60">
        <v>2.0747230947264012E-2</v>
      </c>
      <c r="V46" s="60">
        <v>2.898706896551724E-2</v>
      </c>
      <c r="W46" s="60">
        <v>4.9022715266772321E-2</v>
      </c>
      <c r="X46" s="60">
        <v>1.6427419973900362E-2</v>
      </c>
      <c r="Y46" s="60">
        <v>1.3407011504665278E-2</v>
      </c>
      <c r="Z46" s="60">
        <v>1.8976210311950382E-2</v>
      </c>
      <c r="AA46" s="60">
        <v>2.6603056521387565E-2</v>
      </c>
      <c r="AB46" s="60">
        <v>2.9885057471264367E-2</v>
      </c>
      <c r="AC46" s="60">
        <v>2.5173257236037506E-2</v>
      </c>
      <c r="AD46" s="60">
        <v>2.1379897785349232E-2</v>
      </c>
      <c r="AE46" s="60">
        <v>2.2274445693266576E-2</v>
      </c>
      <c r="AF46" s="60">
        <v>3.5480206239622475E-2</v>
      </c>
      <c r="AG46" s="60">
        <v>5.1007609331883939E-3</v>
      </c>
      <c r="AH46" s="60">
        <v>1.830426523916422E-2</v>
      </c>
      <c r="AI46" s="60">
        <v>3.8630806845965773E-2</v>
      </c>
      <c r="AJ46" s="60">
        <v>2.2104268159674253E-2</v>
      </c>
      <c r="AK46" s="60">
        <v>2.9092183666316159E-2</v>
      </c>
      <c r="AL46" s="60">
        <v>3.5444509006391629E-2</v>
      </c>
      <c r="AM46" s="60">
        <v>1.6002032004064009E-2</v>
      </c>
      <c r="AN46" s="60">
        <v>4.8176758867015529E-3</v>
      </c>
      <c r="AO46" s="60">
        <v>1.1339967600092571E-2</v>
      </c>
      <c r="AP46" s="60">
        <v>2.4033264033264033E-2</v>
      </c>
      <c r="AQ46" s="60">
        <v>2.7153234175025943E-2</v>
      </c>
      <c r="AR46" s="60">
        <v>2.9658224272667358E-2</v>
      </c>
      <c r="AS46" s="60">
        <v>1.5289144707257847E-2</v>
      </c>
      <c r="AT46" s="60">
        <v>2.1498037877495307E-2</v>
      </c>
      <c r="AU46" s="60">
        <v>3.0756518545721631E-2</v>
      </c>
      <c r="AV46" s="60">
        <v>1.1682242990654205E-2</v>
      </c>
      <c r="AW46" s="60">
        <v>8.3183002605732616E-3</v>
      </c>
      <c r="AX46" s="60">
        <v>7.0671378091872791E-3</v>
      </c>
      <c r="AY46" s="60">
        <v>1.0498687664041995E-2</v>
      </c>
      <c r="AZ46" s="60">
        <v>5.6018050260639536E-3</v>
      </c>
      <c r="BA46" s="60">
        <v>1.3476562500000001E-2</v>
      </c>
      <c r="BB46" s="60">
        <v>1.2414208948871192E-4</v>
      </c>
      <c r="BC46" s="60">
        <v>8.8125333808082608E-3</v>
      </c>
      <c r="BD46" s="60">
        <v>7.8362680925601544E-3</v>
      </c>
      <c r="BE46" s="60">
        <v>8.9457854553867504E-3</v>
      </c>
      <c r="BF46" s="60">
        <v>1.3516938413449353E-3</v>
      </c>
      <c r="BG46" s="60">
        <v>8.299556070256708E-3</v>
      </c>
      <c r="BH46" s="60">
        <v>7.7748758284394389E-4</v>
      </c>
      <c r="BI46" s="60">
        <v>4.0674026728646133E-3</v>
      </c>
      <c r="BJ46" s="60">
        <v>7.2650358653669304E-3</v>
      </c>
      <c r="BK46" s="60">
        <v>9.5084732765892185E-3</v>
      </c>
      <c r="BL46" s="60">
        <v>9.3360995850622405E-3</v>
      </c>
      <c r="BM46" s="60">
        <v>2.3898910356194486E-2</v>
      </c>
      <c r="BN46" s="60">
        <v>1.2346614149371308E-2</v>
      </c>
      <c r="BO46" s="60">
        <v>1.7005391953546247E-2</v>
      </c>
      <c r="BP46" s="60">
        <v>1.8722676297281887E-2</v>
      </c>
      <c r="BQ46" s="60">
        <v>2.8109783089862773E-2</v>
      </c>
      <c r="BR46" s="60">
        <v>1.5547009246379183E-2</v>
      </c>
      <c r="BS46" s="60">
        <v>1.841982234689107E-2</v>
      </c>
      <c r="BT46" s="60">
        <v>8.1342145399084902E-3</v>
      </c>
      <c r="BU46" s="60">
        <v>9.2199738903394248E-3</v>
      </c>
      <c r="BV46" s="60">
        <v>1.2747090338075005E-2</v>
      </c>
      <c r="BW46" s="60">
        <v>1.2729124236252547E-2</v>
      </c>
      <c r="BX46" s="60">
        <v>9.0853095164767483E-3</v>
      </c>
      <c r="BY46" s="60">
        <v>1.6140475345867329E-2</v>
      </c>
      <c r="BZ46" s="60">
        <v>9.507998792635074E-3</v>
      </c>
      <c r="CA46" s="60">
        <v>8.9786756453423128E-3</v>
      </c>
      <c r="CB46" s="60">
        <v>9.812434873219868E-3</v>
      </c>
      <c r="CC46" s="60">
        <v>5.7858323639257943E-3</v>
      </c>
      <c r="CD46" s="60">
        <v>1.0039852851011648E-2</v>
      </c>
      <c r="CE46" s="60">
        <v>6.7460440824447417E-3</v>
      </c>
      <c r="CF46" s="60">
        <v>1.1149455800371648E-2</v>
      </c>
    </row>
    <row r="47" spans="1:84" x14ac:dyDescent="0.25">
      <c r="A47" s="46"/>
      <c r="B47" s="46"/>
      <c r="C47" s="46"/>
      <c r="D47" s="4"/>
      <c r="E47" s="11"/>
      <c r="F47" s="26" t="s">
        <v>53</v>
      </c>
      <c r="G47" s="111" t="e">
        <f ca="1">(INDIRECT("H47")+INDIRECT("I47")+INDIRECT("J47")+INDIRECT("K47")+INDIRECT("L47")+INDIRECT("M47")+INDIRECT("N47")+INDIRECT("O47")+INDIRECT("P47")+INDIRECT("Q47")+INDIRECT("R47")+INDIRECT("S47")) / 12</f>
        <v>#REF!</v>
      </c>
      <c r="H47" s="58" t="e">
        <f>#REF!</f>
        <v>#REF!</v>
      </c>
      <c r="I47" s="58">
        <v>22</v>
      </c>
      <c r="J47" s="58">
        <v>22</v>
      </c>
      <c r="K47" s="58">
        <v>78</v>
      </c>
      <c r="L47" s="58">
        <v>33</v>
      </c>
      <c r="M47" s="58">
        <v>2</v>
      </c>
      <c r="N47" s="58">
        <v>12</v>
      </c>
      <c r="O47" s="58">
        <v>44</v>
      </c>
      <c r="P47" s="58">
        <v>2</v>
      </c>
      <c r="Q47" s="58">
        <v>70</v>
      </c>
      <c r="R47" s="58">
        <v>29</v>
      </c>
      <c r="S47" s="58">
        <v>14</v>
      </c>
      <c r="T47" s="58">
        <v>9</v>
      </c>
      <c r="U47" s="58">
        <v>10</v>
      </c>
      <c r="V47" s="58">
        <v>24</v>
      </c>
      <c r="W47" s="58">
        <v>29</v>
      </c>
      <c r="X47" s="58">
        <v>25</v>
      </c>
      <c r="Y47" s="58">
        <v>5</v>
      </c>
      <c r="Z47" s="58">
        <v>12</v>
      </c>
      <c r="AA47" s="58">
        <v>15</v>
      </c>
      <c r="AB47" s="58">
        <v>24</v>
      </c>
      <c r="AC47" s="58">
        <v>34</v>
      </c>
      <c r="AD47" s="58">
        <v>26</v>
      </c>
      <c r="AE47" s="58">
        <v>19</v>
      </c>
      <c r="AF47" s="58">
        <v>6</v>
      </c>
      <c r="AG47" s="58">
        <v>22</v>
      </c>
      <c r="AH47" s="58">
        <v>14</v>
      </c>
      <c r="AI47" s="58">
        <v>54</v>
      </c>
      <c r="AJ47" s="58">
        <v>29</v>
      </c>
      <c r="AK47" s="58">
        <v>21</v>
      </c>
      <c r="AL47" s="58">
        <v>10</v>
      </c>
      <c r="AM47" s="58">
        <v>6</v>
      </c>
      <c r="AN47" s="58">
        <v>16</v>
      </c>
      <c r="AO47" s="58">
        <v>26</v>
      </c>
      <c r="AP47" s="58">
        <v>57</v>
      </c>
      <c r="AQ47" s="58">
        <v>32</v>
      </c>
      <c r="AR47" s="58">
        <v>25</v>
      </c>
      <c r="AS47" s="58">
        <v>10</v>
      </c>
      <c r="AT47" s="58">
        <v>31</v>
      </c>
      <c r="AU47" s="58">
        <v>15</v>
      </c>
      <c r="AV47" s="58">
        <v>14</v>
      </c>
      <c r="AW47" s="58">
        <v>17</v>
      </c>
      <c r="AX47" s="58">
        <v>18</v>
      </c>
      <c r="AY47" s="58">
        <v>22</v>
      </c>
      <c r="AZ47" s="58">
        <v>20</v>
      </c>
      <c r="BA47" s="58">
        <v>25</v>
      </c>
      <c r="BB47" s="58">
        <v>116</v>
      </c>
      <c r="BC47" s="58">
        <v>27</v>
      </c>
      <c r="BD47" s="58">
        <v>23</v>
      </c>
      <c r="BE47" s="58">
        <v>21</v>
      </c>
      <c r="BF47" s="58">
        <v>17</v>
      </c>
      <c r="BG47" s="58">
        <v>27</v>
      </c>
      <c r="BH47" s="58">
        <v>18</v>
      </c>
      <c r="BI47" s="58">
        <v>15</v>
      </c>
      <c r="BJ47" s="58">
        <v>40</v>
      </c>
      <c r="BK47" s="58">
        <v>16</v>
      </c>
      <c r="BL47" s="58">
        <v>27</v>
      </c>
      <c r="BM47" s="58">
        <v>22</v>
      </c>
      <c r="BN47" s="58">
        <v>9</v>
      </c>
      <c r="BO47" s="58">
        <v>26</v>
      </c>
      <c r="BP47" s="58">
        <v>19</v>
      </c>
      <c r="BQ47" s="58">
        <v>17</v>
      </c>
      <c r="BR47" s="58">
        <v>70</v>
      </c>
      <c r="BS47" s="58">
        <v>73</v>
      </c>
      <c r="BT47" s="58">
        <v>32</v>
      </c>
      <c r="BU47" s="58">
        <v>8</v>
      </c>
      <c r="BV47" s="58">
        <v>26</v>
      </c>
      <c r="BW47" s="58">
        <v>56</v>
      </c>
      <c r="BX47" s="58">
        <v>7</v>
      </c>
      <c r="BY47" s="58">
        <v>13</v>
      </c>
      <c r="BZ47" s="58">
        <v>6</v>
      </c>
      <c r="CA47" s="58">
        <v>6</v>
      </c>
      <c r="CB47" s="58">
        <v>6</v>
      </c>
      <c r="CC47" s="58">
        <v>23</v>
      </c>
      <c r="CD47" s="58">
        <v>12</v>
      </c>
      <c r="CE47" s="58">
        <v>28</v>
      </c>
      <c r="CF47" s="58">
        <v>43</v>
      </c>
    </row>
    <row r="48" spans="1:84" x14ac:dyDescent="0.25">
      <c r="A48" s="48" t="s">
        <v>54</v>
      </c>
      <c r="B48" s="62" t="s">
        <v>55</v>
      </c>
      <c r="C48" s="63" t="s">
        <v>43</v>
      </c>
      <c r="D48" s="20"/>
      <c r="E48" s="11"/>
      <c r="F48" s="27" t="s">
        <v>52</v>
      </c>
      <c r="G48" s="23" t="e">
        <f ca="1">G47/G30</f>
        <v>#REF!</v>
      </c>
      <c r="H48" s="60" t="e">
        <f>IF(H30=0, 0, H47/H30)</f>
        <v>#REF!</v>
      </c>
      <c r="I48" s="60">
        <v>1.9369607325233316E-3</v>
      </c>
      <c r="J48" s="60">
        <v>2.0419528494523853E-3</v>
      </c>
      <c r="K48" s="60">
        <v>7.8573587186461166E-3</v>
      </c>
      <c r="L48" s="60">
        <v>2.8421324605977091E-3</v>
      </c>
      <c r="M48" s="60">
        <v>1.8628912071535022E-4</v>
      </c>
      <c r="N48" s="60">
        <v>1.3317056930418378E-3</v>
      </c>
      <c r="O48" s="60">
        <v>3.8451455038014505E-3</v>
      </c>
      <c r="P48" s="60">
        <v>1.6441959881617889E-4</v>
      </c>
      <c r="Q48" s="60">
        <v>7.2046109510086453E-3</v>
      </c>
      <c r="R48" s="60">
        <v>2.4168680723393615E-3</v>
      </c>
      <c r="S48" s="60">
        <v>1.2839325018341892E-3</v>
      </c>
      <c r="T48" s="60">
        <v>8.8166144200626964E-4</v>
      </c>
      <c r="U48" s="60">
        <v>8.2658290626549838E-4</v>
      </c>
      <c r="V48" s="60">
        <v>2.5862068965517241E-3</v>
      </c>
      <c r="W48" s="60">
        <v>3.0639197041732701E-3</v>
      </c>
      <c r="X48" s="60">
        <v>1.9190911184463039E-3</v>
      </c>
      <c r="Y48" s="60">
        <v>4.5293957786031344E-4</v>
      </c>
      <c r="Z48" s="60">
        <v>1.1108025548458762E-3</v>
      </c>
      <c r="AA48" s="60">
        <v>1.2129053125252689E-3</v>
      </c>
      <c r="AB48" s="60">
        <v>2.206896551724138E-3</v>
      </c>
      <c r="AC48" s="60">
        <v>3.4651447207501018E-3</v>
      </c>
      <c r="AD48" s="60">
        <v>2.2146507666098809E-3</v>
      </c>
      <c r="AE48" s="60">
        <v>1.9413507714314908E-3</v>
      </c>
      <c r="AF48" s="60">
        <v>5.2433802324565232E-4</v>
      </c>
      <c r="AG48" s="60">
        <v>1.8396186972154862E-3</v>
      </c>
      <c r="AH48" s="60">
        <v>1.2087722327749958E-3</v>
      </c>
      <c r="AI48" s="60">
        <v>5.2811735941320293E-3</v>
      </c>
      <c r="AJ48" s="60">
        <v>2.1086308441794518E-3</v>
      </c>
      <c r="AK48" s="60">
        <v>1.840168243953733E-3</v>
      </c>
      <c r="AL48" s="60">
        <v>9.6842920782490803E-4</v>
      </c>
      <c r="AM48" s="60">
        <v>5.0800101600203195E-4</v>
      </c>
      <c r="AN48" s="60">
        <v>1.3290140377107734E-3</v>
      </c>
      <c r="AO48" s="60">
        <v>1.2034251330710485E-3</v>
      </c>
      <c r="AP48" s="60">
        <v>4.7401247401247402E-3</v>
      </c>
      <c r="AQ48" s="60">
        <v>2.767208578346593E-3</v>
      </c>
      <c r="AR48" s="60">
        <v>2.3538273232275682E-3</v>
      </c>
      <c r="AS48" s="60">
        <v>8.9936145336810868E-4</v>
      </c>
      <c r="AT48" s="60">
        <v>2.644599897628391E-3</v>
      </c>
      <c r="AU48" s="60">
        <v>1.3771575468233565E-3</v>
      </c>
      <c r="AV48" s="60">
        <v>1.1279407025459234E-3</v>
      </c>
      <c r="AW48" s="60">
        <v>1.7037482461415114E-3</v>
      </c>
      <c r="AX48" s="60">
        <v>1.7190335211536626E-3</v>
      </c>
      <c r="AY48" s="60">
        <v>1.9247594050743656E-3</v>
      </c>
      <c r="AZ48" s="60">
        <v>1.5560569516844317E-3</v>
      </c>
      <c r="BA48" s="60">
        <v>2.44140625E-3</v>
      </c>
      <c r="BB48" s="60">
        <v>1.0286058843350418E-3</v>
      </c>
      <c r="BC48" s="60">
        <v>2.4034181947658892E-3</v>
      </c>
      <c r="BD48" s="60">
        <v>2.1204019544574537E-3</v>
      </c>
      <c r="BE48" s="60">
        <v>1.6194956427855326E-3</v>
      </c>
      <c r="BF48" s="60">
        <v>1.4361747064289938E-3</v>
      </c>
      <c r="BG48" s="60">
        <v>2.6056745801968733E-3</v>
      </c>
      <c r="BH48" s="60">
        <v>1.3587161641933E-4</v>
      </c>
      <c r="BI48" s="60">
        <v>1.245123267203453E-3</v>
      </c>
      <c r="BJ48" s="60">
        <v>3.6784991723376862E-3</v>
      </c>
      <c r="BK48" s="60">
        <v>1.2268997776244152E-3</v>
      </c>
      <c r="BL48" s="60">
        <v>2.3340248962655601E-3</v>
      </c>
      <c r="BM48" s="60">
        <v>2.0144675396026007E-3</v>
      </c>
      <c r="BN48" s="60">
        <v>6.8171489168307833E-4</v>
      </c>
      <c r="BO48" s="60">
        <v>2.1567814184985483E-3</v>
      </c>
      <c r="BP48" s="60">
        <v>1.8057403535449534E-3</v>
      </c>
      <c r="BQ48" s="60">
        <v>1.2542422900988638E-3</v>
      </c>
      <c r="BR48" s="60">
        <v>5.7278455118239093E-3</v>
      </c>
      <c r="BS48" s="60">
        <v>6.8256194483403455E-3</v>
      </c>
      <c r="BT48" s="60">
        <v>2.3240612971167115E-3</v>
      </c>
      <c r="BU48" s="60">
        <v>6.5274151436031332E-4</v>
      </c>
      <c r="BV48" s="60">
        <v>2.4016257158692039E-3</v>
      </c>
      <c r="BW48" s="60">
        <v>4.0733197556008143E-3</v>
      </c>
      <c r="BX48" s="60">
        <v>5.3895903911302737E-4</v>
      </c>
      <c r="BY48" s="60">
        <v>1.1528910961333806E-3</v>
      </c>
      <c r="BZ48" s="60">
        <v>4.5276184726833685E-4</v>
      </c>
      <c r="CA48" s="60">
        <v>4.4893378226711561E-4</v>
      </c>
      <c r="CB48" s="60">
        <v>5.2101424105592217E-4</v>
      </c>
      <c r="CC48" s="60">
        <v>7.0409600195922367E-4</v>
      </c>
      <c r="CD48" s="60">
        <v>9.1968117719190676E-4</v>
      </c>
      <c r="CE48" s="60">
        <v>8.7045730096061184E-4</v>
      </c>
      <c r="CF48" s="60">
        <v>2.8537297584284578E-3</v>
      </c>
    </row>
    <row r="49" spans="1:84" x14ac:dyDescent="0.25">
      <c r="A49" s="46"/>
      <c r="B49" s="46"/>
      <c r="C49" s="46"/>
      <c r="D49" s="4"/>
      <c r="E49" s="11"/>
      <c r="F49" s="26" t="s">
        <v>56</v>
      </c>
      <c r="G49" s="111" t="e">
        <f ca="1">(INDIRECT("H49")+INDIRECT("I49")+INDIRECT("J49")+INDIRECT("K49")+INDIRECT("L49")+INDIRECT("M49")+INDIRECT("N49")+INDIRECT("O49")+INDIRECT("P49")+INDIRECT("Q49")+INDIRECT("R49")+INDIRECT("S49")) / 12</f>
        <v>#REF!</v>
      </c>
      <c r="H49" s="58" t="e">
        <f>#REF!</f>
        <v>#REF!</v>
      </c>
      <c r="I49" s="58">
        <v>8501</v>
      </c>
      <c r="J49" s="58">
        <v>8293</v>
      </c>
      <c r="K49" s="58">
        <v>7941</v>
      </c>
      <c r="L49" s="58">
        <v>7702</v>
      </c>
      <c r="M49" s="58">
        <v>7399</v>
      </c>
      <c r="N49" s="58">
        <v>7167</v>
      </c>
      <c r="O49" s="58">
        <v>6869</v>
      </c>
      <c r="P49" s="58">
        <v>6615</v>
      </c>
      <c r="Q49" s="58">
        <v>6339</v>
      </c>
      <c r="R49" s="58">
        <v>6102</v>
      </c>
      <c r="S49" s="58">
        <v>5768</v>
      </c>
      <c r="T49" s="58">
        <v>5578</v>
      </c>
      <c r="U49" s="58">
        <v>5381</v>
      </c>
      <c r="V49" s="58">
        <v>5143</v>
      </c>
      <c r="W49" s="58">
        <v>5089</v>
      </c>
      <c r="X49" s="58">
        <v>4889</v>
      </c>
      <c r="Y49" s="58">
        <v>4829</v>
      </c>
      <c r="Z49" s="58">
        <v>4698</v>
      </c>
      <c r="AA49" s="58">
        <v>4688</v>
      </c>
      <c r="AB49" s="58">
        <v>4532</v>
      </c>
      <c r="AC49" s="58">
        <v>4354</v>
      </c>
      <c r="AD49" s="58">
        <v>4175</v>
      </c>
      <c r="AE49" s="58">
        <v>4106</v>
      </c>
      <c r="AF49" s="58">
        <v>3956</v>
      </c>
      <c r="AG49" s="58">
        <v>3898</v>
      </c>
      <c r="AH49" s="58">
        <v>3926</v>
      </c>
      <c r="AI49" s="58">
        <v>3829</v>
      </c>
      <c r="AJ49" s="58">
        <v>3688</v>
      </c>
      <c r="AK49" s="58">
        <v>3577</v>
      </c>
      <c r="AL49" s="58">
        <v>3593</v>
      </c>
      <c r="AM49" s="58">
        <v>3386</v>
      </c>
      <c r="AN49" s="58">
        <v>3244</v>
      </c>
      <c r="AO49" s="58">
        <v>3715</v>
      </c>
      <c r="AP49" s="58">
        <v>4885</v>
      </c>
      <c r="AQ49" s="58">
        <v>4646</v>
      </c>
      <c r="AR49" s="58">
        <v>4382</v>
      </c>
      <c r="AS49" s="58">
        <v>3960</v>
      </c>
      <c r="AT49" s="58">
        <v>3631</v>
      </c>
      <c r="AU49" s="58">
        <v>3301</v>
      </c>
      <c r="AV49" s="58">
        <v>3108</v>
      </c>
      <c r="AW49" s="58">
        <v>2863</v>
      </c>
      <c r="AX49" s="58">
        <v>2668</v>
      </c>
      <c r="AY49" s="58">
        <v>2494</v>
      </c>
      <c r="AZ49" s="58">
        <v>2199</v>
      </c>
      <c r="BA49" s="58">
        <v>1866</v>
      </c>
      <c r="BB49" s="58">
        <v>1930</v>
      </c>
      <c r="BC49" s="58">
        <v>1728</v>
      </c>
      <c r="BD49" s="58">
        <v>1701</v>
      </c>
      <c r="BE49" s="58">
        <v>1665</v>
      </c>
      <c r="BF49" s="58">
        <v>1699</v>
      </c>
      <c r="BG49" s="58">
        <v>1648</v>
      </c>
      <c r="BH49" s="58">
        <v>1625</v>
      </c>
      <c r="BI49" s="58">
        <v>2332</v>
      </c>
      <c r="BJ49" s="58">
        <v>2381</v>
      </c>
      <c r="BK49" s="58">
        <v>2346</v>
      </c>
      <c r="BL49" s="58">
        <v>2239</v>
      </c>
      <c r="BM49" s="58">
        <v>5825</v>
      </c>
      <c r="BN49" s="58">
        <v>2016</v>
      </c>
      <c r="BO49" s="58">
        <v>1898</v>
      </c>
      <c r="BP49" s="58">
        <v>2118</v>
      </c>
      <c r="BQ49" s="58">
        <v>2064</v>
      </c>
      <c r="BR49" s="58">
        <v>1978</v>
      </c>
      <c r="BS49" s="58">
        <v>1952</v>
      </c>
      <c r="BT49" s="58">
        <v>1851</v>
      </c>
      <c r="BU49" s="58">
        <v>1765</v>
      </c>
      <c r="BV49" s="58">
        <v>1717</v>
      </c>
      <c r="BW49" s="58">
        <v>1636</v>
      </c>
      <c r="BX49" s="58">
        <v>1544</v>
      </c>
      <c r="BY49" s="58">
        <v>1445</v>
      </c>
      <c r="BZ49" s="58">
        <v>1370</v>
      </c>
      <c r="CA49" s="58">
        <v>1291</v>
      </c>
      <c r="CB49" s="58">
        <v>1151</v>
      </c>
      <c r="CC49" s="58">
        <v>1105</v>
      </c>
      <c r="CD49" s="58">
        <v>996</v>
      </c>
      <c r="CE49" s="58">
        <v>925</v>
      </c>
      <c r="CF49" s="58">
        <v>593</v>
      </c>
    </row>
    <row r="50" spans="1:84" x14ac:dyDescent="0.25">
      <c r="A50" s="48" t="s">
        <v>57</v>
      </c>
      <c r="B50" s="62" t="s">
        <v>58</v>
      </c>
      <c r="C50" s="63" t="s">
        <v>59</v>
      </c>
      <c r="D50" s="20"/>
      <c r="E50" s="11"/>
      <c r="F50" s="27" t="s">
        <v>52</v>
      </c>
      <c r="G50" s="23" t="e">
        <f ca="1">G49/G30</f>
        <v>#REF!</v>
      </c>
      <c r="H50" s="95" t="e">
        <f>IF(H30=0, 0, H49/H30)</f>
        <v>#REF!</v>
      </c>
      <c r="I50" s="95">
        <v>0.74845923578094731</v>
      </c>
      <c r="J50" s="95">
        <v>0.76972340820493779</v>
      </c>
      <c r="K50" s="95">
        <v>0.79993955877908729</v>
      </c>
      <c r="L50" s="95">
        <v>0.66333649125828953</v>
      </c>
      <c r="M50" s="95">
        <v>0.68917660208643816</v>
      </c>
      <c r="N50" s="95">
        <v>0.79536122516923757</v>
      </c>
      <c r="O50" s="95">
        <v>0.60027964694573099</v>
      </c>
      <c r="P50" s="95">
        <v>0.54381782308451165</v>
      </c>
      <c r="Q50" s="95">
        <v>0.65242898312062581</v>
      </c>
      <c r="R50" s="95">
        <v>0.50854237853154427</v>
      </c>
      <c r="S50" s="95">
        <v>0.52898019075568603</v>
      </c>
      <c r="T50" s="95">
        <v>0.54643416927899691</v>
      </c>
      <c r="U50" s="95">
        <v>0.44478426186146469</v>
      </c>
      <c r="V50" s="95">
        <v>0.55420258620689655</v>
      </c>
      <c r="W50" s="95">
        <v>0.53766508188061279</v>
      </c>
      <c r="X50" s="95">
        <v>0.37529745912335916</v>
      </c>
      <c r="Y50" s="95">
        <v>0.43744904429749071</v>
      </c>
      <c r="Z50" s="95">
        <v>0.43487920022216053</v>
      </c>
      <c r="AA50" s="95">
        <v>0.37907334034123069</v>
      </c>
      <c r="AB50" s="95">
        <v>0.41673563218390802</v>
      </c>
      <c r="AC50" s="95">
        <v>0.44374235629841013</v>
      </c>
      <c r="AD50" s="95">
        <v>0.35562180579216357</v>
      </c>
      <c r="AE50" s="95">
        <v>0.41953611934198426</v>
      </c>
      <c r="AF50" s="95">
        <v>0.34571353665996679</v>
      </c>
      <c r="AG50" s="95">
        <v>0.3259469855339075</v>
      </c>
      <c r="AH50" s="95">
        <v>0.33897427041961664</v>
      </c>
      <c r="AI50" s="95">
        <v>0.37447432762836186</v>
      </c>
      <c r="AJ50" s="95">
        <v>0.26815967425289028</v>
      </c>
      <c r="AK50" s="95">
        <v>0.31344199088678582</v>
      </c>
      <c r="AL50" s="95">
        <v>0.34795661437148945</v>
      </c>
      <c r="AM50" s="95">
        <v>0.28668190669714672</v>
      </c>
      <c r="AN50" s="95">
        <v>0.26945759614585929</v>
      </c>
      <c r="AO50" s="95">
        <v>0.17195093728303634</v>
      </c>
      <c r="AP50" s="95">
        <v>0.40623700623700626</v>
      </c>
      <c r="AQ50" s="95">
        <v>0.40176409546869596</v>
      </c>
      <c r="AR50" s="95">
        <v>0.41257885321532811</v>
      </c>
      <c r="AS50" s="95">
        <v>0.35614713553377103</v>
      </c>
      <c r="AT50" s="95">
        <v>0.30975942671898993</v>
      </c>
      <c r="AU50" s="95">
        <v>0.30306647080426002</v>
      </c>
      <c r="AV50" s="95">
        <v>0.25040283596519497</v>
      </c>
      <c r="AW50" s="95">
        <v>0.28693124874724396</v>
      </c>
      <c r="AX50" s="95">
        <v>0.25479896857988732</v>
      </c>
      <c r="AY50" s="95">
        <v>0.21819772528433945</v>
      </c>
      <c r="AZ50" s="95">
        <v>0.17108846183770327</v>
      </c>
      <c r="BA50" s="95">
        <v>0.18222656249999999</v>
      </c>
      <c r="BB50" s="95">
        <v>1.7113873765229576E-2</v>
      </c>
      <c r="BC50" s="95">
        <v>0.15381876446501691</v>
      </c>
      <c r="BD50" s="95">
        <v>0.15681755324052735</v>
      </c>
      <c r="BE50" s="95">
        <v>0.12840286882085294</v>
      </c>
      <c r="BF50" s="95">
        <v>0.14353298977781531</v>
      </c>
      <c r="BG50" s="95">
        <v>0.15904265585794247</v>
      </c>
      <c r="BH50" s="95">
        <v>1.2266187593411736E-2</v>
      </c>
      <c r="BI50" s="95">
        <v>0.19357516394123017</v>
      </c>
      <c r="BJ50" s="95">
        <v>0.21896266323340077</v>
      </c>
      <c r="BK50" s="95">
        <v>0.17989417989417988</v>
      </c>
      <c r="BL50" s="95">
        <v>0.19355117565698479</v>
      </c>
      <c r="BM50" s="95">
        <v>0.53337606446296126</v>
      </c>
      <c r="BN50" s="95">
        <v>0.15270413573700956</v>
      </c>
      <c r="BO50" s="95">
        <v>0.15744504355039401</v>
      </c>
      <c r="BP50" s="95">
        <v>0.20129252993727428</v>
      </c>
      <c r="BQ50" s="95">
        <v>0.1522797698096503</v>
      </c>
      <c r="BR50" s="95">
        <v>0.16185254889125275</v>
      </c>
      <c r="BS50" s="95">
        <v>0.18251519401589528</v>
      </c>
      <c r="BT50" s="95">
        <v>0.13443242065509478</v>
      </c>
      <c r="BU50" s="95">
        <v>0.14401109660574413</v>
      </c>
      <c r="BV50" s="95">
        <v>0.15859966746720858</v>
      </c>
      <c r="BW50" s="95">
        <v>0.11899912714576666</v>
      </c>
      <c r="BX50" s="95">
        <v>0.11887896519864491</v>
      </c>
      <c r="BY50" s="95">
        <v>0.12814827953174884</v>
      </c>
      <c r="BZ50" s="95">
        <v>0.10338062179293692</v>
      </c>
      <c r="CA50" s="95">
        <v>9.6595585484474375E-2</v>
      </c>
      <c r="CB50" s="95">
        <v>9.9947898575894409E-2</v>
      </c>
      <c r="CC50" s="95">
        <v>3.3827220963693137E-2</v>
      </c>
      <c r="CD50" s="95">
        <v>7.6333537706928259E-2</v>
      </c>
      <c r="CE50" s="95">
        <v>2.8756178692448783E-2</v>
      </c>
      <c r="CF50" s="95">
        <v>3.9354924342978499E-2</v>
      </c>
    </row>
    <row r="51" spans="1:84" x14ac:dyDescent="0.25">
      <c r="A51" s="48" t="s">
        <v>60</v>
      </c>
      <c r="B51" s="62" t="s">
        <v>61</v>
      </c>
      <c r="C51" s="63" t="s">
        <v>62</v>
      </c>
      <c r="D51" s="4"/>
      <c r="E51" s="11"/>
      <c r="F51" s="75" t="s">
        <v>63</v>
      </c>
      <c r="G51" s="111" t="e">
        <f ca="1">(INDIRECT("H51")+INDIRECT("I51")+INDIRECT("J51")+INDIRECT("K51")+INDIRECT("L51")+INDIRECT("M51")+INDIRECT("N51")+INDIRECT("O51")+INDIRECT("P51")+INDIRECT("Q51")+INDIRECT("R51")+INDIRECT("S51")) / 12</f>
        <v>#REF!</v>
      </c>
      <c r="H51" s="58" t="e">
        <f>#REF!</f>
        <v>#REF!</v>
      </c>
      <c r="I51" s="58">
        <v>11</v>
      </c>
      <c r="J51" s="58">
        <v>6</v>
      </c>
      <c r="K51" s="58">
        <v>9</v>
      </c>
      <c r="L51" s="58">
        <v>8</v>
      </c>
      <c r="M51" s="58">
        <v>12</v>
      </c>
      <c r="N51" s="58">
        <v>5</v>
      </c>
      <c r="O51" s="58">
        <v>5</v>
      </c>
      <c r="P51" s="58">
        <v>14</v>
      </c>
      <c r="Q51" s="58">
        <v>5</v>
      </c>
      <c r="R51" s="58">
        <v>1</v>
      </c>
      <c r="S51" s="58">
        <v>8</v>
      </c>
      <c r="T51" s="58">
        <v>3</v>
      </c>
      <c r="U51" s="58">
        <v>1</v>
      </c>
      <c r="V51" s="58">
        <v>3</v>
      </c>
      <c r="W51" s="58">
        <v>10</v>
      </c>
      <c r="X51" s="58">
        <v>8</v>
      </c>
      <c r="Y51" s="58">
        <v>6</v>
      </c>
      <c r="Z51" s="58">
        <v>7</v>
      </c>
      <c r="AA51" s="58">
        <v>9</v>
      </c>
      <c r="AB51" s="58">
        <v>14</v>
      </c>
      <c r="AC51" s="58">
        <v>1</v>
      </c>
      <c r="AD51" s="58">
        <v>1</v>
      </c>
      <c r="AE51" s="58">
        <v>5</v>
      </c>
      <c r="AF51" s="58">
        <v>7</v>
      </c>
      <c r="AG51" s="58">
        <v>0</v>
      </c>
      <c r="AH51" s="58">
        <v>15</v>
      </c>
      <c r="AI51" s="58">
        <v>3</v>
      </c>
      <c r="AJ51" s="58">
        <v>5</v>
      </c>
      <c r="AK51" s="58">
        <v>2</v>
      </c>
      <c r="AL51" s="58">
        <v>2</v>
      </c>
      <c r="AM51" s="58">
        <v>6</v>
      </c>
      <c r="AN51" s="58">
        <v>11</v>
      </c>
      <c r="AO51" s="58">
        <v>4</v>
      </c>
      <c r="AP51" s="58">
        <v>7</v>
      </c>
      <c r="AQ51" s="58">
        <v>5</v>
      </c>
      <c r="AR51" s="58">
        <v>1</v>
      </c>
      <c r="AS51" s="58">
        <v>7</v>
      </c>
      <c r="AT51" s="58">
        <v>7</v>
      </c>
      <c r="AU51" s="58">
        <v>4</v>
      </c>
      <c r="AV51" s="58">
        <v>5</v>
      </c>
      <c r="AW51" s="58">
        <v>2</v>
      </c>
      <c r="AX51" s="58">
        <v>5</v>
      </c>
      <c r="AY51" s="58">
        <v>9</v>
      </c>
      <c r="AZ51" s="58">
        <v>18</v>
      </c>
      <c r="BA51" s="58">
        <v>11</v>
      </c>
      <c r="BB51" s="58">
        <v>5</v>
      </c>
      <c r="BC51" s="58">
        <v>0</v>
      </c>
      <c r="BD51" s="58">
        <v>1</v>
      </c>
      <c r="BE51" s="58">
        <v>3</v>
      </c>
      <c r="BF51" s="58">
        <v>0</v>
      </c>
      <c r="BG51" s="58">
        <v>0</v>
      </c>
      <c r="BH51" s="58">
        <v>1</v>
      </c>
      <c r="BI51" s="58">
        <v>0</v>
      </c>
      <c r="BJ51" s="58">
        <v>8</v>
      </c>
      <c r="BK51" s="58">
        <v>4</v>
      </c>
      <c r="BL51" s="58">
        <v>6</v>
      </c>
      <c r="BM51" s="58">
        <v>4</v>
      </c>
      <c r="BN51" s="58">
        <v>3</v>
      </c>
      <c r="BO51" s="58">
        <v>6</v>
      </c>
      <c r="BP51" s="58">
        <v>3</v>
      </c>
      <c r="BQ51" s="58">
        <v>5</v>
      </c>
      <c r="BR51" s="58">
        <v>9</v>
      </c>
      <c r="BS51" s="58">
        <v>11</v>
      </c>
      <c r="BT51" s="58">
        <v>7</v>
      </c>
      <c r="BU51" s="58">
        <v>4</v>
      </c>
      <c r="BV51" s="58">
        <v>3</v>
      </c>
      <c r="BW51" s="58">
        <v>7</v>
      </c>
      <c r="BX51" s="58">
        <v>13</v>
      </c>
      <c r="BY51" s="58">
        <v>4</v>
      </c>
      <c r="BZ51" s="58">
        <v>13</v>
      </c>
      <c r="CA51" s="58">
        <v>12</v>
      </c>
      <c r="CB51" s="58">
        <v>8</v>
      </c>
      <c r="CC51" s="58">
        <v>8</v>
      </c>
      <c r="CD51" s="58">
        <v>7</v>
      </c>
      <c r="CE51" s="58">
        <v>4</v>
      </c>
      <c r="CF51" s="58">
        <v>4</v>
      </c>
    </row>
    <row r="52" spans="1:84" x14ac:dyDescent="0.25">
      <c r="A52" s="149"/>
      <c r="B52" s="149"/>
      <c r="C52" s="149"/>
      <c r="D52" s="4"/>
      <c r="E52" s="11"/>
      <c r="F52" s="27" t="s">
        <v>52</v>
      </c>
      <c r="G52" s="23" t="e">
        <f ca="1">G51/G30</f>
        <v>#REF!</v>
      </c>
      <c r="H52" s="74" t="e">
        <f>IF(H30=0, 0, H51/H30)</f>
        <v>#REF!</v>
      </c>
      <c r="I52" s="74">
        <v>9.6848036626166582E-4</v>
      </c>
      <c r="J52" s="74">
        <v>5.5689623166883242E-4</v>
      </c>
      <c r="K52" s="74">
        <v>9.0661831368993653E-4</v>
      </c>
      <c r="L52" s="74">
        <v>6.8900180862974765E-4</v>
      </c>
      <c r="M52" s="74">
        <v>1.1177347242921013E-3</v>
      </c>
      <c r="N52" s="74">
        <v>5.5487737210076573E-4</v>
      </c>
      <c r="O52" s="74">
        <v>4.3694835270471032E-4</v>
      </c>
      <c r="P52" s="74">
        <v>1.1509371917132521E-3</v>
      </c>
      <c r="Q52" s="74">
        <v>5.1461506792918892E-4</v>
      </c>
      <c r="R52" s="74">
        <v>8.3340278356529705E-5</v>
      </c>
      <c r="S52" s="74">
        <v>7.3367571533382249E-4</v>
      </c>
      <c r="T52" s="74">
        <v>2.9388714733542321E-4</v>
      </c>
      <c r="U52" s="74">
        <v>8.2658290626549838E-5</v>
      </c>
      <c r="V52" s="74">
        <v>3.2327586206896551E-4</v>
      </c>
      <c r="W52" s="74">
        <v>1.0565240359218173E-3</v>
      </c>
      <c r="X52" s="74">
        <v>6.1410915790281718E-4</v>
      </c>
      <c r="Y52" s="74">
        <v>5.4352749343237615E-4</v>
      </c>
      <c r="Z52" s="74">
        <v>6.4796815699342777E-4</v>
      </c>
      <c r="AA52" s="74">
        <v>7.2774318751516126E-4</v>
      </c>
      <c r="AB52" s="74">
        <v>1.2873563218390805E-3</v>
      </c>
      <c r="AC52" s="74">
        <v>1.0191602119853241E-4</v>
      </c>
      <c r="AD52" s="74">
        <v>8.5178875638841563E-5</v>
      </c>
      <c r="AE52" s="74">
        <v>5.1088178195565542E-4</v>
      </c>
      <c r="AF52" s="74">
        <v>6.1172769378659442E-4</v>
      </c>
      <c r="AG52" s="74">
        <v>0</v>
      </c>
      <c r="AH52" s="74">
        <v>1.2951131065446382E-3</v>
      </c>
      <c r="AI52" s="74">
        <v>2.9339853300733499E-4</v>
      </c>
      <c r="AJ52" s="74">
        <v>3.6355704209990546E-4</v>
      </c>
      <c r="AK52" s="74">
        <v>1.752541184717841E-4</v>
      </c>
      <c r="AL52" s="74">
        <v>1.936858415649816E-4</v>
      </c>
      <c r="AM52" s="74">
        <v>5.0800101600203195E-4</v>
      </c>
      <c r="AN52" s="74">
        <v>9.1369715092615665E-4</v>
      </c>
      <c r="AO52" s="74">
        <v>1.8514232816477667E-4</v>
      </c>
      <c r="AP52" s="74">
        <v>5.8212058212058209E-4</v>
      </c>
      <c r="AQ52" s="74">
        <v>4.3237634036665516E-4</v>
      </c>
      <c r="AR52" s="74">
        <v>9.4153092929102718E-5</v>
      </c>
      <c r="AS52" s="74">
        <v>6.295530173576761E-4</v>
      </c>
      <c r="AT52" s="74">
        <v>5.9716771881931409E-4</v>
      </c>
      <c r="AU52" s="74">
        <v>3.6724201248622841E-4</v>
      </c>
      <c r="AV52" s="74">
        <v>4.028359651949726E-4</v>
      </c>
      <c r="AW52" s="74">
        <v>2.0044097013429546E-4</v>
      </c>
      <c r="AX52" s="74">
        <v>4.775093114315729E-4</v>
      </c>
      <c r="AY52" s="74">
        <v>7.874015748031496E-4</v>
      </c>
      <c r="AZ52" s="74">
        <v>1.4004512565159884E-3</v>
      </c>
      <c r="BA52" s="74">
        <v>1.0742187500000001E-3</v>
      </c>
      <c r="BB52" s="74">
        <v>4.4336460531682834E-5</v>
      </c>
      <c r="BC52" s="74">
        <v>0</v>
      </c>
      <c r="BD52" s="74">
        <v>9.2191389324237114E-5</v>
      </c>
      <c r="BE52" s="74">
        <v>2.3135652039793321E-4</v>
      </c>
      <c r="BF52" s="74">
        <v>0</v>
      </c>
      <c r="BG52" s="74">
        <v>0</v>
      </c>
      <c r="BH52" s="74">
        <v>7.548423134407222E-6</v>
      </c>
      <c r="BI52" s="74">
        <v>0</v>
      </c>
      <c r="BJ52" s="74">
        <v>7.356998344675372E-4</v>
      </c>
      <c r="BK52" s="74">
        <v>3.067249444061038E-4</v>
      </c>
      <c r="BL52" s="74">
        <v>5.1867219917012448E-4</v>
      </c>
      <c r="BM52" s="74">
        <v>3.6626682538229102E-4</v>
      </c>
      <c r="BN52" s="74">
        <v>2.2723829722769278E-4</v>
      </c>
      <c r="BO52" s="74">
        <v>4.9771878888428035E-4</v>
      </c>
      <c r="BP52" s="74">
        <v>2.8511689792815053E-4</v>
      </c>
      <c r="BQ52" s="74">
        <v>3.6889479120554816E-4</v>
      </c>
      <c r="BR52" s="74">
        <v>7.3643728009164557E-4</v>
      </c>
      <c r="BS52" s="74">
        <v>1.0285179990649836E-3</v>
      </c>
      <c r="BT52" s="74">
        <v>5.0838840874428064E-4</v>
      </c>
      <c r="BU52" s="74">
        <v>3.2637075718015666E-4</v>
      </c>
      <c r="BV52" s="74">
        <v>2.7711065952336968E-4</v>
      </c>
      <c r="BW52" s="74">
        <v>5.0916496945010179E-4</v>
      </c>
      <c r="BX52" s="74">
        <v>1.0009239297813367E-3</v>
      </c>
      <c r="BY52" s="74">
        <v>3.5473572188719402E-4</v>
      </c>
      <c r="BZ52" s="74">
        <v>9.8098400241472994E-4</v>
      </c>
      <c r="CA52" s="74">
        <v>8.9786756453423121E-4</v>
      </c>
      <c r="CB52" s="74">
        <v>6.9468565474122956E-4</v>
      </c>
      <c r="CC52" s="74">
        <v>2.4490295720320821E-4</v>
      </c>
      <c r="CD52" s="74">
        <v>5.3648068669527897E-4</v>
      </c>
      <c r="CE52" s="74">
        <v>1.2435104299437312E-4</v>
      </c>
      <c r="CF52" s="74">
        <v>2.6546323334218213E-4</v>
      </c>
    </row>
    <row r="53" spans="1:84" x14ac:dyDescent="0.25">
      <c r="A53" s="149"/>
      <c r="B53" s="149"/>
      <c r="C53" s="149"/>
      <c r="D53" s="4"/>
      <c r="E53" s="11"/>
      <c r="F53" s="75" t="s">
        <v>64</v>
      </c>
      <c r="G53" s="111" t="e">
        <f ca="1">(INDIRECT("H53")+INDIRECT("I53")+INDIRECT("J53")+INDIRECT("K53")+INDIRECT("L53")+INDIRECT("M53")+INDIRECT("N53")+INDIRECT("O53")+INDIRECT("P53")+INDIRECT("Q53")+INDIRECT("R53")+INDIRECT("S53")) / 12</f>
        <v>#REF!</v>
      </c>
      <c r="H53" s="58" t="e">
        <f>#REF!</f>
        <v>#REF!</v>
      </c>
      <c r="I53" s="58">
        <v>17725</v>
      </c>
      <c r="J53" s="58">
        <v>16380</v>
      </c>
      <c r="K53" s="58">
        <v>16088</v>
      </c>
      <c r="L53" s="58">
        <v>15569</v>
      </c>
      <c r="M53" s="58">
        <v>14098</v>
      </c>
      <c r="N53" s="58">
        <v>13639</v>
      </c>
      <c r="O53" s="58">
        <v>14298</v>
      </c>
      <c r="P53" s="58">
        <v>14089</v>
      </c>
      <c r="Q53" s="58">
        <v>14129</v>
      </c>
      <c r="R53" s="58">
        <v>14053</v>
      </c>
      <c r="S53" s="58">
        <v>14423</v>
      </c>
      <c r="T53" s="58">
        <v>14652</v>
      </c>
      <c r="U53" s="58">
        <v>16207</v>
      </c>
      <c r="V53" s="58">
        <v>17021</v>
      </c>
      <c r="W53" s="58">
        <v>17408</v>
      </c>
      <c r="X53" s="58">
        <v>17881</v>
      </c>
      <c r="Y53" s="58">
        <v>17831</v>
      </c>
      <c r="Z53" s="58">
        <v>17217</v>
      </c>
      <c r="AA53" s="58">
        <v>16373</v>
      </c>
      <c r="AB53" s="58">
        <v>15533</v>
      </c>
      <c r="AC53" s="58">
        <v>14632</v>
      </c>
      <c r="AD53" s="58">
        <v>14633</v>
      </c>
      <c r="AE53" s="58">
        <v>15067</v>
      </c>
      <c r="AF53" s="58">
        <v>15741</v>
      </c>
      <c r="AG53" s="58">
        <v>16000</v>
      </c>
      <c r="AH53" s="58">
        <v>15194</v>
      </c>
      <c r="AI53" s="58">
        <v>15242</v>
      </c>
      <c r="AJ53" s="58">
        <v>14719</v>
      </c>
      <c r="AK53" s="58">
        <v>13246</v>
      </c>
      <c r="AL53" s="58">
        <v>12812</v>
      </c>
      <c r="AM53" s="58">
        <v>12144</v>
      </c>
      <c r="AN53" s="58">
        <v>12991</v>
      </c>
      <c r="AO53" s="58">
        <v>15026</v>
      </c>
      <c r="AP53" s="58">
        <v>16474</v>
      </c>
      <c r="AQ53" s="58">
        <v>16636</v>
      </c>
      <c r="AR53" s="58">
        <v>17400</v>
      </c>
      <c r="AS53" s="58">
        <v>17929</v>
      </c>
      <c r="AT53" s="58">
        <v>17736</v>
      </c>
      <c r="AU53" s="58">
        <v>18340</v>
      </c>
      <c r="AV53" s="58">
        <v>18076</v>
      </c>
      <c r="AW53" s="58">
        <v>17602</v>
      </c>
      <c r="AX53" s="58">
        <v>16810</v>
      </c>
      <c r="AY53" s="58">
        <v>16384</v>
      </c>
      <c r="AZ53" s="58">
        <v>16176</v>
      </c>
      <c r="BA53" s="58">
        <v>15990</v>
      </c>
      <c r="BB53" s="58">
        <v>15992</v>
      </c>
      <c r="BC53" s="58">
        <v>15436</v>
      </c>
      <c r="BD53" s="58">
        <v>15275</v>
      </c>
      <c r="BE53" s="58">
        <v>15018</v>
      </c>
      <c r="BF53" s="58">
        <v>14579</v>
      </c>
      <c r="BG53" s="58">
        <v>14130</v>
      </c>
      <c r="BH53" s="58">
        <v>13990</v>
      </c>
      <c r="BI53" s="58">
        <v>13859</v>
      </c>
      <c r="BJ53" s="58">
        <v>13124</v>
      </c>
      <c r="BK53" s="58">
        <v>12793</v>
      </c>
      <c r="BL53" s="58">
        <v>12583</v>
      </c>
      <c r="BM53" s="58">
        <v>12096</v>
      </c>
      <c r="BN53" s="58">
        <v>11839</v>
      </c>
      <c r="BO53" s="58">
        <v>11414</v>
      </c>
      <c r="BP53" s="58">
        <v>11464</v>
      </c>
      <c r="BQ53" s="58">
        <v>11173</v>
      </c>
      <c r="BR53" s="58">
        <v>11341</v>
      </c>
      <c r="BS53" s="58">
        <v>11293</v>
      </c>
      <c r="BT53" s="58">
        <v>11048</v>
      </c>
      <c r="BU53" s="58">
        <v>9927</v>
      </c>
      <c r="BV53" s="58">
        <v>10116</v>
      </c>
      <c r="BW53" s="58">
        <v>9837</v>
      </c>
      <c r="BX53" s="58">
        <v>9536</v>
      </c>
      <c r="BY53" s="58">
        <v>9968</v>
      </c>
      <c r="BZ53" s="58">
        <v>9908</v>
      </c>
      <c r="CA53" s="58">
        <v>9958</v>
      </c>
      <c r="CB53" s="58">
        <v>9892</v>
      </c>
      <c r="CC53" s="58">
        <v>3737</v>
      </c>
      <c r="CD53" s="58">
        <v>9066</v>
      </c>
      <c r="CE53" s="58">
        <v>8402</v>
      </c>
      <c r="CF53" s="58">
        <v>9229</v>
      </c>
    </row>
    <row r="54" spans="1:84" ht="27" thickBot="1" x14ac:dyDescent="0.3">
      <c r="A54" s="48" t="s">
        <v>65</v>
      </c>
      <c r="B54" s="62" t="s">
        <v>66</v>
      </c>
      <c r="C54" s="63" t="s">
        <v>67</v>
      </c>
      <c r="D54" s="20"/>
      <c r="E54" s="11"/>
      <c r="F54" s="31" t="s">
        <v>68</v>
      </c>
      <c r="G54" s="23" t="e">
        <f ca="1">G53/G8</f>
        <v>#REF!</v>
      </c>
      <c r="H54" s="60" t="e">
        <f>IF(H8=0, 0, H53/H8)</f>
        <v>#REF!</v>
      </c>
      <c r="I54" s="60">
        <v>0.69736790337175902</v>
      </c>
      <c r="J54" s="60">
        <v>0.64310954063604242</v>
      </c>
      <c r="K54" s="60">
        <v>0.62902721301219888</v>
      </c>
      <c r="L54" s="60">
        <v>0.60811655339426607</v>
      </c>
      <c r="M54" s="60">
        <v>0.55001560549313355</v>
      </c>
      <c r="N54" s="60">
        <v>0.53088630259623992</v>
      </c>
      <c r="O54" s="60">
        <v>0.55521901211556379</v>
      </c>
      <c r="P54" s="60">
        <v>0.54723063776897385</v>
      </c>
      <c r="Q54" s="60">
        <v>0.54831574045327536</v>
      </c>
      <c r="R54" s="60">
        <v>0.54439451460447819</v>
      </c>
      <c r="S54" s="60">
        <v>0.55803605973845083</v>
      </c>
      <c r="T54" s="60">
        <v>0.56619522374217479</v>
      </c>
      <c r="U54" s="60">
        <v>0.62500482048513362</v>
      </c>
      <c r="V54" s="60">
        <v>0.65566255778120186</v>
      </c>
      <c r="W54" s="60">
        <v>0.66920385960865725</v>
      </c>
      <c r="X54" s="60">
        <v>0.68627902513912875</v>
      </c>
      <c r="Y54" s="60">
        <v>0.68294457849783596</v>
      </c>
      <c r="Z54" s="60">
        <v>0.65907437889982012</v>
      </c>
      <c r="AA54" s="60">
        <v>0.62559223597738045</v>
      </c>
      <c r="AB54" s="60">
        <v>0.59279471816204254</v>
      </c>
      <c r="AC54" s="60">
        <v>0.55808986192692045</v>
      </c>
      <c r="AD54" s="60">
        <v>0.55666298931030544</v>
      </c>
      <c r="AE54" s="60">
        <v>0.57254141966864269</v>
      </c>
      <c r="AF54" s="60">
        <v>0.59731339885402046</v>
      </c>
      <c r="AG54" s="60">
        <v>0.6055559760805389</v>
      </c>
      <c r="AH54" s="60">
        <v>0.57502933050751237</v>
      </c>
      <c r="AI54" s="60">
        <v>0.57582168492633168</v>
      </c>
      <c r="AJ54" s="60">
        <v>0.55518255884127943</v>
      </c>
      <c r="AK54" s="60">
        <v>0.49913331826060742</v>
      </c>
      <c r="AL54" s="60">
        <v>0.48234319704841505</v>
      </c>
      <c r="AM54" s="60">
        <v>0.45666152746963484</v>
      </c>
      <c r="AN54" s="60">
        <v>0.48797986627601231</v>
      </c>
      <c r="AO54" s="60">
        <v>0.57111364500190043</v>
      </c>
      <c r="AP54" s="60">
        <v>0.62510434848599838</v>
      </c>
      <c r="AQ54" s="60">
        <v>0.62272131761182858</v>
      </c>
      <c r="AR54" s="60">
        <v>0.65881640225663551</v>
      </c>
      <c r="AS54" s="60">
        <v>0.67748639661426846</v>
      </c>
      <c r="AT54" s="60">
        <v>0.66943458896353891</v>
      </c>
      <c r="AU54" s="60">
        <v>0.69118866360141706</v>
      </c>
      <c r="AV54" s="60">
        <v>0.68123916484510438</v>
      </c>
      <c r="AW54" s="60">
        <v>0.66220232496896281</v>
      </c>
      <c r="AX54" s="60">
        <v>0.63050898315892123</v>
      </c>
      <c r="AY54" s="60">
        <v>0.61485345442263672</v>
      </c>
      <c r="AZ54" s="60">
        <v>0.60638776428250107</v>
      </c>
      <c r="BA54" s="60">
        <v>0.59930287470484611</v>
      </c>
      <c r="BB54" s="60">
        <v>0.59850299401197604</v>
      </c>
      <c r="BC54" s="60">
        <v>0.57711145175159828</v>
      </c>
      <c r="BD54" s="60">
        <v>0.57038834951456308</v>
      </c>
      <c r="BE54" s="60">
        <v>0.56077069564243309</v>
      </c>
      <c r="BF54" s="60">
        <v>0.54342478008051287</v>
      </c>
      <c r="BG54" s="60">
        <v>0.52447941798745412</v>
      </c>
      <c r="BH54" s="60">
        <v>0.51481140754369825</v>
      </c>
      <c r="BI54" s="60">
        <v>0.50881121961964904</v>
      </c>
      <c r="BJ54" s="60">
        <v>0.48136737089201875</v>
      </c>
      <c r="BK54" s="60">
        <v>0.46857373086220788</v>
      </c>
      <c r="BL54" s="60">
        <v>0.46040980607391147</v>
      </c>
      <c r="BM54" s="60">
        <v>0.44259055982436885</v>
      </c>
      <c r="BN54" s="60">
        <v>0.4330443688503603</v>
      </c>
      <c r="BO54" s="60">
        <v>0.41676707927118706</v>
      </c>
      <c r="BP54" s="60">
        <v>0.41931236283833212</v>
      </c>
      <c r="BQ54" s="60">
        <v>0.40836988304093569</v>
      </c>
      <c r="BR54" s="60">
        <v>0.41340721029417127</v>
      </c>
      <c r="BS54" s="60">
        <v>0.41188270479247208</v>
      </c>
      <c r="BT54" s="60">
        <v>0.40294696914435774</v>
      </c>
      <c r="BU54" s="60">
        <v>0.36206141950543441</v>
      </c>
      <c r="BV54" s="60">
        <v>0.36900853578463561</v>
      </c>
      <c r="BW54" s="60">
        <v>0.35917190010223454</v>
      </c>
      <c r="BX54" s="60">
        <v>0.34774998176646488</v>
      </c>
      <c r="BY54" s="60">
        <v>0.36257820456860179</v>
      </c>
      <c r="BZ54" s="60">
        <v>0.36027780807970622</v>
      </c>
      <c r="CA54" s="60">
        <v>0.36158315177923023</v>
      </c>
      <c r="CB54" s="60">
        <v>0.35869171078395823</v>
      </c>
      <c r="CC54" s="60">
        <v>0.1353642192197631</v>
      </c>
      <c r="CD54" s="60">
        <v>0.32859731786879304</v>
      </c>
      <c r="CE54" s="60">
        <v>0.3038148616886639</v>
      </c>
      <c r="CF54" s="60">
        <v>0.33281644428416879</v>
      </c>
    </row>
    <row r="55" spans="1:84" ht="13.8" thickBot="1" x14ac:dyDescent="0.3">
      <c r="A55" s="149"/>
      <c r="B55" s="149"/>
      <c r="C55" s="149"/>
      <c r="D55" s="20"/>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49"/>
      <c r="B56" s="149"/>
      <c r="C56" s="149"/>
      <c r="D56" s="33"/>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49"/>
      <c r="B57" s="149"/>
      <c r="C57" s="149"/>
      <c r="D57" s="33"/>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49"/>
      <c r="B58" s="149"/>
      <c r="C58" s="149"/>
      <c r="D58" s="33"/>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18.600000000000001" thickTop="1" thickBot="1" x14ac:dyDescent="0.3">
      <c r="A59" s="149"/>
      <c r="B59" s="149"/>
      <c r="C59" s="149"/>
      <c r="D59" s="33"/>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6.8" thickTop="1" thickBot="1" x14ac:dyDescent="0.35">
      <c r="A60" s="149"/>
      <c r="B60" s="149"/>
      <c r="C60" s="149"/>
      <c r="D60" s="33"/>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49"/>
      <c r="B61" s="149"/>
      <c r="C61" s="149"/>
      <c r="D61" s="33"/>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49"/>
      <c r="B62" s="149"/>
      <c r="C62" s="149"/>
      <c r="D62" s="20"/>
      <c r="E62" s="11"/>
      <c r="F62" s="52" t="s">
        <v>71</v>
      </c>
      <c r="G62" s="111" t="e">
        <f ca="1">(INDIRECT("H62")+INDIRECT("I62")+INDIRECT("J62")+INDIRECT("K62")+INDIRECT("L62")+INDIRECT("M62")+INDIRECT("N62")+INDIRECT("O62")+INDIRECT("P62")+INDIRECT("Q62")+INDIRECT("R62")+INDIRECT("S62")) / 12</f>
        <v>#REF!</v>
      </c>
      <c r="H62" s="73" t="e">
        <f>#REF!</f>
        <v>#REF!</v>
      </c>
      <c r="I62" s="73">
        <v>23</v>
      </c>
      <c r="J62" s="73">
        <v>23</v>
      </c>
      <c r="K62" s="73">
        <v>45</v>
      </c>
      <c r="L62" s="73">
        <v>50</v>
      </c>
      <c r="M62" s="73">
        <v>52</v>
      </c>
      <c r="N62" s="73">
        <v>48</v>
      </c>
      <c r="O62" s="73">
        <v>43</v>
      </c>
      <c r="P62" s="73">
        <v>48</v>
      </c>
      <c r="Q62" s="73">
        <v>41</v>
      </c>
      <c r="R62" s="73">
        <v>37</v>
      </c>
      <c r="S62" s="73">
        <v>33</v>
      </c>
      <c r="T62" s="73">
        <v>40</v>
      </c>
      <c r="U62" s="73">
        <v>31</v>
      </c>
      <c r="V62" s="73">
        <v>37</v>
      </c>
      <c r="W62" s="73">
        <v>37</v>
      </c>
      <c r="X62" s="73">
        <v>42</v>
      </c>
      <c r="Y62" s="73">
        <v>27</v>
      </c>
      <c r="Z62" s="73">
        <v>27</v>
      </c>
      <c r="AA62" s="73">
        <v>32</v>
      </c>
      <c r="AB62" s="73">
        <v>28</v>
      </c>
      <c r="AC62" s="73">
        <v>15</v>
      </c>
      <c r="AD62" s="73">
        <v>22</v>
      </c>
      <c r="AE62" s="73">
        <v>11</v>
      </c>
      <c r="AF62" s="73">
        <v>21</v>
      </c>
      <c r="AG62" s="73">
        <v>4</v>
      </c>
      <c r="AH62" s="73">
        <v>7</v>
      </c>
      <c r="AI62" s="73">
        <v>9</v>
      </c>
      <c r="AJ62" s="73">
        <v>9</v>
      </c>
      <c r="AK62" s="73">
        <v>9</v>
      </c>
      <c r="AL62" s="73">
        <v>5</v>
      </c>
      <c r="AM62" s="73">
        <v>13</v>
      </c>
      <c r="AN62" s="73">
        <v>13</v>
      </c>
      <c r="AO62" s="73">
        <v>9</v>
      </c>
      <c r="AP62" s="73">
        <v>24</v>
      </c>
      <c r="AQ62" s="73">
        <v>9</v>
      </c>
      <c r="AR62" s="73">
        <v>16</v>
      </c>
      <c r="AS62" s="73">
        <v>10</v>
      </c>
      <c r="AT62" s="73">
        <v>13</v>
      </c>
      <c r="AU62" s="73">
        <v>7</v>
      </c>
      <c r="AV62" s="73">
        <v>30</v>
      </c>
      <c r="AW62" s="73">
        <v>13</v>
      </c>
      <c r="AX62" s="73">
        <v>16</v>
      </c>
      <c r="AY62" s="73">
        <v>27</v>
      </c>
      <c r="AZ62" s="73">
        <v>15</v>
      </c>
      <c r="BA62" s="73">
        <v>15</v>
      </c>
      <c r="BB62" s="73">
        <v>14</v>
      </c>
      <c r="BC62" s="73">
        <v>17</v>
      </c>
      <c r="BD62" s="73">
        <v>24</v>
      </c>
      <c r="BE62" s="73">
        <v>12</v>
      </c>
      <c r="BF62" s="73">
        <v>39</v>
      </c>
      <c r="BG62" s="73">
        <v>17</v>
      </c>
      <c r="BH62" s="73">
        <v>34</v>
      </c>
      <c r="BI62" s="73">
        <v>9</v>
      </c>
      <c r="BJ62" s="73">
        <v>21</v>
      </c>
      <c r="BK62" s="73">
        <v>26</v>
      </c>
      <c r="BL62" s="73">
        <v>26</v>
      </c>
      <c r="BM62" s="73">
        <v>8</v>
      </c>
      <c r="BN62" s="73">
        <v>15</v>
      </c>
      <c r="BO62" s="73">
        <v>10</v>
      </c>
      <c r="BP62" s="73">
        <v>13</v>
      </c>
      <c r="BQ62" s="73">
        <v>0</v>
      </c>
      <c r="BR62" s="73">
        <v>0</v>
      </c>
      <c r="BS62" s="73">
        <v>9</v>
      </c>
      <c r="BT62" s="73">
        <v>21</v>
      </c>
      <c r="BU62" s="73">
        <v>17</v>
      </c>
      <c r="BV62" s="73">
        <v>27</v>
      </c>
      <c r="BW62" s="73">
        <v>24</v>
      </c>
      <c r="BX62" s="73">
        <v>23</v>
      </c>
      <c r="BY62" s="73">
        <v>15</v>
      </c>
      <c r="BZ62" s="73">
        <v>16</v>
      </c>
      <c r="CA62" s="73">
        <v>13</v>
      </c>
      <c r="CB62" s="73">
        <v>8</v>
      </c>
      <c r="CC62" s="73">
        <v>15</v>
      </c>
      <c r="CD62" s="73">
        <v>19</v>
      </c>
      <c r="CE62" s="73">
        <v>15</v>
      </c>
      <c r="CF62" s="73">
        <v>13</v>
      </c>
    </row>
    <row r="63" spans="1:84" ht="13.8" thickBot="1" x14ac:dyDescent="0.3">
      <c r="A63" s="149"/>
      <c r="B63" s="149"/>
      <c r="C63" s="149"/>
      <c r="D63" s="20"/>
      <c r="E63" s="11"/>
      <c r="F63" s="31" t="s">
        <v>68</v>
      </c>
      <c r="G63" s="23" t="e">
        <f ca="1">G62/G8</f>
        <v>#REF!</v>
      </c>
      <c r="H63" s="77" t="e">
        <f>IF(H8=0, 0, H62/H8)</f>
        <v>#REF!</v>
      </c>
      <c r="I63" s="77">
        <v>9.0490616516504703E-4</v>
      </c>
      <c r="J63" s="77">
        <v>9.0302316450726347E-4</v>
      </c>
      <c r="K63" s="77">
        <v>1.7594619956208947E-3</v>
      </c>
      <c r="L63" s="77">
        <v>1.9529724240293727E-3</v>
      </c>
      <c r="M63" s="77">
        <v>2.0287141073657929E-3</v>
      </c>
      <c r="N63" s="77">
        <v>1.8683585691487291E-3</v>
      </c>
      <c r="O63" s="77">
        <v>1.6697732214973593E-3</v>
      </c>
      <c r="P63" s="77">
        <v>1.8643672803542299E-3</v>
      </c>
      <c r="Q63" s="77">
        <v>1.5911207699472213E-3</v>
      </c>
      <c r="R63" s="77">
        <v>1.433330750755404E-3</v>
      </c>
      <c r="S63" s="77">
        <v>1.2767933142459182E-3</v>
      </c>
      <c r="T63" s="77">
        <v>1.5457145065306437E-3</v>
      </c>
      <c r="U63" s="77">
        <v>1.1954803131387142E-3</v>
      </c>
      <c r="V63" s="77">
        <v>1.4252696456086287E-3</v>
      </c>
      <c r="W63" s="77">
        <v>1.4223657402068198E-3</v>
      </c>
      <c r="X63" s="77">
        <v>1.6119746689694876E-3</v>
      </c>
      <c r="Y63" s="77">
        <v>1.0341261633919339E-3</v>
      </c>
      <c r="Z63" s="77">
        <v>1.03357194809172E-3</v>
      </c>
      <c r="AA63" s="77">
        <v>1.2226807274950328E-3</v>
      </c>
      <c r="AB63" s="77">
        <v>1.0685799335953899E-3</v>
      </c>
      <c r="AC63" s="77">
        <v>5.7212602029140284E-4</v>
      </c>
      <c r="AD63" s="77">
        <v>8.369155856507019E-4</v>
      </c>
      <c r="AE63" s="77">
        <v>4.1799665602675176E-4</v>
      </c>
      <c r="AF63" s="77">
        <v>7.9687322126513113E-4</v>
      </c>
      <c r="AG63" s="77">
        <v>1.5138899402013473E-4</v>
      </c>
      <c r="AH63" s="77">
        <v>2.6492071301517618E-4</v>
      </c>
      <c r="AI63" s="77">
        <v>3.4000755572346055E-4</v>
      </c>
      <c r="AJ63" s="77">
        <v>3.3946891973445987E-4</v>
      </c>
      <c r="AK63" s="77">
        <v>3.3913633280578795E-4</v>
      </c>
      <c r="AL63" s="77">
        <v>1.8823883743693999E-4</v>
      </c>
      <c r="AM63" s="77">
        <v>4.8885044936637461E-4</v>
      </c>
      <c r="AN63" s="77">
        <v>4.8831793253699949E-4</v>
      </c>
      <c r="AO63" s="77">
        <v>3.4207525655644244E-4</v>
      </c>
      <c r="AP63" s="77">
        <v>9.1067769598542916E-4</v>
      </c>
      <c r="AQ63" s="77">
        <v>3.3688938798427849E-4</v>
      </c>
      <c r="AR63" s="77">
        <v>6.0580818598311313E-4</v>
      </c>
      <c r="AS63" s="77">
        <v>3.7787182587666263E-4</v>
      </c>
      <c r="AT63" s="77">
        <v>4.906771344455348E-4</v>
      </c>
      <c r="AU63" s="77">
        <v>2.6381246702344161E-4</v>
      </c>
      <c r="AV63" s="77">
        <v>1.1306248586718927E-3</v>
      </c>
      <c r="AW63" s="77">
        <v>4.8907114104059294E-4</v>
      </c>
      <c r="AX63" s="77">
        <v>6.0012752709950868E-4</v>
      </c>
      <c r="AY63" s="77">
        <v>1.0132472698615228E-3</v>
      </c>
      <c r="AZ63" s="77">
        <v>5.6230319388214124E-4</v>
      </c>
      <c r="BA63" s="77">
        <v>5.6219781867246355E-4</v>
      </c>
      <c r="BB63" s="77">
        <v>5.239520958083832E-4</v>
      </c>
      <c r="BC63" s="77">
        <v>6.3558529928590122E-4</v>
      </c>
      <c r="BD63" s="77">
        <v>8.9619118745332333E-4</v>
      </c>
      <c r="BE63" s="77">
        <v>4.480788618796908E-4</v>
      </c>
      <c r="BF63" s="77">
        <v>1.4537050842403458E-3</v>
      </c>
      <c r="BG63" s="77">
        <v>6.3100850005567727E-4</v>
      </c>
      <c r="BH63" s="77">
        <v>1.25114995400184E-3</v>
      </c>
      <c r="BI63" s="77">
        <v>3.3042073573683826E-4</v>
      </c>
      <c r="BJ63" s="77">
        <v>7.7024647887323939E-4</v>
      </c>
      <c r="BK63" s="77">
        <v>9.5231118599370011E-4</v>
      </c>
      <c r="BL63" s="77">
        <v>9.5133552872301501E-4</v>
      </c>
      <c r="BM63" s="77">
        <v>2.9271862422246617E-4</v>
      </c>
      <c r="BN63" s="77">
        <v>5.4866673982223197E-4</v>
      </c>
      <c r="BO63" s="77">
        <v>3.6513674371051961E-4</v>
      </c>
      <c r="BP63" s="77">
        <v>4.7549378200438915E-4</v>
      </c>
      <c r="BQ63" s="77">
        <v>0</v>
      </c>
      <c r="BR63" s="77">
        <v>0</v>
      </c>
      <c r="BS63" s="77">
        <v>3.2825151360420159E-4</v>
      </c>
      <c r="BT63" s="77">
        <v>7.6592019840980379E-4</v>
      </c>
      <c r="BU63" s="77">
        <v>6.2003063680793639E-4</v>
      </c>
      <c r="BV63" s="77">
        <v>9.8489822718319099E-4</v>
      </c>
      <c r="BW63" s="77">
        <v>8.7629618811158169E-4</v>
      </c>
      <c r="BX63" s="77">
        <v>8.3874261541827728E-4</v>
      </c>
      <c r="BY63" s="77">
        <v>5.4561326931470977E-4</v>
      </c>
      <c r="BZ63" s="77">
        <v>5.8179702556270679E-4</v>
      </c>
      <c r="CA63" s="77">
        <v>4.720406681190995E-4</v>
      </c>
      <c r="CB63" s="77">
        <v>2.9008630067445067E-4</v>
      </c>
      <c r="CC63" s="77">
        <v>5.433404571304379E-4</v>
      </c>
      <c r="CD63" s="77">
        <v>6.8865530989488941E-4</v>
      </c>
      <c r="CE63" s="77">
        <v>5.4239739649249684E-4</v>
      </c>
      <c r="CF63" s="77">
        <v>4.688063469166967E-4</v>
      </c>
    </row>
    <row r="64" spans="1:84" x14ac:dyDescent="0.25">
      <c r="A64" s="149"/>
      <c r="B64" s="149"/>
      <c r="C64" s="149"/>
      <c r="D64" s="1"/>
      <c r="E64" s="11"/>
      <c r="F64" s="146" t="s">
        <v>72</v>
      </c>
      <c r="G64" s="111" t="e">
        <f ca="1">(INDIRECT("H64")+INDIRECT("I64")+INDIRECT("J64")+INDIRECT("K64")+INDIRECT("L64")+INDIRECT("M64")+INDIRECT("N64")+INDIRECT("O64")+INDIRECT("P64")+INDIRECT("Q64")+INDIRECT("R64")+INDIRECT("S64")) / 12</f>
        <v>#REF!</v>
      </c>
      <c r="H64" s="58" t="e">
        <f>#REF!</f>
        <v>#REF!</v>
      </c>
      <c r="I64" s="58">
        <v>49</v>
      </c>
      <c r="J64" s="58">
        <v>57</v>
      </c>
      <c r="K64" s="58">
        <v>0</v>
      </c>
      <c r="L64" s="58">
        <v>362</v>
      </c>
      <c r="M64" s="58">
        <v>283</v>
      </c>
      <c r="N64" s="58">
        <v>175</v>
      </c>
      <c r="O64" s="58">
        <v>178</v>
      </c>
      <c r="P64" s="58">
        <v>153</v>
      </c>
      <c r="Q64" s="58">
        <v>127</v>
      </c>
      <c r="R64" s="58">
        <v>168</v>
      </c>
      <c r="S64" s="58">
        <v>130</v>
      </c>
      <c r="T64" s="58">
        <v>108</v>
      </c>
      <c r="U64" s="58">
        <v>73</v>
      </c>
      <c r="V64" s="58">
        <v>108</v>
      </c>
      <c r="W64" s="58">
        <v>88</v>
      </c>
      <c r="X64" s="58">
        <v>134</v>
      </c>
      <c r="Y64" s="58">
        <v>89</v>
      </c>
      <c r="Z64" s="58">
        <v>87</v>
      </c>
      <c r="AA64" s="58">
        <v>112</v>
      </c>
      <c r="AB64" s="58">
        <v>73</v>
      </c>
      <c r="AC64" s="58">
        <v>66</v>
      </c>
      <c r="AD64" s="58">
        <v>68</v>
      </c>
      <c r="AE64" s="58">
        <v>43</v>
      </c>
      <c r="AF64" s="58">
        <v>69</v>
      </c>
      <c r="AG64" s="58">
        <v>31</v>
      </c>
      <c r="AH64" s="58">
        <v>33</v>
      </c>
      <c r="AI64" s="58">
        <v>125</v>
      </c>
      <c r="AJ64" s="58">
        <v>63</v>
      </c>
      <c r="AK64" s="58">
        <v>34</v>
      </c>
      <c r="AL64" s="58">
        <v>40</v>
      </c>
      <c r="AM64" s="58">
        <v>52</v>
      </c>
      <c r="AN64" s="58">
        <v>45</v>
      </c>
      <c r="AO64" s="58">
        <v>93</v>
      </c>
      <c r="AP64" s="58">
        <v>86</v>
      </c>
      <c r="AQ64" s="58">
        <v>51</v>
      </c>
      <c r="AR64" s="58">
        <v>62</v>
      </c>
      <c r="AS64" s="58">
        <v>51</v>
      </c>
      <c r="AT64" s="58">
        <v>38</v>
      </c>
      <c r="AU64" s="58">
        <v>66</v>
      </c>
      <c r="AV64" s="58">
        <v>47</v>
      </c>
      <c r="AW64" s="58">
        <v>38</v>
      </c>
      <c r="AX64" s="58">
        <v>42</v>
      </c>
      <c r="AY64" s="58">
        <v>51</v>
      </c>
      <c r="AZ64" s="58">
        <v>84</v>
      </c>
      <c r="BA64" s="58">
        <v>53</v>
      </c>
      <c r="BB64" s="58">
        <v>29</v>
      </c>
      <c r="BC64" s="58">
        <v>41</v>
      </c>
      <c r="BD64" s="58">
        <v>37</v>
      </c>
      <c r="BE64" s="58">
        <v>36</v>
      </c>
      <c r="BF64" s="58">
        <v>69</v>
      </c>
      <c r="BG64" s="58">
        <v>66</v>
      </c>
      <c r="BH64" s="58">
        <v>111</v>
      </c>
      <c r="BI64" s="58">
        <v>30</v>
      </c>
      <c r="BJ64" s="58">
        <v>32</v>
      </c>
      <c r="BK64" s="58">
        <v>33</v>
      </c>
      <c r="BL64" s="58">
        <v>33</v>
      </c>
      <c r="BM64" s="58">
        <v>67</v>
      </c>
      <c r="BN64" s="58">
        <v>33</v>
      </c>
      <c r="BO64" s="58">
        <v>56</v>
      </c>
      <c r="BP64" s="58">
        <v>39</v>
      </c>
      <c r="BQ64" s="58">
        <v>83</v>
      </c>
      <c r="BR64" s="58">
        <v>83</v>
      </c>
      <c r="BS64" s="58">
        <v>27</v>
      </c>
      <c r="BT64" s="58">
        <v>57</v>
      </c>
      <c r="BU64" s="58">
        <v>43</v>
      </c>
      <c r="BV64" s="58">
        <v>58</v>
      </c>
      <c r="BW64" s="58">
        <v>38</v>
      </c>
      <c r="BX64" s="58">
        <v>54</v>
      </c>
      <c r="BY64" s="58">
        <v>37</v>
      </c>
      <c r="BZ64" s="58">
        <v>56</v>
      </c>
      <c r="CA64" s="58">
        <v>58</v>
      </c>
      <c r="CB64" s="58">
        <v>54</v>
      </c>
      <c r="CC64" s="58">
        <v>64</v>
      </c>
      <c r="CD64" s="58">
        <v>0</v>
      </c>
      <c r="CE64" s="58">
        <v>35</v>
      </c>
      <c r="CF64" s="58">
        <v>42</v>
      </c>
    </row>
    <row r="65" spans="1:84" x14ac:dyDescent="0.25">
      <c r="A65" s="48" t="s">
        <v>73</v>
      </c>
      <c r="B65" s="62" t="s">
        <v>74</v>
      </c>
      <c r="C65" s="63" t="s">
        <v>75</v>
      </c>
      <c r="D65" s="20"/>
      <c r="E65" s="11"/>
      <c r="F65" s="27" t="s">
        <v>68</v>
      </c>
      <c r="G65" s="23" t="e">
        <f ca="1">G64/G8</f>
        <v>#REF!</v>
      </c>
      <c r="H65" s="76" t="e">
        <f>IF(H8=0, 0, H64/H8)</f>
        <v>#REF!</v>
      </c>
      <c r="I65" s="76">
        <v>1.9278435692646654E-3</v>
      </c>
      <c r="J65" s="76">
        <v>2.2379269729093051E-3</v>
      </c>
      <c r="K65" s="76">
        <v>0</v>
      </c>
      <c r="L65" s="76">
        <v>1.4139520349972658E-2</v>
      </c>
      <c r="M65" s="76">
        <v>1.1040886392009987E-2</v>
      </c>
      <c r="N65" s="76">
        <v>6.8117239500214083E-3</v>
      </c>
      <c r="O65" s="76">
        <v>6.9120844982913949E-3</v>
      </c>
      <c r="P65" s="76">
        <v>5.9426707061291072E-3</v>
      </c>
      <c r="Q65" s="76">
        <v>4.9285936044706612E-3</v>
      </c>
      <c r="R65" s="76">
        <v>6.5080963818083207E-3</v>
      </c>
      <c r="S65" s="76">
        <v>5.0297918439990716E-3</v>
      </c>
      <c r="T65" s="76">
        <v>4.1734291676327386E-3</v>
      </c>
      <c r="U65" s="76">
        <v>2.8151633180363272E-3</v>
      </c>
      <c r="V65" s="76">
        <v>4.1602465331278893E-3</v>
      </c>
      <c r="W65" s="76">
        <v>3.3829239226540577E-3</v>
      </c>
      <c r="X65" s="76">
        <v>5.1429668009978892E-3</v>
      </c>
      <c r="Y65" s="76">
        <v>3.40878624229193E-3</v>
      </c>
      <c r="Z65" s="76">
        <v>3.3303984994066532E-3</v>
      </c>
      <c r="AA65" s="76">
        <v>4.2793825462326147E-3</v>
      </c>
      <c r="AB65" s="76">
        <v>2.7859405411594092E-3</v>
      </c>
      <c r="AC65" s="76">
        <v>2.5173544892821724E-3</v>
      </c>
      <c r="AD65" s="76">
        <v>0</v>
      </c>
      <c r="AE65" s="76">
        <v>1.6339869281045752E-3</v>
      </c>
      <c r="AF65" s="76">
        <v>2.6182977270140023E-3</v>
      </c>
      <c r="AG65" s="76">
        <v>1.1732647036560443E-3</v>
      </c>
      <c r="AH65" s="76">
        <v>1.2489119327858305E-3</v>
      </c>
      <c r="AI65" s="76">
        <v>0</v>
      </c>
      <c r="AJ65" s="76">
        <v>2.376282438141219E-3</v>
      </c>
      <c r="AK65" s="76">
        <v>1.2811817017107543E-3</v>
      </c>
      <c r="AL65" s="76">
        <v>1.5059106994955199E-3</v>
      </c>
      <c r="AM65" s="76">
        <v>1.9554017974654984E-3</v>
      </c>
      <c r="AN65" s="76">
        <v>1.6903313049357674E-3</v>
      </c>
      <c r="AO65" s="76">
        <v>3.5347776510832383E-3</v>
      </c>
      <c r="AP65" s="76">
        <v>3.2632617439477879E-3</v>
      </c>
      <c r="AQ65" s="76">
        <v>1.9090398652442447E-3</v>
      </c>
      <c r="AR65" s="76">
        <v>2.3475067206845633E-3</v>
      </c>
      <c r="AS65" s="76">
        <v>1.9271463119709795E-3</v>
      </c>
      <c r="AT65" s="76">
        <v>1.4342870083792556E-3</v>
      </c>
      <c r="AU65" s="76">
        <v>2.487374689078164E-3</v>
      </c>
      <c r="AV65" s="76">
        <v>1.7713122785859652E-3</v>
      </c>
      <c r="AW65" s="76">
        <v>1.4295925661186562E-3</v>
      </c>
      <c r="AX65" s="76">
        <v>1.5753347586362101E-3</v>
      </c>
      <c r="AY65" s="76">
        <v>1.9139115097384321E-3</v>
      </c>
      <c r="AZ65" s="76">
        <v>3.1488978857399908E-3</v>
      </c>
      <c r="BA65" s="76">
        <v>1.9864322926427046E-3</v>
      </c>
      <c r="BB65" s="76">
        <v>1.0853293413173653E-3</v>
      </c>
      <c r="BC65" s="76">
        <v>1.5328821923954088E-3</v>
      </c>
      <c r="BD65" s="76">
        <v>1.3816280806572068E-3</v>
      </c>
      <c r="BE65" s="76">
        <v>1.3442365856390726E-3</v>
      </c>
      <c r="BF65" s="76">
        <v>2.5719397644252272E-3</v>
      </c>
      <c r="BG65" s="76">
        <v>2.4497977060985118E-3</v>
      </c>
      <c r="BH65" s="76">
        <v>4.0846366145354182E-3</v>
      </c>
      <c r="BI65" s="76">
        <v>1.1014024524561275E-3</v>
      </c>
      <c r="BJ65" s="76">
        <v>1.1737089201877935E-3</v>
      </c>
      <c r="BK65" s="76">
        <v>1.2087026591458502E-3</v>
      </c>
      <c r="BL65" s="76">
        <v>1.207464324917673E-3</v>
      </c>
      <c r="BM65" s="76">
        <v>2.4515184778631542E-3</v>
      </c>
      <c r="BN65" s="76">
        <v>1.2070668276089104E-3</v>
      </c>
      <c r="BO65" s="76">
        <v>2.0447657647789095E-3</v>
      </c>
      <c r="BP65" s="76">
        <v>1.4264813460131676E-3</v>
      </c>
      <c r="BQ65" s="76">
        <v>3.0336257309941522E-3</v>
      </c>
      <c r="BR65" s="76">
        <v>3.02555316589509E-3</v>
      </c>
      <c r="BS65" s="76">
        <v>9.8475454081260478E-4</v>
      </c>
      <c r="BT65" s="76">
        <v>2.0789262528266104E-3</v>
      </c>
      <c r="BU65" s="76">
        <v>1.5683127872200744E-3</v>
      </c>
      <c r="BV65" s="76">
        <v>2.1157073028379662E-3</v>
      </c>
      <c r="BW65" s="76">
        <v>1.3874689645100044E-3</v>
      </c>
      <c r="BX65" s="76">
        <v>1.9692217927211727E-3</v>
      </c>
      <c r="BY65" s="76">
        <v>1.3458460643096172E-3</v>
      </c>
      <c r="BZ65" s="76">
        <v>2.0362895894694738E-3</v>
      </c>
      <c r="CA65" s="76">
        <v>2.1060275962236745E-3</v>
      </c>
      <c r="CB65" s="76">
        <v>1.9580825295525419E-3</v>
      </c>
      <c r="CC65" s="76">
        <v>2.3182526170898686E-3</v>
      </c>
      <c r="CD65" s="76">
        <v>0</v>
      </c>
      <c r="CE65" s="76">
        <v>1.2655939251491593E-3</v>
      </c>
      <c r="CF65" s="76">
        <v>1.5146051208077894E-3</v>
      </c>
    </row>
    <row r="66" spans="1:84" x14ac:dyDescent="0.25">
      <c r="A66" s="149"/>
      <c r="B66" s="149"/>
      <c r="C66" s="149"/>
      <c r="D66" s="1"/>
      <c r="E66" s="11"/>
      <c r="F66" s="146" t="s">
        <v>76</v>
      </c>
      <c r="G66" s="111" t="e">
        <f ca="1">(INDIRECT("H66")+INDIRECT("I66")+INDIRECT("J66")+INDIRECT("K66")+INDIRECT("L66")+INDIRECT("M66")+INDIRECT("N66")+INDIRECT("O66")+INDIRECT("P66")+INDIRECT("Q66")+INDIRECT("R66")+INDIRECT("S66")) / 12</f>
        <v>#REF!</v>
      </c>
      <c r="H66" s="58" t="e">
        <f>#REF!</f>
        <v>#REF!</v>
      </c>
      <c r="I66" s="58">
        <v>0</v>
      </c>
      <c r="J66" s="58">
        <v>0</v>
      </c>
      <c r="K66" s="58">
        <v>0</v>
      </c>
      <c r="L66" s="58">
        <v>2</v>
      </c>
      <c r="M66" s="58">
        <v>12</v>
      </c>
      <c r="N66" s="58">
        <v>3</v>
      </c>
      <c r="O66" s="58">
        <v>0</v>
      </c>
      <c r="P66" s="58">
        <v>0</v>
      </c>
      <c r="Q66" s="58">
        <v>3</v>
      </c>
      <c r="R66" s="58">
        <v>1</v>
      </c>
      <c r="S66" s="58">
        <v>0</v>
      </c>
      <c r="T66" s="58">
        <v>1</v>
      </c>
      <c r="U66" s="58">
        <v>0</v>
      </c>
      <c r="V66" s="58">
        <v>0</v>
      </c>
      <c r="W66" s="58">
        <v>1</v>
      </c>
      <c r="X66" s="58">
        <v>1</v>
      </c>
      <c r="Y66" s="58">
        <v>0</v>
      </c>
      <c r="Z66" s="58">
        <v>1</v>
      </c>
      <c r="AA66" s="58">
        <v>1</v>
      </c>
      <c r="AB66" s="58">
        <v>0</v>
      </c>
      <c r="AC66" s="58">
        <v>15</v>
      </c>
      <c r="AD66" s="58">
        <v>1</v>
      </c>
      <c r="AE66" s="58">
        <v>2</v>
      </c>
      <c r="AF66" s="58">
        <v>4</v>
      </c>
      <c r="AG66" s="58">
        <v>2</v>
      </c>
      <c r="AH66" s="58">
        <v>0</v>
      </c>
      <c r="AI66" s="58">
        <v>2</v>
      </c>
      <c r="AJ66" s="58">
        <v>2</v>
      </c>
      <c r="AK66" s="58">
        <v>2</v>
      </c>
      <c r="AL66" s="58">
        <v>2</v>
      </c>
      <c r="AM66" s="58">
        <v>1</v>
      </c>
      <c r="AN66" s="58">
        <v>1</v>
      </c>
      <c r="AO66" s="58">
        <v>1</v>
      </c>
      <c r="AP66" s="58">
        <v>0</v>
      </c>
      <c r="AQ66" s="58">
        <v>1</v>
      </c>
      <c r="AR66" s="58">
        <v>1</v>
      </c>
      <c r="AS66" s="58">
        <v>1</v>
      </c>
      <c r="AT66" s="58">
        <v>0</v>
      </c>
      <c r="AU66" s="58">
        <v>1</v>
      </c>
      <c r="AV66" s="58">
        <v>2</v>
      </c>
      <c r="AW66" s="58">
        <v>0</v>
      </c>
      <c r="AX66" s="58">
        <v>0</v>
      </c>
      <c r="AY66" s="58">
        <v>0</v>
      </c>
      <c r="AZ66" s="58">
        <v>2</v>
      </c>
      <c r="BA66" s="58">
        <v>1</v>
      </c>
      <c r="BB66" s="58">
        <v>0</v>
      </c>
      <c r="BC66" s="58">
        <v>0</v>
      </c>
      <c r="BD66" s="58">
        <v>2</v>
      </c>
      <c r="BE66" s="58">
        <v>3</v>
      </c>
      <c r="BF66" s="58">
        <v>3</v>
      </c>
      <c r="BG66" s="58">
        <v>2</v>
      </c>
      <c r="BH66" s="58">
        <v>2</v>
      </c>
      <c r="BI66" s="58">
        <v>1</v>
      </c>
      <c r="BJ66" s="58">
        <v>2</v>
      </c>
      <c r="BK66" s="58">
        <v>3</v>
      </c>
      <c r="BL66" s="58">
        <v>3</v>
      </c>
      <c r="BM66" s="58">
        <v>2</v>
      </c>
      <c r="BN66" s="58">
        <v>3</v>
      </c>
      <c r="BO66" s="58">
        <v>3</v>
      </c>
      <c r="BP66" s="58">
        <v>1</v>
      </c>
      <c r="BQ66" s="58">
        <v>5</v>
      </c>
      <c r="BR66" s="58">
        <v>5</v>
      </c>
      <c r="BS66" s="58">
        <v>1</v>
      </c>
      <c r="BT66" s="58">
        <v>1</v>
      </c>
      <c r="BU66" s="58">
        <v>3</v>
      </c>
      <c r="BV66" s="58">
        <v>0</v>
      </c>
      <c r="BW66" s="58">
        <v>1</v>
      </c>
      <c r="BX66" s="58">
        <v>1</v>
      </c>
      <c r="BY66" s="58">
        <v>1</v>
      </c>
      <c r="BZ66" s="58">
        <v>0</v>
      </c>
      <c r="CA66" s="58">
        <v>0</v>
      </c>
      <c r="CB66" s="58">
        <v>1</v>
      </c>
      <c r="CC66" s="58">
        <v>1</v>
      </c>
      <c r="CD66" s="58">
        <v>1</v>
      </c>
      <c r="CE66" s="58">
        <v>3</v>
      </c>
      <c r="CF66" s="58">
        <v>6</v>
      </c>
    </row>
    <row r="67" spans="1:84" x14ac:dyDescent="0.25">
      <c r="A67" s="48" t="s">
        <v>73</v>
      </c>
      <c r="B67" s="62" t="s">
        <v>74</v>
      </c>
      <c r="C67" s="63" t="s">
        <v>75</v>
      </c>
      <c r="D67" s="20"/>
      <c r="E67" s="11"/>
      <c r="F67" s="27" t="s">
        <v>68</v>
      </c>
      <c r="G67" s="23" t="e">
        <f ca="1">G66/G8</f>
        <v>#REF!</v>
      </c>
      <c r="H67" s="76" t="e">
        <f>IF(H5=0, 0, H66/H5)</f>
        <v>#REF!</v>
      </c>
      <c r="I67" s="76">
        <v>0</v>
      </c>
      <c r="J67" s="76">
        <v>0</v>
      </c>
      <c r="K67" s="76">
        <v>0</v>
      </c>
      <c r="L67" s="76">
        <v>1.0911074740861974E-3</v>
      </c>
      <c r="M67" s="76">
        <v>6.6115702479338841E-3</v>
      </c>
      <c r="N67" s="76">
        <v>1.6574585635359116E-3</v>
      </c>
      <c r="O67" s="76">
        <v>0</v>
      </c>
      <c r="P67" s="76">
        <v>0</v>
      </c>
      <c r="Q67" s="76">
        <v>1.6901408450704226E-3</v>
      </c>
      <c r="R67" s="76">
        <v>5.7012542759407071E-4</v>
      </c>
      <c r="S67" s="76">
        <v>0</v>
      </c>
      <c r="T67" s="76">
        <v>5.8072009291521487E-4</v>
      </c>
      <c r="U67" s="76">
        <v>0</v>
      </c>
      <c r="V67" s="76">
        <v>0</v>
      </c>
      <c r="W67" s="76">
        <v>5.9311981020166078E-4</v>
      </c>
      <c r="X67" s="76">
        <v>5.9737156511350056E-4</v>
      </c>
      <c r="Y67" s="76">
        <v>0</v>
      </c>
      <c r="Z67" s="76">
        <v>6.020469596628537E-4</v>
      </c>
      <c r="AA67" s="76">
        <v>6.0422960725075529E-4</v>
      </c>
      <c r="AB67" s="76">
        <v>0</v>
      </c>
      <c r="AC67" s="76">
        <v>9.1855480710349054E-3</v>
      </c>
      <c r="AD67" s="76">
        <v>6.1349693251533746E-4</v>
      </c>
      <c r="AE67" s="76">
        <v>1.2315270935960591E-3</v>
      </c>
      <c r="AF67" s="76">
        <v>2.4737167594310453E-3</v>
      </c>
      <c r="AG67" s="76">
        <v>1.2368583797155227E-3</v>
      </c>
      <c r="AH67" s="76">
        <v>0</v>
      </c>
      <c r="AI67" s="76">
        <v>1.2360939431396785E-3</v>
      </c>
      <c r="AJ67" s="76">
        <v>1.2360939431396785E-3</v>
      </c>
      <c r="AK67" s="76">
        <v>1.2391573729863693E-3</v>
      </c>
      <c r="AL67" s="76">
        <v>1.2399256044637321E-3</v>
      </c>
      <c r="AM67" s="76">
        <v>6.2305295950155766E-4</v>
      </c>
      <c r="AN67" s="76">
        <v>6.2656641604010022E-4</v>
      </c>
      <c r="AO67" s="76">
        <v>6.7294751009421266E-4</v>
      </c>
      <c r="AP67" s="76">
        <v>0</v>
      </c>
      <c r="AQ67" s="76">
        <v>6.329113924050633E-4</v>
      </c>
      <c r="AR67" s="76">
        <v>6.7888662593346908E-4</v>
      </c>
      <c r="AS67" s="76">
        <v>6.7980965329707678E-4</v>
      </c>
      <c r="AT67" s="76">
        <v>0</v>
      </c>
      <c r="AU67" s="76">
        <v>6.8493150684931507E-4</v>
      </c>
      <c r="AV67" s="76">
        <v>1.3745704467353953E-3</v>
      </c>
      <c r="AW67" s="76">
        <v>0</v>
      </c>
      <c r="AX67" s="76">
        <v>0</v>
      </c>
      <c r="AY67" s="76">
        <v>0</v>
      </c>
      <c r="AZ67" s="76">
        <v>1.4015416958654519E-3</v>
      </c>
      <c r="BA67" s="76">
        <v>7.0571630204657732E-4</v>
      </c>
      <c r="BB67" s="76">
        <v>0</v>
      </c>
      <c r="BC67" s="76">
        <v>0</v>
      </c>
      <c r="BD67" s="76">
        <v>1.4194464158977999E-3</v>
      </c>
      <c r="BE67" s="76">
        <v>2.1398002853067048E-3</v>
      </c>
      <c r="BF67" s="76">
        <v>2.1413276231263384E-3</v>
      </c>
      <c r="BG67" s="76">
        <v>1.4388489208633094E-3</v>
      </c>
      <c r="BH67" s="76">
        <v>1.4471780028943559E-3</v>
      </c>
      <c r="BI67" s="76">
        <v>7.3046018991964939E-4</v>
      </c>
      <c r="BJ67" s="76">
        <v>1.4727540500736377E-3</v>
      </c>
      <c r="BK67" s="76">
        <v>2.2354694485842027E-3</v>
      </c>
      <c r="BL67" s="76">
        <v>2.2590361445783132E-3</v>
      </c>
      <c r="BM67" s="76">
        <v>1.5060240963855422E-3</v>
      </c>
      <c r="BN67" s="76">
        <v>2.2658610271903325E-3</v>
      </c>
      <c r="BO67" s="76">
        <v>2.2744503411675512E-3</v>
      </c>
      <c r="BP67" s="76">
        <v>7.6452599388379206E-4</v>
      </c>
      <c r="BQ67" s="76">
        <v>3.8461538461538464E-3</v>
      </c>
      <c r="BR67" s="76">
        <v>3.843197540353574E-3</v>
      </c>
      <c r="BS67" s="76">
        <v>7.7942322681215901E-4</v>
      </c>
      <c r="BT67" s="76">
        <v>7.7942322681215901E-4</v>
      </c>
      <c r="BU67" s="76">
        <v>2.3382696804364772E-3</v>
      </c>
      <c r="BV67" s="76">
        <v>0</v>
      </c>
      <c r="BW67" s="76">
        <v>7.8616352201257866E-4</v>
      </c>
      <c r="BX67" s="76">
        <v>7.8926598263614838E-4</v>
      </c>
      <c r="BY67" s="76">
        <v>7.8864353312302837E-4</v>
      </c>
      <c r="BZ67" s="76">
        <v>0</v>
      </c>
      <c r="CA67" s="76">
        <v>0</v>
      </c>
      <c r="CB67" s="76">
        <v>8.0000000000000004E-4</v>
      </c>
      <c r="CC67" s="76">
        <v>8.0192461908580592E-4</v>
      </c>
      <c r="CD67" s="76">
        <v>8.0710250201775622E-4</v>
      </c>
      <c r="CE67" s="76">
        <v>2.435064935064935E-3</v>
      </c>
      <c r="CF67" s="76">
        <v>4.8979591836734691E-3</v>
      </c>
    </row>
    <row r="68" spans="1:84" x14ac:dyDescent="0.25">
      <c r="A68" s="149"/>
      <c r="B68" s="149"/>
      <c r="C68" s="149"/>
      <c r="D68" s="1"/>
      <c r="E68" s="11"/>
      <c r="F68" s="146" t="s">
        <v>77</v>
      </c>
      <c r="G68" s="111" t="e">
        <f ca="1">(INDIRECT("H68")+INDIRECT("I68")+INDIRECT("J68")+INDIRECT("K68")+INDIRECT("L68")+INDIRECT("M68")+INDIRECT("N68")+INDIRECT("O68")+INDIRECT("P68")+INDIRECT("Q68")+INDIRECT("R68")+INDIRECT("S68")) / 12</f>
        <v>#REF!</v>
      </c>
      <c r="H68" s="58" t="e">
        <f>#REF!</f>
        <v>#REF!</v>
      </c>
      <c r="I68" s="58">
        <v>49</v>
      </c>
      <c r="J68" s="58">
        <v>57</v>
      </c>
      <c r="K68" s="58">
        <v>184</v>
      </c>
      <c r="L68" s="58">
        <v>360</v>
      </c>
      <c r="M68" s="58">
        <v>271</v>
      </c>
      <c r="N68" s="58">
        <v>172</v>
      </c>
      <c r="O68" s="58">
        <v>178</v>
      </c>
      <c r="P68" s="58">
        <v>153</v>
      </c>
      <c r="Q68" s="58">
        <v>124</v>
      </c>
      <c r="R68" s="58">
        <v>167</v>
      </c>
      <c r="S68" s="58">
        <v>130</v>
      </c>
      <c r="T68" s="58">
        <v>107</v>
      </c>
      <c r="U68" s="58">
        <v>73</v>
      </c>
      <c r="V68" s="58">
        <v>108</v>
      </c>
      <c r="W68" s="58">
        <v>87</v>
      </c>
      <c r="X68" s="58">
        <v>133</v>
      </c>
      <c r="Y68" s="58">
        <v>89</v>
      </c>
      <c r="Z68" s="58">
        <v>86</v>
      </c>
      <c r="AA68" s="58">
        <v>111</v>
      </c>
      <c r="AB68" s="58">
        <v>73</v>
      </c>
      <c r="AC68" s="58">
        <v>51</v>
      </c>
      <c r="AD68" s="58">
        <v>67</v>
      </c>
      <c r="AE68" s="58">
        <v>41</v>
      </c>
      <c r="AF68" s="58">
        <v>65</v>
      </c>
      <c r="AG68" s="58">
        <v>29</v>
      </c>
      <c r="AH68" s="58">
        <v>33</v>
      </c>
      <c r="AI68" s="58">
        <v>123</v>
      </c>
      <c r="AJ68" s="58">
        <v>61</v>
      </c>
      <c r="AK68" s="58">
        <v>32</v>
      </c>
      <c r="AL68" s="58">
        <v>38</v>
      </c>
      <c r="AM68" s="58">
        <v>51</v>
      </c>
      <c r="AN68" s="58">
        <v>44</v>
      </c>
      <c r="AO68" s="58">
        <v>92</v>
      </c>
      <c r="AP68" s="58">
        <v>86</v>
      </c>
      <c r="AQ68" s="58">
        <v>50</v>
      </c>
      <c r="AR68" s="58">
        <v>61</v>
      </c>
      <c r="AS68" s="58">
        <v>50</v>
      </c>
      <c r="AT68" s="58">
        <v>38</v>
      </c>
      <c r="AU68" s="58">
        <v>65</v>
      </c>
      <c r="AV68" s="58">
        <v>45</v>
      </c>
      <c r="AW68" s="58">
        <v>38</v>
      </c>
      <c r="AX68" s="58">
        <v>42</v>
      </c>
      <c r="AY68" s="58">
        <v>51</v>
      </c>
      <c r="AZ68" s="58">
        <v>82</v>
      </c>
      <c r="BA68" s="58">
        <v>52</v>
      </c>
      <c r="BB68" s="58">
        <v>29</v>
      </c>
      <c r="BC68" s="58">
        <v>41</v>
      </c>
      <c r="BD68" s="58">
        <v>35</v>
      </c>
      <c r="BE68" s="58">
        <v>33</v>
      </c>
      <c r="BF68" s="58">
        <v>66</v>
      </c>
      <c r="BG68" s="58">
        <v>64</v>
      </c>
      <c r="BH68" s="58">
        <v>109</v>
      </c>
      <c r="BI68" s="58">
        <v>29</v>
      </c>
      <c r="BJ68" s="58">
        <v>30</v>
      </c>
      <c r="BK68" s="58">
        <v>30</v>
      </c>
      <c r="BL68" s="58">
        <v>30</v>
      </c>
      <c r="BM68" s="58">
        <v>65</v>
      </c>
      <c r="BN68" s="58">
        <v>30</v>
      </c>
      <c r="BO68" s="58">
        <v>53</v>
      </c>
      <c r="BP68" s="58">
        <v>38</v>
      </c>
      <c r="BQ68" s="58">
        <v>78</v>
      </c>
      <c r="BR68" s="58">
        <v>78</v>
      </c>
      <c r="BS68" s="58">
        <v>26</v>
      </c>
      <c r="BT68" s="58">
        <v>56</v>
      </c>
      <c r="BU68" s="58">
        <v>42</v>
      </c>
      <c r="BV68" s="58">
        <v>58</v>
      </c>
      <c r="BW68" s="58">
        <v>37</v>
      </c>
      <c r="BX68" s="58">
        <v>53</v>
      </c>
      <c r="BY68" s="58">
        <v>36</v>
      </c>
      <c r="BZ68" s="58">
        <v>56</v>
      </c>
      <c r="CA68" s="58">
        <v>58</v>
      </c>
      <c r="CB68" s="58">
        <v>53</v>
      </c>
      <c r="CC68" s="58">
        <v>63</v>
      </c>
      <c r="CD68" s="58">
        <v>43</v>
      </c>
      <c r="CE68" s="58">
        <v>32</v>
      </c>
      <c r="CF68" s="58">
        <v>36</v>
      </c>
    </row>
    <row r="69" spans="1:84" x14ac:dyDescent="0.25">
      <c r="A69" s="48" t="s">
        <v>73</v>
      </c>
      <c r="B69" s="62" t="s">
        <v>74</v>
      </c>
      <c r="C69" s="63" t="s">
        <v>75</v>
      </c>
      <c r="D69" s="20"/>
      <c r="E69" s="11"/>
      <c r="F69" s="27" t="s">
        <v>68</v>
      </c>
      <c r="G69" s="23" t="e">
        <f ca="1">G68/G8</f>
        <v>#REF!</v>
      </c>
      <c r="H69" s="76" t="e">
        <f>IF(H6=0, 0, H68/H6)</f>
        <v>#REF!</v>
      </c>
      <c r="I69" s="76">
        <v>2.0794432184688509E-3</v>
      </c>
      <c r="J69" s="76">
        <v>2.4124941803868455E-3</v>
      </c>
      <c r="K69" s="76">
        <v>7.7525912193477714E-3</v>
      </c>
      <c r="L69" s="76">
        <v>1.5145778114350625E-2</v>
      </c>
      <c r="M69" s="76">
        <v>1.1378427173867405E-2</v>
      </c>
      <c r="N69" s="76">
        <v>7.2023784598634899E-3</v>
      </c>
      <c r="O69" s="76">
        <v>7.4327710038416565E-3</v>
      </c>
      <c r="P69" s="76">
        <v>6.3856427378964943E-3</v>
      </c>
      <c r="Q69" s="76">
        <v>5.1681740507648066E-3</v>
      </c>
      <c r="R69" s="76">
        <v>6.9409808811305073E-3</v>
      </c>
      <c r="S69" s="76">
        <v>5.3917299158060634E-3</v>
      </c>
      <c r="T69" s="76">
        <v>4.4295413147872166E-3</v>
      </c>
      <c r="U69" s="76">
        <v>3.014037985136251E-3</v>
      </c>
      <c r="V69" s="76">
        <v>4.4501215542461572E-3</v>
      </c>
      <c r="W69" s="76">
        <v>3.5762732766062401E-3</v>
      </c>
      <c r="X69" s="76">
        <v>5.4550674705713467E-3</v>
      </c>
      <c r="Y69" s="76">
        <v>3.6409752904598266E-3</v>
      </c>
      <c r="Z69" s="76">
        <v>3.5156569372904916E-3</v>
      </c>
      <c r="AA69" s="76">
        <v>4.5274707345923241E-3</v>
      </c>
      <c r="AB69" s="76">
        <v>2.9725547683036079E-3</v>
      </c>
      <c r="AC69" s="76">
        <v>2.0744356314826113E-3</v>
      </c>
      <c r="AD69" s="76">
        <v>2.7172810966459831E-3</v>
      </c>
      <c r="AE69" s="76">
        <v>1.6604568281224689E-3</v>
      </c>
      <c r="AF69" s="76">
        <v>2.6277490297542043E-3</v>
      </c>
      <c r="AG69" s="76">
        <v>1.169119129207821E-3</v>
      </c>
      <c r="AH69" s="76">
        <v>1.3304305757135945E-3</v>
      </c>
      <c r="AI69" s="76">
        <v>4.9492998551424429E-3</v>
      </c>
      <c r="AJ69" s="76">
        <v>2.4503896521250101E-3</v>
      </c>
      <c r="AK69" s="76">
        <v>1.2839030653185683E-3</v>
      </c>
      <c r="AL69" s="76">
        <v>1.5231071385626677E-3</v>
      </c>
      <c r="AM69" s="76">
        <v>2.0409796702417159E-3</v>
      </c>
      <c r="AN69" s="76">
        <v>1.7581715016382962E-3</v>
      </c>
      <c r="AO69" s="76">
        <v>3.7060908797937478E-3</v>
      </c>
      <c r="AP69" s="76">
        <v>3.45812055169086E-3</v>
      </c>
      <c r="AQ69" s="76">
        <v>1.9892580067634772E-3</v>
      </c>
      <c r="AR69" s="76">
        <v>2.4460662442858288E-3</v>
      </c>
      <c r="AS69" s="76">
        <v>2.0005601568439165E-3</v>
      </c>
      <c r="AT69" s="76">
        <v>1.5182388429421871E-3</v>
      </c>
      <c r="AU69" s="76">
        <v>2.5923267129297281E-3</v>
      </c>
      <c r="AV69" s="76">
        <v>1.7943299174608238E-3</v>
      </c>
      <c r="AW69" s="76">
        <v>1.5119563919945888E-3</v>
      </c>
      <c r="AX69" s="76">
        <v>1.6654770402093743E-3</v>
      </c>
      <c r="AY69" s="76">
        <v>2.0226858094709288E-3</v>
      </c>
      <c r="AZ69" s="76">
        <v>3.2476533724107885E-3</v>
      </c>
      <c r="BA69" s="76">
        <v>2.0582647245091829E-3</v>
      </c>
      <c r="BB69" s="76">
        <v>1.1461997549503972E-3</v>
      </c>
      <c r="BC69" s="76">
        <v>1.6186340307935254E-3</v>
      </c>
      <c r="BD69" s="76">
        <v>1.3795278073390879E-3</v>
      </c>
      <c r="BE69" s="76">
        <v>1.3002876393868946E-3</v>
      </c>
      <c r="BF69" s="76">
        <v>2.5956660243048727E-3</v>
      </c>
      <c r="BG69" s="76">
        <v>2.5047943329028219E-3</v>
      </c>
      <c r="BH69" s="76">
        <v>4.2259527778854729E-3</v>
      </c>
      <c r="BI69" s="76">
        <v>1.1210328965170669E-3</v>
      </c>
      <c r="BJ69" s="76">
        <v>1.158032888134023E-3</v>
      </c>
      <c r="BK69" s="76">
        <v>1.1556240369799693E-3</v>
      </c>
      <c r="BL69" s="76">
        <v>1.153757403276671E-3</v>
      </c>
      <c r="BM69" s="76">
        <v>2.4998077070994538E-3</v>
      </c>
      <c r="BN69" s="76">
        <v>1.1531808571977706E-3</v>
      </c>
      <c r="BO69" s="76">
        <v>2.0331440847015498E-3</v>
      </c>
      <c r="BP69" s="76">
        <v>1.4597418561770128E-3</v>
      </c>
      <c r="BQ69" s="76">
        <v>2.9930928626247123E-3</v>
      </c>
      <c r="BR69" s="76">
        <v>2.9848461656206949E-3</v>
      </c>
      <c r="BS69" s="76">
        <v>9.9483451310503155E-4</v>
      </c>
      <c r="BT69" s="76">
        <v>2.1427204897646835E-3</v>
      </c>
      <c r="BU69" s="76">
        <v>1.6070403673235124E-3</v>
      </c>
      <c r="BV69" s="76">
        <v>2.2190764050962239E-3</v>
      </c>
      <c r="BW69" s="76">
        <v>1.4167560116403737E-3</v>
      </c>
      <c r="BX69" s="76">
        <v>2.0263811890651883E-3</v>
      </c>
      <c r="BY69" s="76">
        <v>1.3727882855399634E-3</v>
      </c>
      <c r="BZ69" s="76">
        <v>2.1344717182497333E-3</v>
      </c>
      <c r="CA69" s="76">
        <v>2.20658170058969E-3</v>
      </c>
      <c r="CB69" s="76">
        <v>2.0130659374050439E-3</v>
      </c>
      <c r="CC69" s="76">
        <v>2.3899848254931716E-3</v>
      </c>
      <c r="CD69" s="76">
        <v>1.6318166293499297E-3</v>
      </c>
      <c r="CE69" s="76">
        <v>1.2110661166408053E-3</v>
      </c>
      <c r="CF69" s="76">
        <v>1.3582342954159593E-3</v>
      </c>
    </row>
    <row r="70" spans="1:84" x14ac:dyDescent="0.25">
      <c r="A70" s="149"/>
      <c r="B70" s="149"/>
      <c r="C70" s="149"/>
      <c r="D70" s="1"/>
      <c r="E70" s="11"/>
      <c r="F70" s="14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20"/>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3.8" thickBot="1" x14ac:dyDescent="0.3">
      <c r="A72" s="149"/>
      <c r="B72" s="149"/>
      <c r="C72" s="149"/>
      <c r="D72" s="33"/>
      <c r="E72" s="11"/>
      <c r="F72" s="37"/>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49"/>
      <c r="B73" s="149"/>
      <c r="C73" s="149"/>
      <c r="D73" s="33"/>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49"/>
      <c r="B74" s="149"/>
      <c r="C74" s="149"/>
      <c r="D74" s="1"/>
      <c r="E74" s="11"/>
      <c r="F74" s="146" t="s">
        <v>80</v>
      </c>
      <c r="G74" s="111" t="e">
        <f ca="1">(INDIRECT("H74")+INDIRECT("I74")+INDIRECT("J74")+INDIRECT("K74")+INDIRECT("L74")+INDIRECT("M74")+INDIRECT("N74")+INDIRECT("O74")+INDIRECT("P74")+INDIRECT("Q74")+INDIRECT("R74")+INDIRECT("S74")) / 12</f>
        <v>#REF!</v>
      </c>
      <c r="H74" s="71" t="e">
        <f>#REF!</f>
        <v>#REF!</v>
      </c>
      <c r="I74" s="71">
        <v>0</v>
      </c>
      <c r="J74" s="71">
        <v>0</v>
      </c>
      <c r="K74" s="71">
        <v>232</v>
      </c>
      <c r="L74" s="71">
        <v>402</v>
      </c>
      <c r="M74" s="71">
        <v>209</v>
      </c>
      <c r="N74" s="71">
        <v>71</v>
      </c>
      <c r="O74" s="71">
        <v>59</v>
      </c>
      <c r="P74" s="71">
        <v>63</v>
      </c>
      <c r="Q74" s="71">
        <v>30</v>
      </c>
      <c r="R74" s="71">
        <v>63</v>
      </c>
      <c r="S74" s="71">
        <v>29</v>
      </c>
      <c r="T74" s="71">
        <v>16</v>
      </c>
      <c r="U74" s="71">
        <v>0</v>
      </c>
      <c r="V74" s="71">
        <v>0</v>
      </c>
      <c r="W74" s="71">
        <v>1</v>
      </c>
      <c r="X74" s="71">
        <v>0</v>
      </c>
      <c r="Y74" s="71">
        <v>3</v>
      </c>
      <c r="Z74" s="71">
        <v>6</v>
      </c>
      <c r="AA74" s="71">
        <v>1</v>
      </c>
      <c r="AB74" s="71">
        <v>1</v>
      </c>
      <c r="AC74" s="71">
        <v>2</v>
      </c>
      <c r="AD74" s="71">
        <v>0</v>
      </c>
      <c r="AE74" s="71">
        <v>2</v>
      </c>
      <c r="AF74" s="71">
        <v>29</v>
      </c>
      <c r="AG74" s="71">
        <v>1</v>
      </c>
      <c r="AH74" s="71">
        <v>0</v>
      </c>
      <c r="AI74" s="71">
        <v>90</v>
      </c>
      <c r="AJ74" s="71">
        <v>7</v>
      </c>
      <c r="AK74" s="71">
        <v>2</v>
      </c>
      <c r="AL74" s="71">
        <v>9</v>
      </c>
      <c r="AM74" s="71">
        <v>0</v>
      </c>
      <c r="AN74" s="71">
        <v>0</v>
      </c>
      <c r="AO74" s="71">
        <v>0</v>
      </c>
      <c r="AP74" s="71">
        <v>1</v>
      </c>
      <c r="AQ74" s="71">
        <v>0</v>
      </c>
      <c r="AR74" s="71">
        <v>0</v>
      </c>
      <c r="AS74" s="71">
        <v>0</v>
      </c>
      <c r="AT74" s="71">
        <v>1</v>
      </c>
      <c r="AU74" s="71">
        <v>4</v>
      </c>
      <c r="AV74" s="71">
        <v>0</v>
      </c>
      <c r="AW74" s="71">
        <v>34</v>
      </c>
      <c r="AX74" s="71">
        <v>0</v>
      </c>
      <c r="AY74" s="71">
        <v>1</v>
      </c>
      <c r="AZ74" s="71">
        <v>1</v>
      </c>
      <c r="BA74" s="71">
        <v>0</v>
      </c>
      <c r="BB74" s="71">
        <v>0</v>
      </c>
      <c r="BC74" s="71">
        <v>0</v>
      </c>
      <c r="BD74" s="71">
        <v>0</v>
      </c>
      <c r="BE74" s="71">
        <v>0</v>
      </c>
      <c r="BF74" s="71">
        <v>4</v>
      </c>
      <c r="BG74" s="71">
        <v>0</v>
      </c>
      <c r="BH74" s="71">
        <v>7</v>
      </c>
      <c r="BI74" s="71">
        <v>18</v>
      </c>
      <c r="BJ74" s="71">
        <v>0</v>
      </c>
      <c r="BK74" s="71">
        <v>0</v>
      </c>
      <c r="BL74" s="71">
        <v>0</v>
      </c>
      <c r="BM74" s="71">
        <v>0</v>
      </c>
      <c r="BN74" s="71">
        <v>0</v>
      </c>
      <c r="BO74" s="71">
        <v>1</v>
      </c>
      <c r="BP74" s="71">
        <v>0</v>
      </c>
      <c r="BQ74" s="71">
        <v>0</v>
      </c>
      <c r="BR74" s="71">
        <v>0</v>
      </c>
      <c r="BS74" s="71">
        <v>508</v>
      </c>
      <c r="BT74" s="71">
        <v>0</v>
      </c>
      <c r="BU74" s="71">
        <v>0</v>
      </c>
      <c r="BV74" s="71">
        <v>11</v>
      </c>
      <c r="BW74" s="71">
        <v>0</v>
      </c>
      <c r="BX74" s="71">
        <v>56</v>
      </c>
      <c r="BY74" s="71">
        <v>0</v>
      </c>
      <c r="BZ74" s="71">
        <v>2</v>
      </c>
      <c r="CA74" s="71">
        <v>0</v>
      </c>
      <c r="CB74" s="71">
        <v>0</v>
      </c>
      <c r="CC74" s="71">
        <v>0</v>
      </c>
      <c r="CD74" s="71">
        <v>0</v>
      </c>
      <c r="CE74" s="71">
        <v>0</v>
      </c>
      <c r="CF74" s="71">
        <v>0</v>
      </c>
    </row>
    <row r="75" spans="1:84" ht="26.4" x14ac:dyDescent="0.25">
      <c r="A75" s="48" t="s">
        <v>81</v>
      </c>
      <c r="B75" s="62" t="s">
        <v>82</v>
      </c>
      <c r="C75" s="63" t="s">
        <v>83</v>
      </c>
      <c r="D75" s="20"/>
      <c r="E75" s="11"/>
      <c r="F75" s="27" t="s">
        <v>68</v>
      </c>
      <c r="G75" s="23" t="e">
        <f ca="1">G74/G8</f>
        <v>#REF!</v>
      </c>
      <c r="H75" s="78" t="e">
        <f>IF(H8=0, 0, H74/H8)</f>
        <v>#REF!</v>
      </c>
      <c r="I75" s="78">
        <v>0</v>
      </c>
      <c r="J75" s="78">
        <v>0</v>
      </c>
      <c r="K75" s="78">
        <v>9.0710040663121681E-3</v>
      </c>
      <c r="L75" s="78">
        <v>1.5701898289196155E-2</v>
      </c>
      <c r="M75" s="78">
        <v>8.1538701622971294E-3</v>
      </c>
      <c r="N75" s="78">
        <v>2.7636137168658287E-3</v>
      </c>
      <c r="O75" s="78">
        <v>2.2910841876359117E-3</v>
      </c>
      <c r="P75" s="78">
        <v>2.4469820554649264E-3</v>
      </c>
      <c r="Q75" s="78">
        <v>1.1642347097174791E-3</v>
      </c>
      <c r="R75" s="78">
        <v>2.4405361431781205E-3</v>
      </c>
      <c r="S75" s="78">
        <v>1.1220304882767159E-3</v>
      </c>
      <c r="T75" s="78">
        <v>6.1828580261225746E-4</v>
      </c>
      <c r="U75" s="78">
        <v>0</v>
      </c>
      <c r="V75" s="78">
        <v>0</v>
      </c>
      <c r="W75" s="78">
        <v>3.8442317302887018E-5</v>
      </c>
      <c r="X75" s="78">
        <v>0</v>
      </c>
      <c r="Y75" s="78">
        <v>1.149029070435482E-4</v>
      </c>
      <c r="Z75" s="78">
        <v>2.2968265513149331E-4</v>
      </c>
      <c r="AA75" s="78">
        <v>3.8208772734219776E-5</v>
      </c>
      <c r="AB75" s="78">
        <v>3.8163569056978209E-5</v>
      </c>
      <c r="AC75" s="78">
        <v>7.6283469372187047E-5</v>
      </c>
      <c r="AD75" s="78">
        <v>0</v>
      </c>
      <c r="AE75" s="78">
        <v>7.5999392004863956E-5</v>
      </c>
      <c r="AF75" s="78">
        <v>1.1004439722232763E-3</v>
      </c>
      <c r="AG75" s="78">
        <v>3.7847248505033681E-5</v>
      </c>
      <c r="AH75" s="78">
        <v>0</v>
      </c>
      <c r="AI75" s="78">
        <v>3.400075557234605E-3</v>
      </c>
      <c r="AJ75" s="78">
        <v>2.6403138201569102E-4</v>
      </c>
      <c r="AK75" s="78">
        <v>7.5363629512397318E-5</v>
      </c>
      <c r="AL75" s="78">
        <v>3.3882990738649197E-4</v>
      </c>
      <c r="AM75" s="78">
        <v>0</v>
      </c>
      <c r="AN75" s="78">
        <v>0</v>
      </c>
      <c r="AO75" s="78">
        <v>0</v>
      </c>
      <c r="AP75" s="78">
        <v>3.7944903999392881E-5</v>
      </c>
      <c r="AQ75" s="78">
        <v>0</v>
      </c>
      <c r="AR75" s="78">
        <v>0</v>
      </c>
      <c r="AS75" s="78">
        <v>0</v>
      </c>
      <c r="AT75" s="78">
        <v>3.7744394957348832E-5</v>
      </c>
      <c r="AU75" s="78">
        <v>1.5074998115625234E-4</v>
      </c>
      <c r="AV75" s="78">
        <v>0</v>
      </c>
      <c r="AW75" s="78">
        <v>1.2791091381061661E-3</v>
      </c>
      <c r="AX75" s="78">
        <v>0</v>
      </c>
      <c r="AY75" s="78">
        <v>3.7527676661537886E-5</v>
      </c>
      <c r="AZ75" s="78">
        <v>3.7486879592142747E-5</v>
      </c>
      <c r="BA75" s="78">
        <v>0</v>
      </c>
      <c r="BB75" s="78">
        <v>0</v>
      </c>
      <c r="BC75" s="78">
        <v>0</v>
      </c>
      <c r="BD75" s="78">
        <v>0</v>
      </c>
      <c r="BE75" s="78">
        <v>0</v>
      </c>
      <c r="BF75" s="78">
        <v>1.490979573579842E-4</v>
      </c>
      <c r="BG75" s="78">
        <v>0</v>
      </c>
      <c r="BH75" s="78">
        <v>2.5758969641214352E-4</v>
      </c>
      <c r="BI75" s="78">
        <v>6.6084147147367652E-4</v>
      </c>
      <c r="BJ75" s="78">
        <v>0</v>
      </c>
      <c r="BK75" s="78">
        <v>0</v>
      </c>
      <c r="BL75" s="78">
        <v>0</v>
      </c>
      <c r="BM75" s="78">
        <v>0</v>
      </c>
      <c r="BN75" s="78">
        <v>0</v>
      </c>
      <c r="BO75" s="78">
        <v>3.6513674371051962E-5</v>
      </c>
      <c r="BP75" s="78">
        <v>0</v>
      </c>
      <c r="BQ75" s="78">
        <v>0</v>
      </c>
      <c r="BR75" s="78">
        <v>0</v>
      </c>
      <c r="BS75" s="78">
        <v>1.8527974323437158E-2</v>
      </c>
      <c r="BT75" s="78">
        <v>0</v>
      </c>
      <c r="BU75" s="78">
        <v>0</v>
      </c>
      <c r="BV75" s="78">
        <v>4.0125483329685559E-4</v>
      </c>
      <c r="BW75" s="78">
        <v>0</v>
      </c>
      <c r="BX75" s="78">
        <v>2.0421559331923272E-3</v>
      </c>
      <c r="BY75" s="78">
        <v>0</v>
      </c>
      <c r="BZ75" s="78">
        <v>7.2724628195338349E-5</v>
      </c>
      <c r="CA75" s="78">
        <v>0</v>
      </c>
      <c r="CB75" s="78">
        <v>0</v>
      </c>
      <c r="CC75" s="78">
        <v>0</v>
      </c>
      <c r="CD75" s="78">
        <v>0</v>
      </c>
      <c r="CE75" s="78">
        <v>0</v>
      </c>
      <c r="CF75" s="78">
        <v>0</v>
      </c>
    </row>
    <row r="76" spans="1:84" x14ac:dyDescent="0.25">
      <c r="A76" s="149"/>
      <c r="B76" s="149"/>
      <c r="C76" s="149"/>
      <c r="D76" s="1"/>
      <c r="E76" s="11"/>
      <c r="F76" s="146" t="s">
        <v>84</v>
      </c>
      <c r="G76" s="111" t="e">
        <f ca="1">(INDIRECT("H76")+INDIRECT("I76")+INDIRECT("J76")+INDIRECT("K76")+INDIRECT("L76")+INDIRECT("M76")+INDIRECT("N76")+INDIRECT("O76")+INDIRECT("P76")+INDIRECT("Q76")+INDIRECT("R76")+INDIRECT("S76")) / 12</f>
        <v>#REF!</v>
      </c>
      <c r="H76" s="71" t="e">
        <f>#REF!</f>
        <v>#REF!</v>
      </c>
      <c r="I76" s="71">
        <v>0</v>
      </c>
      <c r="J76" s="71">
        <v>0</v>
      </c>
      <c r="K76" s="71">
        <v>0</v>
      </c>
      <c r="L76" s="71">
        <v>0</v>
      </c>
      <c r="M76" s="71">
        <v>10</v>
      </c>
      <c r="N76" s="71">
        <v>0</v>
      </c>
      <c r="O76" s="71">
        <v>0</v>
      </c>
      <c r="P76" s="71">
        <v>0</v>
      </c>
      <c r="Q76" s="71">
        <v>0</v>
      </c>
      <c r="R76" s="71">
        <v>0</v>
      </c>
      <c r="S76" s="71">
        <v>0</v>
      </c>
      <c r="T76" s="71">
        <v>8</v>
      </c>
      <c r="U76" s="71">
        <v>0</v>
      </c>
      <c r="V76" s="71">
        <v>0</v>
      </c>
      <c r="W76" s="71">
        <v>0</v>
      </c>
      <c r="X76" s="71">
        <v>0</v>
      </c>
      <c r="Y76" s="71">
        <v>0</v>
      </c>
      <c r="Z76" s="71">
        <v>4</v>
      </c>
      <c r="AA76" s="71">
        <v>0</v>
      </c>
      <c r="AB76" s="71">
        <v>0</v>
      </c>
      <c r="AC76" s="71">
        <v>0</v>
      </c>
      <c r="AD76" s="71">
        <v>0</v>
      </c>
      <c r="AE76" s="71">
        <v>0</v>
      </c>
      <c r="AF76" s="71">
        <v>21</v>
      </c>
      <c r="AG76" s="71">
        <v>0</v>
      </c>
      <c r="AH76" s="71">
        <v>0</v>
      </c>
      <c r="AI76" s="71">
        <v>0</v>
      </c>
      <c r="AJ76" s="71">
        <v>0</v>
      </c>
      <c r="AK76" s="71">
        <v>0</v>
      </c>
      <c r="AL76" s="71">
        <v>5</v>
      </c>
      <c r="AM76" s="71">
        <v>0</v>
      </c>
      <c r="AN76" s="71">
        <v>0</v>
      </c>
      <c r="AO76" s="71">
        <v>0</v>
      </c>
      <c r="AP76" s="71">
        <v>0</v>
      </c>
      <c r="AQ76" s="71">
        <v>0</v>
      </c>
      <c r="AR76" s="71">
        <v>0</v>
      </c>
      <c r="AS76" s="71">
        <v>0</v>
      </c>
      <c r="AT76" s="71">
        <v>0</v>
      </c>
      <c r="AU76" s="71">
        <v>0</v>
      </c>
      <c r="AV76" s="71">
        <v>0</v>
      </c>
      <c r="AW76" s="71">
        <v>27</v>
      </c>
      <c r="AX76" s="71">
        <v>0</v>
      </c>
      <c r="AY76" s="71">
        <v>0</v>
      </c>
      <c r="AZ76" s="71">
        <v>0</v>
      </c>
      <c r="BA76" s="71">
        <v>0</v>
      </c>
      <c r="BB76" s="71">
        <v>0</v>
      </c>
      <c r="BC76" s="71">
        <v>0</v>
      </c>
      <c r="BD76" s="71">
        <v>0</v>
      </c>
      <c r="BE76" s="71">
        <v>0</v>
      </c>
      <c r="BF76" s="71">
        <v>2</v>
      </c>
      <c r="BG76" s="71">
        <v>0</v>
      </c>
      <c r="BH76" s="71">
        <v>3</v>
      </c>
      <c r="BI76" s="71">
        <v>13</v>
      </c>
      <c r="BJ76" s="71">
        <v>0</v>
      </c>
      <c r="BK76" s="71">
        <v>0</v>
      </c>
      <c r="BL76" s="71">
        <v>0</v>
      </c>
      <c r="BM76" s="71">
        <v>0</v>
      </c>
      <c r="BN76" s="71">
        <v>0</v>
      </c>
      <c r="BO76" s="71">
        <v>0</v>
      </c>
      <c r="BP76" s="71">
        <v>0</v>
      </c>
      <c r="BQ76" s="71">
        <v>0</v>
      </c>
      <c r="BR76" s="71">
        <v>0</v>
      </c>
      <c r="BS76" s="71">
        <v>0</v>
      </c>
      <c r="BT76" s="71">
        <v>0</v>
      </c>
      <c r="BU76" s="71">
        <v>0</v>
      </c>
      <c r="BV76" s="71">
        <v>1</v>
      </c>
      <c r="BW76" s="71">
        <v>0</v>
      </c>
      <c r="BX76" s="71">
        <v>3</v>
      </c>
      <c r="BY76" s="71">
        <v>0</v>
      </c>
      <c r="BZ76" s="71">
        <v>2</v>
      </c>
      <c r="CA76" s="71">
        <v>0</v>
      </c>
      <c r="CB76" s="71">
        <v>0</v>
      </c>
      <c r="CC76" s="71">
        <v>0</v>
      </c>
      <c r="CD76" s="71">
        <v>0</v>
      </c>
      <c r="CE76" s="71">
        <v>0</v>
      </c>
      <c r="CF76" s="71">
        <v>0</v>
      </c>
    </row>
    <row r="77" spans="1:84" ht="26.4" x14ac:dyDescent="0.25">
      <c r="A77" s="48" t="s">
        <v>81</v>
      </c>
      <c r="B77" s="62" t="s">
        <v>82</v>
      </c>
      <c r="C77" s="63" t="s">
        <v>83</v>
      </c>
      <c r="D77" s="20"/>
      <c r="E77" s="11"/>
      <c r="F77" s="27" t="s">
        <v>68</v>
      </c>
      <c r="G77" s="23" t="e">
        <f ca="1">G76/G8</f>
        <v>#REF!</v>
      </c>
      <c r="H77" s="76" t="e">
        <f>IF(H5=0, 0, H76/H5)</f>
        <v>#REF!</v>
      </c>
      <c r="I77" s="76">
        <v>0</v>
      </c>
      <c r="J77" s="76">
        <v>0</v>
      </c>
      <c r="K77" s="76">
        <v>0</v>
      </c>
      <c r="L77" s="76">
        <v>0</v>
      </c>
      <c r="M77" s="76">
        <v>5.5096418732782371E-3</v>
      </c>
      <c r="N77" s="76">
        <v>0</v>
      </c>
      <c r="O77" s="76">
        <v>0</v>
      </c>
      <c r="P77" s="76">
        <v>0</v>
      </c>
      <c r="Q77" s="76">
        <v>0</v>
      </c>
      <c r="R77" s="76">
        <v>0</v>
      </c>
      <c r="S77" s="76">
        <v>0</v>
      </c>
      <c r="T77" s="76">
        <v>4.6457607433217189E-3</v>
      </c>
      <c r="U77" s="76">
        <v>0</v>
      </c>
      <c r="V77" s="76">
        <v>0</v>
      </c>
      <c r="W77" s="76">
        <v>0</v>
      </c>
      <c r="X77" s="76">
        <v>0</v>
      </c>
      <c r="Y77" s="76">
        <v>0</v>
      </c>
      <c r="Z77" s="76">
        <v>2.4081878386514148E-3</v>
      </c>
      <c r="AA77" s="76">
        <v>0</v>
      </c>
      <c r="AB77" s="76">
        <v>0</v>
      </c>
      <c r="AC77" s="76">
        <v>0</v>
      </c>
      <c r="AD77" s="76">
        <v>0</v>
      </c>
      <c r="AE77" s="76">
        <v>0</v>
      </c>
      <c r="AF77" s="76">
        <v>1.2987012987012988E-2</v>
      </c>
      <c r="AG77" s="76">
        <v>0</v>
      </c>
      <c r="AH77" s="76">
        <v>0</v>
      </c>
      <c r="AI77" s="76">
        <v>0</v>
      </c>
      <c r="AJ77" s="76">
        <v>0</v>
      </c>
      <c r="AK77" s="76">
        <v>0</v>
      </c>
      <c r="AL77" s="76">
        <v>3.0998140111593306E-3</v>
      </c>
      <c r="AM77" s="76">
        <v>0</v>
      </c>
      <c r="AN77" s="76">
        <v>0</v>
      </c>
      <c r="AO77" s="76">
        <v>0</v>
      </c>
      <c r="AP77" s="76">
        <v>0</v>
      </c>
      <c r="AQ77" s="76">
        <v>0</v>
      </c>
      <c r="AR77" s="76">
        <v>0</v>
      </c>
      <c r="AS77" s="76">
        <v>0</v>
      </c>
      <c r="AT77" s="76">
        <v>0</v>
      </c>
      <c r="AU77" s="76">
        <v>0</v>
      </c>
      <c r="AV77" s="76">
        <v>0</v>
      </c>
      <c r="AW77" s="76">
        <v>1.8646408839779006E-2</v>
      </c>
      <c r="AX77" s="76">
        <v>0</v>
      </c>
      <c r="AY77" s="76">
        <v>0</v>
      </c>
      <c r="AZ77" s="76">
        <v>0</v>
      </c>
      <c r="BA77" s="76">
        <v>0</v>
      </c>
      <c r="BB77" s="76">
        <v>0</v>
      </c>
      <c r="BC77" s="76">
        <v>0</v>
      </c>
      <c r="BD77" s="76">
        <v>0</v>
      </c>
      <c r="BE77" s="76">
        <v>0</v>
      </c>
      <c r="BF77" s="76">
        <v>1.4275517487508922E-3</v>
      </c>
      <c r="BG77" s="76">
        <v>0</v>
      </c>
      <c r="BH77" s="76">
        <v>2.1707670043415342E-3</v>
      </c>
      <c r="BI77" s="76">
        <v>9.4959824689554422E-3</v>
      </c>
      <c r="BJ77" s="76">
        <v>0</v>
      </c>
      <c r="BK77" s="76">
        <v>0</v>
      </c>
      <c r="BL77" s="76">
        <v>0</v>
      </c>
      <c r="BM77" s="76">
        <v>0</v>
      </c>
      <c r="BN77" s="76">
        <v>0</v>
      </c>
      <c r="BO77" s="76">
        <v>0</v>
      </c>
      <c r="BP77" s="76">
        <v>0</v>
      </c>
      <c r="BQ77" s="76">
        <v>0</v>
      </c>
      <c r="BR77" s="76">
        <v>0</v>
      </c>
      <c r="BS77" s="76">
        <v>0</v>
      </c>
      <c r="BT77" s="76">
        <v>0</v>
      </c>
      <c r="BU77" s="76">
        <v>0</v>
      </c>
      <c r="BV77" s="76">
        <v>7.8308535630383712E-4</v>
      </c>
      <c r="BW77" s="76">
        <v>0</v>
      </c>
      <c r="BX77" s="76">
        <v>2.3677979479084454E-3</v>
      </c>
      <c r="BY77" s="76">
        <v>0</v>
      </c>
      <c r="BZ77" s="76">
        <v>1.5810276679841897E-3</v>
      </c>
      <c r="CA77" s="76">
        <v>0</v>
      </c>
      <c r="CB77" s="76">
        <v>0</v>
      </c>
      <c r="CC77" s="76">
        <v>0</v>
      </c>
      <c r="CD77" s="76">
        <v>0</v>
      </c>
      <c r="CE77" s="76">
        <v>0</v>
      </c>
      <c r="CF77" s="76">
        <v>0</v>
      </c>
    </row>
    <row r="78" spans="1:84" x14ac:dyDescent="0.25">
      <c r="A78" s="149"/>
      <c r="B78" s="149"/>
      <c r="C78" s="149"/>
      <c r="D78" s="1"/>
      <c r="E78" s="11"/>
      <c r="F78" s="146" t="s">
        <v>85</v>
      </c>
      <c r="G78" s="111" t="e">
        <f ca="1">(INDIRECT("H78")+INDIRECT("I78")+INDIRECT("J78")+INDIRECT("K78")+INDIRECT("L78")+INDIRECT("M78")+INDIRECT("N78")+INDIRECT("O78")+INDIRECT("P78")+INDIRECT("Q78")+INDIRECT("R78")+INDIRECT("S78")) / 12</f>
        <v>#REF!</v>
      </c>
      <c r="H78" s="71" t="e">
        <f>#REF!</f>
        <v>#REF!</v>
      </c>
      <c r="I78" s="71">
        <v>0</v>
      </c>
      <c r="J78" s="71">
        <v>0</v>
      </c>
      <c r="K78" s="71">
        <v>232</v>
      </c>
      <c r="L78" s="71">
        <v>402</v>
      </c>
      <c r="M78" s="71">
        <v>199</v>
      </c>
      <c r="N78" s="71">
        <v>71</v>
      </c>
      <c r="O78" s="71">
        <v>59</v>
      </c>
      <c r="P78" s="71">
        <v>63</v>
      </c>
      <c r="Q78" s="71">
        <v>30</v>
      </c>
      <c r="R78" s="71">
        <v>63</v>
      </c>
      <c r="S78" s="71">
        <v>29</v>
      </c>
      <c r="T78" s="71">
        <v>8</v>
      </c>
      <c r="U78" s="71">
        <v>0</v>
      </c>
      <c r="V78" s="71">
        <v>0</v>
      </c>
      <c r="W78" s="71">
        <v>1</v>
      </c>
      <c r="X78" s="71">
        <v>0</v>
      </c>
      <c r="Y78" s="71">
        <v>3</v>
      </c>
      <c r="Z78" s="71">
        <v>2</v>
      </c>
      <c r="AA78" s="71">
        <v>1</v>
      </c>
      <c r="AB78" s="71">
        <v>1</v>
      </c>
      <c r="AC78" s="71">
        <v>2</v>
      </c>
      <c r="AD78" s="71">
        <v>0</v>
      </c>
      <c r="AE78" s="71">
        <v>2</v>
      </c>
      <c r="AF78" s="71">
        <v>8</v>
      </c>
      <c r="AG78" s="71">
        <v>1</v>
      </c>
      <c r="AH78" s="71">
        <v>0</v>
      </c>
      <c r="AI78" s="71">
        <v>90</v>
      </c>
      <c r="AJ78" s="71">
        <v>7</v>
      </c>
      <c r="AK78" s="71">
        <v>2</v>
      </c>
      <c r="AL78" s="71">
        <v>4</v>
      </c>
      <c r="AM78" s="71">
        <v>0</v>
      </c>
      <c r="AN78" s="71">
        <v>0</v>
      </c>
      <c r="AO78" s="71">
        <v>0</v>
      </c>
      <c r="AP78" s="71">
        <v>1</v>
      </c>
      <c r="AQ78" s="71">
        <v>0</v>
      </c>
      <c r="AR78" s="71">
        <v>0</v>
      </c>
      <c r="AS78" s="71">
        <v>0</v>
      </c>
      <c r="AT78" s="71">
        <v>1</v>
      </c>
      <c r="AU78" s="71">
        <v>4</v>
      </c>
      <c r="AV78" s="71">
        <v>0</v>
      </c>
      <c r="AW78" s="71">
        <v>7</v>
      </c>
      <c r="AX78" s="71">
        <v>0</v>
      </c>
      <c r="AY78" s="71">
        <v>1</v>
      </c>
      <c r="AZ78" s="71">
        <v>1</v>
      </c>
      <c r="BA78" s="71">
        <v>0</v>
      </c>
      <c r="BB78" s="71">
        <v>0</v>
      </c>
      <c r="BC78" s="71">
        <v>0</v>
      </c>
      <c r="BD78" s="71">
        <v>0</v>
      </c>
      <c r="BE78" s="71">
        <v>0</v>
      </c>
      <c r="BF78" s="71">
        <v>2</v>
      </c>
      <c r="BG78" s="71">
        <v>0</v>
      </c>
      <c r="BH78" s="71">
        <v>4</v>
      </c>
      <c r="BI78" s="71">
        <v>5</v>
      </c>
      <c r="BJ78" s="71">
        <v>0</v>
      </c>
      <c r="BK78" s="71">
        <v>0</v>
      </c>
      <c r="BL78" s="71">
        <v>0</v>
      </c>
      <c r="BM78" s="71">
        <v>0</v>
      </c>
      <c r="BN78" s="71">
        <v>0</v>
      </c>
      <c r="BO78" s="71">
        <v>1</v>
      </c>
      <c r="BP78" s="71">
        <v>0</v>
      </c>
      <c r="BQ78" s="71">
        <v>0</v>
      </c>
      <c r="BR78" s="71">
        <v>0</v>
      </c>
      <c r="BS78" s="71">
        <v>508</v>
      </c>
      <c r="BT78" s="71">
        <v>0</v>
      </c>
      <c r="BU78" s="71">
        <v>0</v>
      </c>
      <c r="BV78" s="71">
        <v>10</v>
      </c>
      <c r="BW78" s="71">
        <v>0</v>
      </c>
      <c r="BX78" s="71">
        <v>53</v>
      </c>
      <c r="BY78" s="71">
        <v>0</v>
      </c>
      <c r="BZ78" s="71">
        <v>0</v>
      </c>
      <c r="CA78" s="71">
        <v>0</v>
      </c>
      <c r="CB78" s="71">
        <v>0</v>
      </c>
      <c r="CC78" s="71">
        <v>0</v>
      </c>
      <c r="CD78" s="71">
        <v>0</v>
      </c>
      <c r="CE78" s="71">
        <v>0</v>
      </c>
      <c r="CF78" s="71">
        <v>0</v>
      </c>
    </row>
    <row r="79" spans="1:84" ht="26.4" x14ac:dyDescent="0.25">
      <c r="A79" s="48" t="s">
        <v>81</v>
      </c>
      <c r="B79" s="62" t="s">
        <v>82</v>
      </c>
      <c r="C79" s="63" t="s">
        <v>83</v>
      </c>
      <c r="D79" s="20"/>
      <c r="E79" s="11"/>
      <c r="F79" s="27" t="s">
        <v>68</v>
      </c>
      <c r="G79" s="23" t="e">
        <f ca="1">G78/G8</f>
        <v>#REF!</v>
      </c>
      <c r="H79" s="76" t="e">
        <f>IF(H6=0, 0, H78/H6)</f>
        <v>#REF!</v>
      </c>
      <c r="I79" s="76">
        <v>0</v>
      </c>
      <c r="J79" s="76">
        <v>0</v>
      </c>
      <c r="K79" s="76">
        <v>9.7750063200471894E-3</v>
      </c>
      <c r="L79" s="76">
        <v>1.6912785561024865E-2</v>
      </c>
      <c r="M79" s="76">
        <v>8.3553764118066923E-3</v>
      </c>
      <c r="N79" s="76">
        <v>2.9730748293622547E-3</v>
      </c>
      <c r="O79" s="76">
        <v>2.463671287790212E-3</v>
      </c>
      <c r="P79" s="76">
        <v>2.6293823038397329E-3</v>
      </c>
      <c r="Q79" s="76">
        <v>1.2503646897011628E-3</v>
      </c>
      <c r="R79" s="76">
        <v>2.6184538653366584E-3</v>
      </c>
      <c r="S79" s="76">
        <v>1.2027705196798143E-3</v>
      </c>
      <c r="T79" s="76">
        <v>3.3118065904951151E-4</v>
      </c>
      <c r="U79" s="76">
        <v>0</v>
      </c>
      <c r="V79" s="76">
        <v>0</v>
      </c>
      <c r="W79" s="76">
        <v>4.1106589386278622E-5</v>
      </c>
      <c r="X79" s="76">
        <v>0</v>
      </c>
      <c r="Y79" s="76">
        <v>1.2272950417280314E-4</v>
      </c>
      <c r="Z79" s="76">
        <v>8.1759463657918402E-5</v>
      </c>
      <c r="AA79" s="76">
        <v>4.0788024635966881E-5</v>
      </c>
      <c r="AB79" s="76">
        <v>4.0719928332926137E-5</v>
      </c>
      <c r="AC79" s="76">
        <v>8.1350416920886716E-5</v>
      </c>
      <c r="AD79" s="76">
        <v>0</v>
      </c>
      <c r="AE79" s="76">
        <v>8.0997894054754571E-5</v>
      </c>
      <c r="AF79" s="76">
        <v>3.2341526520051749E-4</v>
      </c>
      <c r="AG79" s="76">
        <v>4.0314452731304174E-5</v>
      </c>
      <c r="AH79" s="76">
        <v>0</v>
      </c>
      <c r="AI79" s="76">
        <v>3.6214389183969096E-3</v>
      </c>
      <c r="AJ79" s="76">
        <v>2.811922551618864E-4</v>
      </c>
      <c r="AK79" s="76">
        <v>8.0243941582410522E-5</v>
      </c>
      <c r="AL79" s="76">
        <v>1.6032706721712294E-4</v>
      </c>
      <c r="AM79" s="76">
        <v>0</v>
      </c>
      <c r="AN79" s="76">
        <v>0</v>
      </c>
      <c r="AO79" s="76">
        <v>0</v>
      </c>
      <c r="AP79" s="76">
        <v>4.0210704089428609E-5</v>
      </c>
      <c r="AQ79" s="76">
        <v>0</v>
      </c>
      <c r="AR79" s="76">
        <v>0</v>
      </c>
      <c r="AS79" s="76">
        <v>0</v>
      </c>
      <c r="AT79" s="76">
        <v>3.9953653761636503E-5</v>
      </c>
      <c r="AU79" s="76">
        <v>1.5952779771875248E-4</v>
      </c>
      <c r="AV79" s="76">
        <v>0</v>
      </c>
      <c r="AW79" s="76">
        <v>2.7851828273584532E-4</v>
      </c>
      <c r="AX79" s="76">
        <v>0</v>
      </c>
      <c r="AY79" s="76">
        <v>3.9660506068057431E-5</v>
      </c>
      <c r="AZ79" s="76">
        <v>3.9605528931838884E-5</v>
      </c>
      <c r="BA79" s="76">
        <v>0</v>
      </c>
      <c r="BB79" s="76">
        <v>0</v>
      </c>
      <c r="BC79" s="76">
        <v>0</v>
      </c>
      <c r="BD79" s="76">
        <v>0</v>
      </c>
      <c r="BE79" s="76">
        <v>0</v>
      </c>
      <c r="BF79" s="76">
        <v>7.8656546191056752E-5</v>
      </c>
      <c r="BG79" s="76">
        <v>0</v>
      </c>
      <c r="BH79" s="76">
        <v>1.5508083588570542E-4</v>
      </c>
      <c r="BI79" s="76">
        <v>1.932815338822529E-4</v>
      </c>
      <c r="BJ79" s="76">
        <v>0</v>
      </c>
      <c r="BK79" s="76">
        <v>0</v>
      </c>
      <c r="BL79" s="76">
        <v>0</v>
      </c>
      <c r="BM79" s="76">
        <v>0</v>
      </c>
      <c r="BN79" s="76">
        <v>0</v>
      </c>
      <c r="BO79" s="76">
        <v>3.8361209145312262E-5</v>
      </c>
      <c r="BP79" s="76">
        <v>0</v>
      </c>
      <c r="BQ79" s="76">
        <v>0</v>
      </c>
      <c r="BR79" s="76">
        <v>0</v>
      </c>
      <c r="BS79" s="76">
        <v>1.9437535871436772E-2</v>
      </c>
      <c r="BT79" s="76">
        <v>0</v>
      </c>
      <c r="BU79" s="76">
        <v>0</v>
      </c>
      <c r="BV79" s="76">
        <v>3.825993801890041E-4</v>
      </c>
      <c r="BW79" s="76">
        <v>0</v>
      </c>
      <c r="BX79" s="76">
        <v>2.0263811890651883E-3</v>
      </c>
      <c r="BY79" s="76">
        <v>0</v>
      </c>
      <c r="BZ79" s="76">
        <v>0</v>
      </c>
      <c r="CA79" s="76">
        <v>0</v>
      </c>
      <c r="CB79" s="76">
        <v>0</v>
      </c>
      <c r="CC79" s="76">
        <v>0</v>
      </c>
      <c r="CD79" s="76">
        <v>0</v>
      </c>
      <c r="CE79" s="76">
        <v>0</v>
      </c>
      <c r="CF79" s="76">
        <v>0</v>
      </c>
    </row>
    <row r="80" spans="1:84" x14ac:dyDescent="0.25">
      <c r="A80" s="149"/>
      <c r="B80" s="149"/>
      <c r="C80" s="149"/>
      <c r="D80" s="1"/>
      <c r="E80" s="11"/>
      <c r="F80" s="14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82</v>
      </c>
      <c r="C81" s="63" t="s">
        <v>83</v>
      </c>
      <c r="D81" s="20"/>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49"/>
      <c r="B82" s="149"/>
      <c r="C82" s="149"/>
      <c r="D82" s="1"/>
      <c r="E82" s="11"/>
      <c r="F82" s="148" t="s">
        <v>87</v>
      </c>
      <c r="G82" s="111" t="e">
        <f ca="1">(INDIRECT("H82")+INDIRECT("I82")+INDIRECT("J82")+INDIRECT("K82")+INDIRECT("L82")+INDIRECT("M82")+INDIRECT("N82")+INDIRECT("O82")+INDIRECT("P82")+INDIRECT("Q82")+INDIRECT("R82")+INDIRECT("S82")) /12</f>
        <v>#REF!</v>
      </c>
      <c r="H82" s="73" t="e">
        <f>#REF!</f>
        <v>#REF!</v>
      </c>
      <c r="I82" s="73">
        <v>580</v>
      </c>
      <c r="J82" s="73">
        <v>688</v>
      </c>
      <c r="K82" s="73">
        <v>538</v>
      </c>
      <c r="L82" s="73">
        <v>780</v>
      </c>
      <c r="M82" s="73">
        <v>545</v>
      </c>
      <c r="N82" s="73">
        <v>365</v>
      </c>
      <c r="O82" s="73">
        <v>446</v>
      </c>
      <c r="P82" s="73">
        <v>461</v>
      </c>
      <c r="Q82" s="73">
        <v>378</v>
      </c>
      <c r="R82" s="73">
        <v>283</v>
      </c>
      <c r="S82" s="73">
        <v>398</v>
      </c>
      <c r="T82" s="73">
        <v>382</v>
      </c>
      <c r="U82" s="73">
        <v>280</v>
      </c>
      <c r="V82" s="73">
        <v>697</v>
      </c>
      <c r="W82" s="73">
        <v>763</v>
      </c>
      <c r="X82" s="73">
        <v>784</v>
      </c>
      <c r="Y82" s="73">
        <v>690</v>
      </c>
      <c r="Z82" s="73">
        <v>742</v>
      </c>
      <c r="AA82" s="73">
        <v>797</v>
      </c>
      <c r="AB82" s="73">
        <v>770</v>
      </c>
      <c r="AC82" s="73">
        <v>423</v>
      </c>
      <c r="AD82" s="73">
        <v>357</v>
      </c>
      <c r="AE82" s="73">
        <v>455</v>
      </c>
      <c r="AF82" s="73">
        <v>511</v>
      </c>
      <c r="AG82" s="73">
        <v>69</v>
      </c>
      <c r="AH82" s="73">
        <v>605</v>
      </c>
      <c r="AI82" s="73">
        <v>718</v>
      </c>
      <c r="AJ82" s="73">
        <v>786</v>
      </c>
      <c r="AK82" s="73">
        <v>650</v>
      </c>
      <c r="AL82" s="73">
        <v>735</v>
      </c>
      <c r="AM82" s="73">
        <v>628</v>
      </c>
      <c r="AN82" s="73">
        <v>552</v>
      </c>
      <c r="AO82" s="73">
        <v>703</v>
      </c>
      <c r="AP82" s="73">
        <v>990</v>
      </c>
      <c r="AQ82" s="73">
        <v>839</v>
      </c>
      <c r="AR82" s="73">
        <v>796</v>
      </c>
      <c r="AS82" s="73">
        <v>905</v>
      </c>
      <c r="AT82" s="73">
        <v>782</v>
      </c>
      <c r="AU82" s="73">
        <v>764</v>
      </c>
      <c r="AV82" s="73">
        <v>892</v>
      </c>
      <c r="AW82" s="73">
        <v>757</v>
      </c>
      <c r="AX82" s="73">
        <v>785</v>
      </c>
      <c r="AY82" s="73">
        <v>994</v>
      </c>
      <c r="AZ82" s="73">
        <v>886</v>
      </c>
      <c r="BA82" s="73">
        <v>813</v>
      </c>
      <c r="BB82" s="73">
        <v>980</v>
      </c>
      <c r="BC82" s="73">
        <v>971</v>
      </c>
      <c r="BD82" s="73">
        <v>795</v>
      </c>
      <c r="BE82" s="73">
        <v>934</v>
      </c>
      <c r="BF82" s="73">
        <v>836</v>
      </c>
      <c r="BG82" s="73">
        <v>809</v>
      </c>
      <c r="BH82" s="73">
        <v>930</v>
      </c>
      <c r="BI82" s="73">
        <v>764</v>
      </c>
      <c r="BJ82" s="73">
        <v>757</v>
      </c>
      <c r="BK82" s="73">
        <v>1013</v>
      </c>
      <c r="BL82" s="73">
        <v>993</v>
      </c>
      <c r="BM82" s="73">
        <v>822</v>
      </c>
      <c r="BN82" s="73">
        <v>1035</v>
      </c>
      <c r="BO82" s="73">
        <v>1025</v>
      </c>
      <c r="BP82" s="73">
        <v>986</v>
      </c>
      <c r="BQ82" s="73">
        <v>1048</v>
      </c>
      <c r="BR82" s="73">
        <v>965</v>
      </c>
      <c r="BS82" s="73">
        <v>797</v>
      </c>
      <c r="BT82" s="73" t="e">
        <f>#REF!</f>
        <v>#REF!</v>
      </c>
      <c r="BU82" s="73" t="e">
        <f>#REF!</f>
        <v>#REF!</v>
      </c>
      <c r="BV82" s="73" t="e">
        <f>#REF!</f>
        <v>#REF!</v>
      </c>
      <c r="BW82" s="73" t="e">
        <f>#REF!</f>
        <v>#REF!</v>
      </c>
      <c r="BX82" s="73" t="e">
        <f>#REF!</f>
        <v>#REF!</v>
      </c>
      <c r="BY82" s="73" t="e">
        <f>#REF!</f>
        <v>#REF!</v>
      </c>
      <c r="BZ82" s="73" t="e">
        <f>#REF!</f>
        <v>#REF!</v>
      </c>
      <c r="CA82" s="73">
        <v>1024</v>
      </c>
      <c r="CB82" s="73">
        <v>7401</v>
      </c>
      <c r="CC82" s="73">
        <v>1038</v>
      </c>
      <c r="CD82" s="73">
        <v>917</v>
      </c>
      <c r="CE82" s="73">
        <v>851</v>
      </c>
      <c r="CF82" s="73">
        <v>831</v>
      </c>
    </row>
    <row r="83" spans="1:84" x14ac:dyDescent="0.25">
      <c r="A83" s="48" t="s">
        <v>88</v>
      </c>
      <c r="B83" s="62" t="s">
        <v>74</v>
      </c>
      <c r="C83" s="63" t="s">
        <v>89</v>
      </c>
      <c r="D83" s="20"/>
      <c r="E83" s="11"/>
      <c r="F83" s="27" t="s">
        <v>68</v>
      </c>
      <c r="G83" s="23" t="e">
        <f ca="1">G82/G8</f>
        <v>#REF!</v>
      </c>
      <c r="H83" s="76" t="e">
        <f>IF(H8=0, 0, H82/H8)</f>
        <v>#REF!</v>
      </c>
      <c r="I83" s="76">
        <v>2.2819372860683796E-2</v>
      </c>
      <c r="J83" s="76">
        <v>2.701217118178249E-2</v>
      </c>
      <c r="K83" s="76">
        <v>2.1035345636534249E-2</v>
      </c>
      <c r="L83" s="76">
        <v>3.0466369814858216E-2</v>
      </c>
      <c r="M83" s="76">
        <v>2.1262484394506866E-2</v>
      </c>
      <c r="N83" s="76">
        <v>1.4207309952901795E-2</v>
      </c>
      <c r="O83" s="76">
        <v>1.7319043181112145E-2</v>
      </c>
      <c r="P83" s="76">
        <v>1.7905694088402081E-2</v>
      </c>
      <c r="Q83" s="76">
        <v>1.4669357342440237E-2</v>
      </c>
      <c r="R83" s="76">
        <v>1.0963043309831874E-2</v>
      </c>
      <c r="S83" s="76">
        <v>1.5398901183935618E-2</v>
      </c>
      <c r="T83" s="76">
        <v>1.4761573537367649E-2</v>
      </c>
      <c r="U83" s="76">
        <v>1.079788669931742E-2</v>
      </c>
      <c r="V83" s="76">
        <v>2.6848998459167949E-2</v>
      </c>
      <c r="W83" s="76">
        <v>2.9331488102102794E-2</v>
      </c>
      <c r="X83" s="76">
        <v>3.0090193820763771E-2</v>
      </c>
      <c r="Y83" s="76">
        <v>2.6427668620016085E-2</v>
      </c>
      <c r="Z83" s="76">
        <v>2.840408835126134E-2</v>
      </c>
      <c r="AA83" s="76">
        <v>3.0452391869173163E-2</v>
      </c>
      <c r="AB83" s="76">
        <v>2.938594817387322E-2</v>
      </c>
      <c r="AC83" s="76">
        <v>1.613395377221756E-2</v>
      </c>
      <c r="AD83" s="76">
        <v>1.3580857458059117E-2</v>
      </c>
      <c r="AE83" s="76">
        <v>1.728986168110655E-2</v>
      </c>
      <c r="AF83" s="76">
        <v>1.9390581717451522E-2</v>
      </c>
      <c r="AG83" s="76">
        <v>2.6114601468473241E-3</v>
      </c>
      <c r="AH83" s="76">
        <v>2.2896718767740225E-2</v>
      </c>
      <c r="AI83" s="76">
        <v>2.712504722327163E-2</v>
      </c>
      <c r="AJ83" s="76">
        <v>2.9646952323476163E-2</v>
      </c>
      <c r="AK83" s="76">
        <v>2.4493179591529128E-2</v>
      </c>
      <c r="AL83" s="76">
        <v>2.7671109103230177E-2</v>
      </c>
      <c r="AM83" s="76">
        <v>2.3615237092467944E-2</v>
      </c>
      <c r="AN83" s="76">
        <v>2.0734730673878748E-2</v>
      </c>
      <c r="AO83" s="76">
        <v>2.6719878373242113E-2</v>
      </c>
      <c r="AP83" s="76">
        <v>3.7565454959398954E-2</v>
      </c>
      <c r="AQ83" s="76">
        <v>3.140557739097885E-2</v>
      </c>
      <c r="AR83" s="76">
        <v>3.0138957252659877E-2</v>
      </c>
      <c r="AS83" s="76">
        <v>3.4197400241837969E-2</v>
      </c>
      <c r="AT83" s="76">
        <v>2.9516116856646787E-2</v>
      </c>
      <c r="AU83" s="76">
        <v>2.87932464008442E-2</v>
      </c>
      <c r="AV83" s="76">
        <v>3.3617245797844274E-2</v>
      </c>
      <c r="AW83" s="76">
        <v>2.8478988751363756E-2</v>
      </c>
      <c r="AX83" s="76">
        <v>2.9443756798319645E-2</v>
      </c>
      <c r="AY83" s="76">
        <v>3.730251060156866E-2</v>
      </c>
      <c r="AZ83" s="76">
        <v>3.3213375318638473E-2</v>
      </c>
      <c r="BA83" s="76">
        <v>3.0471121772047523E-2</v>
      </c>
      <c r="BB83" s="76">
        <v>3.6676646706586824E-2</v>
      </c>
      <c r="BC83" s="76">
        <v>3.6303136800388831E-2</v>
      </c>
      <c r="BD83" s="76">
        <v>2.9686333084391336E-2</v>
      </c>
      <c r="BE83" s="76">
        <v>3.4875471416302602E-2</v>
      </c>
      <c r="BF83" s="76">
        <v>3.1161473087818695E-2</v>
      </c>
      <c r="BG83" s="76">
        <v>3.0028580973237816E-2</v>
      </c>
      <c r="BH83" s="76">
        <v>3.4222631094756213E-2</v>
      </c>
      <c r="BI83" s="76">
        <v>2.804904912254938E-2</v>
      </c>
      <c r="BJ83" s="76">
        <v>2.7765551643192488E-2</v>
      </c>
      <c r="BK83" s="76">
        <v>3.7103508900446856E-2</v>
      </c>
      <c r="BL83" s="76">
        <v>3.6333699231613614E-2</v>
      </c>
      <c r="BM83" s="76">
        <v>3.0076838638858398E-2</v>
      </c>
      <c r="BN83" s="76">
        <v>3.7858005047734004E-2</v>
      </c>
      <c r="BO83" s="76">
        <v>3.7426516230328256E-2</v>
      </c>
      <c r="BP83" s="76">
        <v>3.6064374542794438E-2</v>
      </c>
      <c r="BQ83" s="76">
        <v>3.8304093567251465E-2</v>
      </c>
      <c r="BR83" s="76">
        <v>3.5176612109503153E-2</v>
      </c>
      <c r="BS83" s="76">
        <v>2.9068495149172077E-2</v>
      </c>
      <c r="BT83" s="76">
        <v>3.7182280319535223E-2</v>
      </c>
      <c r="BU83" s="76">
        <v>3.7182280319535223E-2</v>
      </c>
      <c r="BV83" s="76">
        <v>3.7182280319535223E-2</v>
      </c>
      <c r="BW83" s="76">
        <v>3.7182280319535223E-2</v>
      </c>
      <c r="BX83" s="76">
        <v>3.7182280319535223E-2</v>
      </c>
      <c r="BY83" s="76">
        <v>3.7182280319535223E-2</v>
      </c>
      <c r="BZ83" s="76">
        <v>3.7182280319535223E-2</v>
      </c>
      <c r="CA83" s="76">
        <v>3.7182280319535223E-2</v>
      </c>
      <c r="CB83" s="76">
        <v>0.26836608891145114</v>
      </c>
      <c r="CC83" s="76">
        <v>3.7599159633426305E-2</v>
      </c>
      <c r="CD83" s="76">
        <v>3.3236679956505984E-2</v>
      </c>
      <c r="CE83" s="76">
        <v>3.0772012294340987E-2</v>
      </c>
      <c r="CF83" s="76">
        <v>2.9967544175982689E-2</v>
      </c>
    </row>
    <row r="84" spans="1:84" x14ac:dyDescent="0.25">
      <c r="A84" s="149"/>
      <c r="B84" s="149"/>
      <c r="C84" s="149"/>
      <c r="D84" s="1"/>
      <c r="E84" s="11"/>
      <c r="F84" s="148" t="s">
        <v>90</v>
      </c>
      <c r="G84" s="111" t="e">
        <f ca="1">(INDIRECT("H84")+INDIRECT("I84")+INDIRECT("J84")+INDIRECT("K84")+INDIRECT("L84")+INDIRECT("M84")+INDIRECT("N84")+INDIRECT("O84")+INDIRECT("P84")+INDIRECT("Q84")+INDIRECT("R84")+INDIRECT("S84")) /12</f>
        <v>#REF!</v>
      </c>
      <c r="H84" s="73" t="e">
        <f>#REF!</f>
        <v>#REF!</v>
      </c>
      <c r="I84" s="73">
        <v>11</v>
      </c>
      <c r="J84" s="73">
        <v>9</v>
      </c>
      <c r="K84" s="73">
        <v>9</v>
      </c>
      <c r="L84" s="73">
        <v>8</v>
      </c>
      <c r="M84" s="73">
        <v>5</v>
      </c>
      <c r="N84" s="73">
        <v>11</v>
      </c>
      <c r="O84" s="73">
        <v>9</v>
      </c>
      <c r="P84" s="73">
        <v>15</v>
      </c>
      <c r="Q84" s="73">
        <v>7</v>
      </c>
      <c r="R84" s="73">
        <v>12</v>
      </c>
      <c r="S84" s="73">
        <v>14</v>
      </c>
      <c r="T84" s="73">
        <v>8</v>
      </c>
      <c r="U84" s="73">
        <v>8</v>
      </c>
      <c r="V84" s="73">
        <v>8</v>
      </c>
      <c r="W84" s="73">
        <v>7</v>
      </c>
      <c r="X84" s="73">
        <v>6</v>
      </c>
      <c r="Y84" s="73">
        <v>5</v>
      </c>
      <c r="Z84" s="73">
        <v>10</v>
      </c>
      <c r="AA84" s="73">
        <v>12</v>
      </c>
      <c r="AB84" s="73">
        <v>14</v>
      </c>
      <c r="AC84" s="73">
        <v>11</v>
      </c>
      <c r="AD84" s="73">
        <v>17</v>
      </c>
      <c r="AE84" s="73">
        <v>23</v>
      </c>
      <c r="AF84" s="73">
        <v>9</v>
      </c>
      <c r="AG84" s="73">
        <v>9</v>
      </c>
      <c r="AH84" s="73">
        <v>12</v>
      </c>
      <c r="AI84" s="73">
        <v>12</v>
      </c>
      <c r="AJ84" s="73">
        <v>11</v>
      </c>
      <c r="AK84" s="73">
        <v>14</v>
      </c>
      <c r="AL84" s="73">
        <v>13</v>
      </c>
      <c r="AM84" s="73">
        <v>11</v>
      </c>
      <c r="AN84" s="73">
        <v>20</v>
      </c>
      <c r="AO84" s="73">
        <v>11</v>
      </c>
      <c r="AP84" s="73">
        <v>20</v>
      </c>
      <c r="AQ84" s="73">
        <v>23</v>
      </c>
      <c r="AR84" s="73">
        <v>13</v>
      </c>
      <c r="AS84" s="73">
        <v>18</v>
      </c>
      <c r="AT84" s="73">
        <v>13</v>
      </c>
      <c r="AU84" s="73">
        <v>11</v>
      </c>
      <c r="AV84" s="73">
        <v>8</v>
      </c>
      <c r="AW84" s="73">
        <v>10</v>
      </c>
      <c r="AX84" s="73">
        <v>12</v>
      </c>
      <c r="AY84" s="73">
        <v>15</v>
      </c>
      <c r="AZ84" s="73">
        <v>23</v>
      </c>
      <c r="BA84" s="73">
        <v>16</v>
      </c>
      <c r="BB84" s="73">
        <v>17</v>
      </c>
      <c r="BC84" s="73">
        <v>26</v>
      </c>
      <c r="BD84" s="73">
        <v>20</v>
      </c>
      <c r="BE84" s="73">
        <v>21</v>
      </c>
      <c r="BF84" s="73">
        <v>18</v>
      </c>
      <c r="BG84" s="73">
        <v>14</v>
      </c>
      <c r="BH84" s="73">
        <v>7</v>
      </c>
      <c r="BI84" s="73">
        <v>9</v>
      </c>
      <c r="BJ84" s="73">
        <v>14</v>
      </c>
      <c r="BK84" s="73">
        <v>9</v>
      </c>
      <c r="BL84" s="73">
        <v>14</v>
      </c>
      <c r="BM84" s="73">
        <v>13</v>
      </c>
      <c r="BN84" s="73">
        <v>17</v>
      </c>
      <c r="BO84" s="73">
        <v>21</v>
      </c>
      <c r="BP84" s="73">
        <v>12</v>
      </c>
      <c r="BQ84" s="73">
        <v>11</v>
      </c>
      <c r="BR84" s="73">
        <v>6</v>
      </c>
      <c r="BS84" s="73">
        <v>9</v>
      </c>
      <c r="BT84" s="73">
        <v>6</v>
      </c>
      <c r="BU84" s="73">
        <v>5</v>
      </c>
      <c r="BV84" s="73">
        <v>7</v>
      </c>
      <c r="BW84" s="73">
        <v>10</v>
      </c>
      <c r="BX84" s="73">
        <v>20</v>
      </c>
      <c r="BY84" s="73">
        <v>18</v>
      </c>
      <c r="BZ84" s="73">
        <v>14</v>
      </c>
      <c r="CA84" s="73">
        <v>15</v>
      </c>
      <c r="CB84" s="73">
        <v>79</v>
      </c>
      <c r="CC84" s="73">
        <v>9</v>
      </c>
      <c r="CD84" s="73">
        <v>6</v>
      </c>
      <c r="CE84" s="73">
        <v>5</v>
      </c>
      <c r="CF84" s="73">
        <v>6</v>
      </c>
    </row>
    <row r="85" spans="1:84" x14ac:dyDescent="0.25">
      <c r="A85" s="48" t="s">
        <v>88</v>
      </c>
      <c r="B85" s="62" t="s">
        <v>74</v>
      </c>
      <c r="C85" s="63" t="s">
        <v>89</v>
      </c>
      <c r="D85" s="20"/>
      <c r="E85" s="11"/>
      <c r="F85" s="27" t="s">
        <v>68</v>
      </c>
      <c r="G85" s="23" t="e">
        <f ca="1">G84/G8</f>
        <v>#REF!</v>
      </c>
      <c r="H85" s="76" t="e">
        <f>IF(H5=0, 0, H84/H5)</f>
        <v>#REF!</v>
      </c>
      <c r="I85" s="76">
        <v>5.9363194819212085E-3</v>
      </c>
      <c r="J85" s="76">
        <v>4.8833423765599565E-3</v>
      </c>
      <c r="K85" s="76">
        <v>4.8859934853420191E-3</v>
      </c>
      <c r="L85" s="76">
        <v>4.3644298963447896E-3</v>
      </c>
      <c r="M85" s="76">
        <v>2.7548209366391185E-3</v>
      </c>
      <c r="N85" s="76">
        <v>6.0773480662983425E-3</v>
      </c>
      <c r="O85" s="76">
        <v>4.9889135254988911E-3</v>
      </c>
      <c r="P85" s="76">
        <v>8.3986562150055993E-3</v>
      </c>
      <c r="Q85" s="76">
        <v>3.9436619718309857E-3</v>
      </c>
      <c r="R85" s="76">
        <v>6.8415051311288486E-3</v>
      </c>
      <c r="S85" s="76">
        <v>8.0691642651296823E-3</v>
      </c>
      <c r="T85" s="76">
        <v>4.6457607433217189E-3</v>
      </c>
      <c r="U85" s="76">
        <v>4.6756282875511394E-3</v>
      </c>
      <c r="V85" s="76">
        <v>4.7309284447072742E-3</v>
      </c>
      <c r="W85" s="76">
        <v>4.1518386714116248E-3</v>
      </c>
      <c r="X85" s="76">
        <v>3.5842293906810036E-3</v>
      </c>
      <c r="Y85" s="76">
        <v>3.003003003003003E-3</v>
      </c>
      <c r="Z85" s="76">
        <v>6.020469596628537E-3</v>
      </c>
      <c r="AA85" s="76">
        <v>7.2507552870090634E-3</v>
      </c>
      <c r="AB85" s="76">
        <v>8.5106382978723406E-3</v>
      </c>
      <c r="AC85" s="76">
        <v>6.7360685854255973E-3</v>
      </c>
      <c r="AD85" s="76">
        <v>1.0429447852760737E-2</v>
      </c>
      <c r="AE85" s="76">
        <v>1.416256157635468E-2</v>
      </c>
      <c r="AF85" s="76">
        <v>5.5658627087198514E-3</v>
      </c>
      <c r="AG85" s="76">
        <v>5.5658627087198514E-3</v>
      </c>
      <c r="AH85" s="76">
        <v>7.4119827053736875E-3</v>
      </c>
      <c r="AI85" s="76">
        <v>7.4165636588380719E-3</v>
      </c>
      <c r="AJ85" s="76">
        <v>6.798516687268232E-3</v>
      </c>
      <c r="AK85" s="76">
        <v>8.6741016109045856E-3</v>
      </c>
      <c r="AL85" s="76">
        <v>8.0595164290142591E-3</v>
      </c>
      <c r="AM85" s="76">
        <v>6.853582554517134E-3</v>
      </c>
      <c r="AN85" s="76">
        <v>1.2531328320802004E-2</v>
      </c>
      <c r="AO85" s="76">
        <v>7.4024226110363392E-3</v>
      </c>
      <c r="AP85" s="76">
        <v>1.3468013468013467E-2</v>
      </c>
      <c r="AQ85" s="76">
        <v>1.4556962025316455E-2</v>
      </c>
      <c r="AR85" s="76">
        <v>8.8255261371350986E-3</v>
      </c>
      <c r="AS85" s="76">
        <v>1.2236573759347382E-2</v>
      </c>
      <c r="AT85" s="76">
        <v>8.8737201365187719E-3</v>
      </c>
      <c r="AU85" s="76">
        <v>7.534246575342466E-3</v>
      </c>
      <c r="AV85" s="76">
        <v>5.4982817869415812E-3</v>
      </c>
      <c r="AW85" s="76">
        <v>6.9060773480662981E-3</v>
      </c>
      <c r="AX85" s="76">
        <v>8.3160083160083165E-3</v>
      </c>
      <c r="AY85" s="76">
        <v>1.04675505931612E-2</v>
      </c>
      <c r="AZ85" s="76">
        <v>1.6117729502452698E-2</v>
      </c>
      <c r="BA85" s="76">
        <v>1.1291460832745237E-2</v>
      </c>
      <c r="BB85" s="76">
        <v>1.1980267794221282E-2</v>
      </c>
      <c r="BC85" s="76">
        <v>1.834862385321101E-2</v>
      </c>
      <c r="BD85" s="76">
        <v>1.4194464158977998E-2</v>
      </c>
      <c r="BE85" s="76">
        <v>1.4978601997146932E-2</v>
      </c>
      <c r="BF85" s="76">
        <v>1.284796573875803E-2</v>
      </c>
      <c r="BG85" s="76">
        <v>1.0071942446043165E-2</v>
      </c>
      <c r="BH85" s="76">
        <v>5.065123010130246E-3</v>
      </c>
      <c r="BI85" s="76">
        <v>6.5741417092768442E-3</v>
      </c>
      <c r="BJ85" s="76">
        <v>1.0309278350515464E-2</v>
      </c>
      <c r="BK85" s="76">
        <v>6.7064083457526085E-3</v>
      </c>
      <c r="BL85" s="76">
        <v>1.0542168674698794E-2</v>
      </c>
      <c r="BM85" s="76">
        <v>9.7891566265060244E-3</v>
      </c>
      <c r="BN85" s="76">
        <v>1.283987915407855E-2</v>
      </c>
      <c r="BO85" s="76">
        <v>1.5921152388172859E-2</v>
      </c>
      <c r="BP85" s="76">
        <v>9.1743119266055051E-3</v>
      </c>
      <c r="BQ85" s="76">
        <v>8.4615384615384613E-3</v>
      </c>
      <c r="BR85" s="76">
        <v>4.6118370484242886E-3</v>
      </c>
      <c r="BS85" s="76">
        <v>7.014809041309431E-3</v>
      </c>
      <c r="BT85" s="76">
        <v>4.6765393608729543E-3</v>
      </c>
      <c r="BU85" s="76">
        <v>3.897116134060795E-3</v>
      </c>
      <c r="BV85" s="76">
        <v>5.4815974941268596E-3</v>
      </c>
      <c r="BW85" s="76">
        <v>7.8616352201257862E-3</v>
      </c>
      <c r="BX85" s="76">
        <v>1.5785319652722968E-2</v>
      </c>
      <c r="BY85" s="76">
        <v>1.4195583596214511E-2</v>
      </c>
      <c r="BZ85" s="76">
        <v>1.1067193675889328E-2</v>
      </c>
      <c r="CA85" s="76">
        <v>1.1952191235059761E-2</v>
      </c>
      <c r="CB85" s="76">
        <v>6.3200000000000006E-2</v>
      </c>
      <c r="CC85" s="76">
        <v>7.2173215717722533E-3</v>
      </c>
      <c r="CD85" s="76">
        <v>4.8426150121065378E-3</v>
      </c>
      <c r="CE85" s="76">
        <v>4.0584415584415581E-3</v>
      </c>
      <c r="CF85" s="76">
        <v>4.8979591836734691E-3</v>
      </c>
    </row>
    <row r="86" spans="1:84" x14ac:dyDescent="0.25">
      <c r="A86" s="149"/>
      <c r="B86" s="149"/>
      <c r="C86" s="149"/>
      <c r="D86" s="1"/>
      <c r="E86" s="11"/>
      <c r="F86" s="148" t="s">
        <v>91</v>
      </c>
      <c r="G86" s="111" t="e">
        <f ca="1">(INDIRECT("H86")+INDIRECT("I86")+INDIRECT("J86")+INDIRECT("K86")+INDIRECT("L86")+INDIRECT("M86")+INDIRECT("N86")+INDIRECT("O86")+INDIRECT("P86")+INDIRECT("Q86")+INDIRECT("R86")+INDIRECT("S86")) /12</f>
        <v>#REF!</v>
      </c>
      <c r="H86" s="73" t="e">
        <f>#REF!</f>
        <v>#REF!</v>
      </c>
      <c r="I86" s="73">
        <v>569</v>
      </c>
      <c r="J86" s="73">
        <v>679</v>
      </c>
      <c r="K86" s="73">
        <v>529</v>
      </c>
      <c r="L86" s="73">
        <v>772</v>
      </c>
      <c r="M86" s="73">
        <v>540</v>
      </c>
      <c r="N86" s="73">
        <v>354</v>
      </c>
      <c r="O86" s="73">
        <v>437</v>
      </c>
      <c r="P86" s="73">
        <v>446</v>
      </c>
      <c r="Q86" s="73">
        <v>371</v>
      </c>
      <c r="R86" s="73">
        <v>271</v>
      </c>
      <c r="S86" s="73">
        <v>384</v>
      </c>
      <c r="T86" s="73">
        <v>374</v>
      </c>
      <c r="U86" s="73">
        <v>272</v>
      </c>
      <c r="V86" s="73">
        <v>689</v>
      </c>
      <c r="W86" s="73">
        <v>756</v>
      </c>
      <c r="X86" s="73">
        <v>778</v>
      </c>
      <c r="Y86" s="73">
        <v>685</v>
      </c>
      <c r="Z86" s="73">
        <v>732</v>
      </c>
      <c r="AA86" s="73">
        <v>785</v>
      </c>
      <c r="AB86" s="73">
        <v>756</v>
      </c>
      <c r="AC86" s="73">
        <v>412</v>
      </c>
      <c r="AD86" s="73">
        <v>340</v>
      </c>
      <c r="AE86" s="73">
        <v>432</v>
      </c>
      <c r="AF86" s="73">
        <v>502</v>
      </c>
      <c r="AG86" s="73">
        <v>60</v>
      </c>
      <c r="AH86" s="73">
        <v>593</v>
      </c>
      <c r="AI86" s="73">
        <v>706</v>
      </c>
      <c r="AJ86" s="73">
        <v>775</v>
      </c>
      <c r="AK86" s="73">
        <v>636</v>
      </c>
      <c r="AL86" s="73">
        <v>722</v>
      </c>
      <c r="AM86" s="73">
        <v>617</v>
      </c>
      <c r="AN86" s="73">
        <v>532</v>
      </c>
      <c r="AO86" s="73">
        <v>692</v>
      </c>
      <c r="AP86" s="73">
        <v>970</v>
      </c>
      <c r="AQ86" s="73">
        <v>816</v>
      </c>
      <c r="AR86" s="73">
        <v>783</v>
      </c>
      <c r="AS86" s="73">
        <v>887</v>
      </c>
      <c r="AT86" s="73">
        <v>769</v>
      </c>
      <c r="AU86" s="73">
        <v>753</v>
      </c>
      <c r="AV86" s="73">
        <v>884</v>
      </c>
      <c r="AW86" s="73">
        <v>747</v>
      </c>
      <c r="AX86" s="73">
        <v>773</v>
      </c>
      <c r="AY86" s="73">
        <v>979</v>
      </c>
      <c r="AZ86" s="73">
        <v>863</v>
      </c>
      <c r="BA86" s="73">
        <v>797</v>
      </c>
      <c r="BB86" s="73">
        <v>963</v>
      </c>
      <c r="BC86" s="73">
        <v>945</v>
      </c>
      <c r="BD86" s="73">
        <v>775</v>
      </c>
      <c r="BE86" s="73">
        <v>913</v>
      </c>
      <c r="BF86" s="73">
        <v>818</v>
      </c>
      <c r="BG86" s="73">
        <v>795</v>
      </c>
      <c r="BH86" s="73">
        <v>923</v>
      </c>
      <c r="BI86" s="73">
        <v>755</v>
      </c>
      <c r="BJ86" s="73">
        <v>743</v>
      </c>
      <c r="BK86" s="73">
        <v>1004</v>
      </c>
      <c r="BL86" s="73">
        <v>979</v>
      </c>
      <c r="BM86" s="73">
        <v>809</v>
      </c>
      <c r="BN86" s="73">
        <v>1018</v>
      </c>
      <c r="BO86" s="73">
        <v>1004</v>
      </c>
      <c r="BP86" s="73">
        <v>884</v>
      </c>
      <c r="BQ86" s="73">
        <v>1037</v>
      </c>
      <c r="BR86" s="73">
        <v>959</v>
      </c>
      <c r="BS86" s="73">
        <v>788</v>
      </c>
      <c r="BT86" s="73">
        <v>942</v>
      </c>
      <c r="BU86" s="73">
        <v>858</v>
      </c>
      <c r="BV86" s="73">
        <v>752</v>
      </c>
      <c r="BW86" s="73">
        <v>996</v>
      </c>
      <c r="BX86" s="73">
        <v>967</v>
      </c>
      <c r="BY86" s="73">
        <v>1781</v>
      </c>
      <c r="BZ86" s="73">
        <v>1004</v>
      </c>
      <c r="CA86" s="73">
        <v>1009</v>
      </c>
      <c r="CB86" s="73">
        <v>7322</v>
      </c>
      <c r="CC86" s="73">
        <v>1029</v>
      </c>
      <c r="CD86" s="73">
        <v>911</v>
      </c>
      <c r="CE86" s="73">
        <v>846</v>
      </c>
      <c r="CF86" s="73">
        <v>925</v>
      </c>
    </row>
    <row r="87" spans="1:84" x14ac:dyDescent="0.25">
      <c r="A87" s="48" t="s">
        <v>88</v>
      </c>
      <c r="B87" s="62" t="s">
        <v>74</v>
      </c>
      <c r="C87" s="63" t="s">
        <v>89</v>
      </c>
      <c r="D87" s="20"/>
      <c r="E87" s="11"/>
      <c r="F87" s="27" t="s">
        <v>68</v>
      </c>
      <c r="G87" s="23" t="e">
        <f ca="1">G86/G8</f>
        <v>#REF!</v>
      </c>
      <c r="H87" s="76" t="e">
        <f>IF(H6=0, 0, H86/H6)</f>
        <v>#REF!</v>
      </c>
      <c r="I87" s="76">
        <v>2.4147003904260736E-2</v>
      </c>
      <c r="J87" s="76">
        <v>2.8738307868116986E-2</v>
      </c>
      <c r="K87" s="76">
        <v>2.2288699755624843E-2</v>
      </c>
      <c r="L87" s="76">
        <v>3.2479279734107448E-2</v>
      </c>
      <c r="M87" s="76">
        <v>2.2672880715455347E-2</v>
      </c>
      <c r="N87" s="76">
        <v>1.4823499853439974E-2</v>
      </c>
      <c r="O87" s="76">
        <v>1.8247870385835977E-2</v>
      </c>
      <c r="P87" s="76">
        <v>1.8614357262103507E-2</v>
      </c>
      <c r="Q87" s="76">
        <v>1.5462843329304381E-2</v>
      </c>
      <c r="R87" s="76">
        <v>1.1263507896924355E-2</v>
      </c>
      <c r="S87" s="76">
        <v>1.5926340674380989E-2</v>
      </c>
      <c r="T87" s="76">
        <v>1.5482695810564663E-2</v>
      </c>
      <c r="U87" s="76">
        <v>1.1230388109000827E-2</v>
      </c>
      <c r="V87" s="76">
        <v>2.8390127322922246E-2</v>
      </c>
      <c r="W87" s="76">
        <v>3.1076581576026639E-2</v>
      </c>
      <c r="X87" s="76">
        <v>3.19100939255978E-2</v>
      </c>
      <c r="Y87" s="76">
        <v>2.8023236786123385E-2</v>
      </c>
      <c r="Z87" s="76">
        <v>2.9923963698798135E-2</v>
      </c>
      <c r="AA87" s="76">
        <v>3.2018599339234004E-2</v>
      </c>
      <c r="AB87" s="76">
        <v>3.0784265819692156E-2</v>
      </c>
      <c r="AC87" s="76">
        <v>1.6758185885702666E-2</v>
      </c>
      <c r="AD87" s="76">
        <v>1.3789187654621405E-2</v>
      </c>
      <c r="AE87" s="76">
        <v>1.7495545115826988E-2</v>
      </c>
      <c r="AF87" s="76">
        <v>2.0294307891332471E-2</v>
      </c>
      <c r="AG87" s="76">
        <v>2.4188671638782503E-3</v>
      </c>
      <c r="AH87" s="76">
        <v>2.3907434284792774E-2</v>
      </c>
      <c r="AI87" s="76">
        <v>2.8408176404313538E-2</v>
      </c>
      <c r="AJ87" s="76">
        <v>3.1131999678637421E-2</v>
      </c>
      <c r="AK87" s="76">
        <v>2.5517573423206548E-2</v>
      </c>
      <c r="AL87" s="76">
        <v>2.893903563269069E-2</v>
      </c>
      <c r="AM87" s="76">
        <v>2.4691852089002722E-2</v>
      </c>
      <c r="AN87" s="76">
        <v>2.1257891792535764E-2</v>
      </c>
      <c r="AO87" s="76">
        <v>2.7876248791492104E-2</v>
      </c>
      <c r="AP87" s="76">
        <v>3.900438296674575E-2</v>
      </c>
      <c r="AQ87" s="76">
        <v>3.246469067037995E-2</v>
      </c>
      <c r="AR87" s="76">
        <v>3.1397866709439406E-2</v>
      </c>
      <c r="AS87" s="76">
        <v>3.5489937182411078E-2</v>
      </c>
      <c r="AT87" s="76">
        <v>3.0724359742698468E-2</v>
      </c>
      <c r="AU87" s="76">
        <v>3.0031107920555158E-2</v>
      </c>
      <c r="AV87" s="76">
        <v>3.524861437856374E-2</v>
      </c>
      <c r="AW87" s="76">
        <v>2.9721879600525206E-2</v>
      </c>
      <c r="AX87" s="76">
        <v>3.0652708382901104E-2</v>
      </c>
      <c r="AY87" s="76">
        <v>3.8827635440628221E-2</v>
      </c>
      <c r="AZ87" s="76">
        <v>3.4179571468176954E-2</v>
      </c>
      <c r="BA87" s="76">
        <v>3.1546865104496516E-2</v>
      </c>
      <c r="BB87" s="76">
        <v>3.8061736690249398E-2</v>
      </c>
      <c r="BC87" s="76">
        <v>3.7307540465850768E-2</v>
      </c>
      <c r="BD87" s="76">
        <v>3.0546687162508374E-2</v>
      </c>
      <c r="BE87" s="76">
        <v>3.5974624689704089E-2</v>
      </c>
      <c r="BF87" s="76">
        <v>3.2170527392142212E-2</v>
      </c>
      <c r="BG87" s="76">
        <v>3.1114242104027239E-2</v>
      </c>
      <c r="BH87" s="76">
        <v>3.5784902880626523E-2</v>
      </c>
      <c r="BI87" s="76">
        <v>2.9185511616220187E-2</v>
      </c>
      <c r="BJ87" s="76">
        <v>2.8680614529452638E-2</v>
      </c>
      <c r="BK87" s="76">
        <v>3.8674884437596299E-2</v>
      </c>
      <c r="BL87" s="76">
        <v>3.7650949926928697E-2</v>
      </c>
      <c r="BM87" s="76">
        <v>3.1112991308360895E-2</v>
      </c>
      <c r="BN87" s="76">
        <v>3.913127042091101E-2</v>
      </c>
      <c r="BO87" s="76">
        <v>3.8514653981893507E-2</v>
      </c>
      <c r="BP87" s="76">
        <v>3.3958205285802089E-2</v>
      </c>
      <c r="BQ87" s="76">
        <v>3.9792785878741369E-2</v>
      </c>
      <c r="BR87" s="76">
        <v>3.6698300933721111E-2</v>
      </c>
      <c r="BS87" s="76">
        <v>3.0151138320260187E-2</v>
      </c>
      <c r="BT87" s="76">
        <v>3.6043619667113065E-2</v>
      </c>
      <c r="BU87" s="76">
        <v>3.282953893246604E-2</v>
      </c>
      <c r="BV87" s="76">
        <v>2.8771473390213107E-2</v>
      </c>
      <c r="BW87" s="76">
        <v>3.8137540205238171E-2</v>
      </c>
      <c r="BX87" s="76">
        <v>3.6971898298604471E-2</v>
      </c>
      <c r="BY87" s="76">
        <v>6.7914887126296522E-2</v>
      </c>
      <c r="BZ87" s="76">
        <v>3.8268028662905934E-2</v>
      </c>
      <c r="CA87" s="76">
        <v>3.8386912687844776E-2</v>
      </c>
      <c r="CB87" s="76">
        <v>0.27810695837131572</v>
      </c>
      <c r="CC87" s="76">
        <v>3.9036418816388467E-2</v>
      </c>
      <c r="CD87" s="76">
        <v>3.4571743007855489E-2</v>
      </c>
      <c r="CE87" s="76">
        <v>3.2017560458691294E-2</v>
      </c>
      <c r="CF87" s="76">
        <v>3.4899075646104512E-2</v>
      </c>
    </row>
    <row r="88" spans="1:84" x14ac:dyDescent="0.25">
      <c r="A88" s="149"/>
      <c r="B88" s="149"/>
      <c r="C88" s="149"/>
      <c r="D88" s="1"/>
      <c r="E88" s="11"/>
      <c r="F88" s="148" t="s">
        <v>92</v>
      </c>
      <c r="G88" s="111" t="e">
        <f ca="1">(INDIRECT("H88")+INDIRECT("I88")+INDIRECT("J88")+INDIRECT("K88")+INDIRECT("L88")+INDIRECT("M88")+INDIRECT("N88")+INDIRECT("O88")+INDIRECT("P88")+INDIRECT("Q88")+INDIRECT("R88")+INDIRECT("S88")) /12</f>
        <v>#REF!</v>
      </c>
      <c r="H88" s="73" t="e">
        <f>#REF!</f>
        <v>#REF!</v>
      </c>
      <c r="I88" s="73">
        <v>508</v>
      </c>
      <c r="J88" s="73">
        <v>620</v>
      </c>
      <c r="K88" s="73">
        <v>511</v>
      </c>
      <c r="L88" s="73">
        <v>713</v>
      </c>
      <c r="M88" s="73">
        <v>501</v>
      </c>
      <c r="N88" s="73">
        <v>323</v>
      </c>
      <c r="O88" s="73">
        <v>389</v>
      </c>
      <c r="P88" s="73">
        <v>414</v>
      </c>
      <c r="Q88" s="73">
        <v>339</v>
      </c>
      <c r="R88" s="73">
        <v>249</v>
      </c>
      <c r="S88" s="73">
        <v>366</v>
      </c>
      <c r="T88" s="73">
        <v>348</v>
      </c>
      <c r="U88" s="73">
        <v>247</v>
      </c>
      <c r="V88" s="73">
        <v>629</v>
      </c>
      <c r="W88" s="73">
        <v>716</v>
      </c>
      <c r="X88" s="73">
        <v>741</v>
      </c>
      <c r="Y88" s="73">
        <v>616</v>
      </c>
      <c r="Z88" s="73">
        <v>699</v>
      </c>
      <c r="AA88" s="73">
        <v>754</v>
      </c>
      <c r="AB88" s="73">
        <v>679</v>
      </c>
      <c r="AC88" s="73">
        <v>398</v>
      </c>
      <c r="AD88" s="73">
        <v>326</v>
      </c>
      <c r="AE88" s="73">
        <v>422</v>
      </c>
      <c r="AF88" s="73">
        <v>479</v>
      </c>
      <c r="AG88" s="73">
        <v>56</v>
      </c>
      <c r="AH88" s="73">
        <v>544</v>
      </c>
      <c r="AI88" s="73">
        <v>685</v>
      </c>
      <c r="AJ88" s="73">
        <v>742</v>
      </c>
      <c r="AK88" s="73">
        <v>567</v>
      </c>
      <c r="AL88" s="73">
        <v>706</v>
      </c>
      <c r="AM88" s="73">
        <v>589</v>
      </c>
      <c r="AN88" s="73">
        <v>464</v>
      </c>
      <c r="AO88" s="73">
        <v>675</v>
      </c>
      <c r="AP88" s="73">
        <v>927</v>
      </c>
      <c r="AQ88" s="73">
        <v>735</v>
      </c>
      <c r="AR88" s="73">
        <v>760</v>
      </c>
      <c r="AS88" s="73">
        <v>842</v>
      </c>
      <c r="AT88" s="73">
        <v>687</v>
      </c>
      <c r="AU88" s="73">
        <v>732</v>
      </c>
      <c r="AV88" s="73">
        <v>836</v>
      </c>
      <c r="AW88" s="73">
        <v>664</v>
      </c>
      <c r="AX88" s="73">
        <v>752</v>
      </c>
      <c r="AY88" s="73">
        <v>929</v>
      </c>
      <c r="AZ88" s="73">
        <v>783</v>
      </c>
      <c r="BA88" s="73">
        <v>783</v>
      </c>
      <c r="BB88" s="73">
        <v>920</v>
      </c>
      <c r="BC88" s="73">
        <v>867</v>
      </c>
      <c r="BD88" s="73">
        <v>754</v>
      </c>
      <c r="BE88" s="73">
        <v>870</v>
      </c>
      <c r="BF88" s="73">
        <v>740</v>
      </c>
      <c r="BG88" s="73">
        <v>771</v>
      </c>
      <c r="BH88" s="73">
        <v>867</v>
      </c>
      <c r="BI88" s="73">
        <v>677</v>
      </c>
      <c r="BJ88" s="73">
        <v>723</v>
      </c>
      <c r="BK88" s="73">
        <v>947</v>
      </c>
      <c r="BL88" s="73">
        <v>880</v>
      </c>
      <c r="BM88" s="73">
        <v>786</v>
      </c>
      <c r="BN88" s="73">
        <v>966</v>
      </c>
      <c r="BO88" s="73">
        <v>923</v>
      </c>
      <c r="BP88" s="73">
        <v>861</v>
      </c>
      <c r="BQ88" s="73">
        <v>977</v>
      </c>
      <c r="BR88" s="73">
        <v>880</v>
      </c>
      <c r="BS88" s="73">
        <v>764</v>
      </c>
      <c r="BT88" s="73">
        <v>882</v>
      </c>
      <c r="BU88" s="73">
        <v>774</v>
      </c>
      <c r="BV88" s="73">
        <v>732</v>
      </c>
      <c r="BW88" s="73">
        <v>930</v>
      </c>
      <c r="BX88" s="73">
        <v>883</v>
      </c>
      <c r="BY88" s="73">
        <v>1695</v>
      </c>
      <c r="BZ88" s="73">
        <v>947</v>
      </c>
      <c r="CA88" s="73">
        <v>925</v>
      </c>
      <c r="CB88" s="73">
        <v>877</v>
      </c>
      <c r="CC88" s="73">
        <v>956</v>
      </c>
      <c r="CD88" s="73">
        <v>818</v>
      </c>
      <c r="CE88" s="73">
        <v>816</v>
      </c>
      <c r="CF88" s="73">
        <v>860</v>
      </c>
    </row>
    <row r="89" spans="1:84" x14ac:dyDescent="0.25">
      <c r="A89" s="48" t="s">
        <v>88</v>
      </c>
      <c r="B89" s="62" t="s">
        <v>74</v>
      </c>
      <c r="C89" s="63" t="s">
        <v>89</v>
      </c>
      <c r="D89" s="20"/>
      <c r="E89" s="11"/>
      <c r="F89" s="27" t="s">
        <v>68</v>
      </c>
      <c r="G89" s="23" t="e">
        <f ca="1">G88/G8</f>
        <v>#REF!</v>
      </c>
      <c r="H89" s="76" t="e">
        <f>IF(H8=0, 0, H88/H8)</f>
        <v>#REF!</v>
      </c>
      <c r="I89" s="76">
        <v>1.9986623126254082E-2</v>
      </c>
      <c r="J89" s="76">
        <v>2.4342363564978407E-2</v>
      </c>
      <c r="K89" s="76">
        <v>1.9979668439161713E-2</v>
      </c>
      <c r="L89" s="76">
        <v>2.7849386766658855E-2</v>
      </c>
      <c r="M89" s="76">
        <v>1.9545880149812733E-2</v>
      </c>
      <c r="N89" s="76">
        <v>1.2572496204896656E-2</v>
      </c>
      <c r="O89" s="76">
        <v>1.5105622864243554E-2</v>
      </c>
      <c r="P89" s="76">
        <v>1.6080167793055232E-2</v>
      </c>
      <c r="Q89" s="76">
        <v>1.3155852219807513E-2</v>
      </c>
      <c r="R89" s="76">
        <v>9.6459285658944752E-3</v>
      </c>
      <c r="S89" s="76">
        <v>1.4160798576182002E-2</v>
      </c>
      <c r="T89" s="76">
        <v>1.34477162068166E-2</v>
      </c>
      <c r="U89" s="76">
        <v>9.5252786240407235E-3</v>
      </c>
      <c r="V89" s="76">
        <v>2.4229583975346688E-2</v>
      </c>
      <c r="W89" s="76">
        <v>2.7524699188867106E-2</v>
      </c>
      <c r="X89" s="76">
        <v>2.8439838802533104E-2</v>
      </c>
      <c r="Y89" s="76">
        <v>2.3593396912941898E-2</v>
      </c>
      <c r="Z89" s="76">
        <v>2.6758029322818972E-2</v>
      </c>
      <c r="AA89" s="76">
        <v>2.8809414641601711E-2</v>
      </c>
      <c r="AB89" s="76">
        <v>2.5913063389688202E-2</v>
      </c>
      <c r="AC89" s="76">
        <v>1.5180410405065223E-2</v>
      </c>
      <c r="AD89" s="76">
        <v>1.2401567314642219E-2</v>
      </c>
      <c r="AE89" s="76">
        <v>1.6035871713026294E-2</v>
      </c>
      <c r="AF89" s="76">
        <v>1.8176298713618942E-2</v>
      </c>
      <c r="AG89" s="76">
        <v>2.1194459162818865E-3</v>
      </c>
      <c r="AH89" s="76">
        <v>2.058812398289369E-2</v>
      </c>
      <c r="AI89" s="76">
        <v>2.5878352852285607E-2</v>
      </c>
      <c r="AJ89" s="76">
        <v>2.7987326493663246E-2</v>
      </c>
      <c r="AK89" s="76">
        <v>2.1365588966764638E-2</v>
      </c>
      <c r="AL89" s="76">
        <v>2.6579323846095928E-2</v>
      </c>
      <c r="AM89" s="76">
        <v>2.2148685744368818E-2</v>
      </c>
      <c r="AN89" s="76">
        <v>1.7429193899782137E-2</v>
      </c>
      <c r="AO89" s="76">
        <v>2.565564424173318E-2</v>
      </c>
      <c r="AP89" s="76">
        <v>3.5174926007437199E-2</v>
      </c>
      <c r="AQ89" s="76">
        <v>2.7512633352049412E-2</v>
      </c>
      <c r="AR89" s="76">
        <v>2.8775888834197873E-2</v>
      </c>
      <c r="AS89" s="76">
        <v>3.1816807738814991E-2</v>
      </c>
      <c r="AT89" s="76">
        <v>2.5930399335698649E-2</v>
      </c>
      <c r="AU89" s="76">
        <v>2.7587246551594179E-2</v>
      </c>
      <c r="AV89" s="76">
        <v>3.1506746061656744E-2</v>
      </c>
      <c r="AW89" s="76">
        <v>2.4980249050073362E-2</v>
      </c>
      <c r="AX89" s="76">
        <v>2.8205993773676906E-2</v>
      </c>
      <c r="AY89" s="76">
        <v>3.4863211618568694E-2</v>
      </c>
      <c r="AZ89" s="76">
        <v>2.9352226720647773E-2</v>
      </c>
      <c r="BA89" s="76">
        <v>2.9346726134702596E-2</v>
      </c>
      <c r="BB89" s="76">
        <v>3.4431137724550899E-2</v>
      </c>
      <c r="BC89" s="76">
        <v>3.2414850263580965E-2</v>
      </c>
      <c r="BD89" s="76">
        <v>2.8155339805825241E-2</v>
      </c>
      <c r="BE89" s="76">
        <v>3.2485717486277585E-2</v>
      </c>
      <c r="BF89" s="76">
        <v>2.7583122111227078E-2</v>
      </c>
      <c r="BG89" s="76">
        <v>2.8618091384878065E-2</v>
      </c>
      <c r="BH89" s="76">
        <v>3.1904323827046915E-2</v>
      </c>
      <c r="BI89" s="76">
        <v>2.4854982010426609E-2</v>
      </c>
      <c r="BJ89" s="76">
        <v>2.6518485915492957E-2</v>
      </c>
      <c r="BK89" s="76">
        <v>3.4686103582155153E-2</v>
      </c>
      <c r="BL89" s="76">
        <v>3.2199048664471278E-2</v>
      </c>
      <c r="BM89" s="76">
        <v>2.8759604829857299E-2</v>
      </c>
      <c r="BN89" s="76">
        <v>3.5334138044551738E-2</v>
      </c>
      <c r="BO89" s="76">
        <v>3.3702121444480961E-2</v>
      </c>
      <c r="BP89" s="76">
        <v>3.1492318946598388E-2</v>
      </c>
      <c r="BQ89" s="76">
        <v>3.5709064327485378E-2</v>
      </c>
      <c r="BR89" s="76">
        <v>3.2078154048044323E-2</v>
      </c>
      <c r="BS89" s="76">
        <v>2.7864906265956672E-2</v>
      </c>
      <c r="BT89" s="76">
        <v>3.2168648333211758E-2</v>
      </c>
      <c r="BU89" s="76">
        <v>2.8229630169961339E-2</v>
      </c>
      <c r="BV89" s="76">
        <v>2.6701685270299848E-2</v>
      </c>
      <c r="BW89" s="76">
        <v>3.3956477289323793E-2</v>
      </c>
      <c r="BX89" s="76">
        <v>3.2200423018014734E-2</v>
      </c>
      <c r="BY89" s="76">
        <v>6.1654299432562197E-2</v>
      </c>
      <c r="BZ89" s="76">
        <v>3.443511145049271E-2</v>
      </c>
      <c r="CA89" s="76">
        <v>3.3587509077705156E-2</v>
      </c>
      <c r="CB89" s="76">
        <v>3.1800710711436656E-2</v>
      </c>
      <c r="CC89" s="76">
        <v>3.462889846777991E-2</v>
      </c>
      <c r="CD89" s="76">
        <v>2.9648423341790502E-2</v>
      </c>
      <c r="CE89" s="76">
        <v>2.9506418369191829E-2</v>
      </c>
      <c r="CF89" s="76">
        <v>3.1013342949873783E-2</v>
      </c>
    </row>
    <row r="90" spans="1:84" x14ac:dyDescent="0.25">
      <c r="A90" s="149"/>
      <c r="B90" s="149"/>
      <c r="C90" s="149"/>
      <c r="D90" s="1"/>
      <c r="E90" s="11"/>
      <c r="F90" s="148" t="s">
        <v>93</v>
      </c>
      <c r="G90" s="111" t="e">
        <f ca="1">(INDIRECT("H90")+INDIRECT("I90")+INDIRECT("J90")+INDIRECT("K90")+INDIRECT("L90")+INDIRECT("M90")+INDIRECT("N90")+INDIRECT("O90")+INDIRECT("P90")+INDIRECT("Q90")+INDIRECT("R90")+INDIRECT("S90")) /12</f>
        <v>#REF!</v>
      </c>
      <c r="H90" s="73" t="e">
        <f>#REF!</f>
        <v>#REF!</v>
      </c>
      <c r="I90" s="73">
        <v>2</v>
      </c>
      <c r="J90" s="73">
        <v>1</v>
      </c>
      <c r="K90" s="73">
        <v>2</v>
      </c>
      <c r="L90" s="73">
        <v>2</v>
      </c>
      <c r="M90" s="73">
        <v>1</v>
      </c>
      <c r="N90" s="73">
        <v>2</v>
      </c>
      <c r="O90" s="73">
        <v>1</v>
      </c>
      <c r="P90" s="73">
        <v>4</v>
      </c>
      <c r="Q90" s="73">
        <v>1</v>
      </c>
      <c r="R90" s="73">
        <v>2</v>
      </c>
      <c r="S90" s="73">
        <v>5</v>
      </c>
      <c r="T90" s="73">
        <v>3</v>
      </c>
      <c r="U90" s="73">
        <v>4</v>
      </c>
      <c r="V90" s="73">
        <v>3</v>
      </c>
      <c r="W90" s="73">
        <v>2</v>
      </c>
      <c r="X90" s="73">
        <v>2</v>
      </c>
      <c r="Y90" s="73">
        <v>2</v>
      </c>
      <c r="Z90" s="73">
        <v>3</v>
      </c>
      <c r="AA90" s="73">
        <v>3</v>
      </c>
      <c r="AB90" s="73">
        <v>6</v>
      </c>
      <c r="AC90" s="73">
        <v>4</v>
      </c>
      <c r="AD90" s="73">
        <v>6</v>
      </c>
      <c r="AE90" s="73">
        <v>10</v>
      </c>
      <c r="AF90" s="73">
        <v>4</v>
      </c>
      <c r="AG90" s="73">
        <v>0</v>
      </c>
      <c r="AH90" s="73">
        <v>4</v>
      </c>
      <c r="AI90" s="73">
        <v>6</v>
      </c>
      <c r="AJ90" s="73">
        <v>5</v>
      </c>
      <c r="AK90" s="73">
        <v>7</v>
      </c>
      <c r="AL90" s="73">
        <v>5</v>
      </c>
      <c r="AM90" s="73">
        <v>4</v>
      </c>
      <c r="AN90" s="73">
        <v>9</v>
      </c>
      <c r="AO90" s="73">
        <v>5</v>
      </c>
      <c r="AP90" s="73">
        <v>11</v>
      </c>
      <c r="AQ90" s="73">
        <v>10</v>
      </c>
      <c r="AR90" s="73">
        <v>6</v>
      </c>
      <c r="AS90" s="73">
        <v>10</v>
      </c>
      <c r="AT90" s="73">
        <v>6</v>
      </c>
      <c r="AU90" s="73">
        <v>6</v>
      </c>
      <c r="AV90" s="73">
        <v>3</v>
      </c>
      <c r="AW90" s="73">
        <v>5</v>
      </c>
      <c r="AX90" s="73">
        <v>5</v>
      </c>
      <c r="AY90" s="73">
        <v>7</v>
      </c>
      <c r="AZ90" s="73">
        <v>13</v>
      </c>
      <c r="BA90" s="73">
        <v>6</v>
      </c>
      <c r="BB90" s="73">
        <v>7</v>
      </c>
      <c r="BC90" s="73">
        <v>14</v>
      </c>
      <c r="BD90" s="73">
        <v>10</v>
      </c>
      <c r="BE90" s="73">
        <v>11</v>
      </c>
      <c r="BF90" s="73">
        <v>8</v>
      </c>
      <c r="BG90" s="73">
        <v>8</v>
      </c>
      <c r="BH90" s="73">
        <v>1</v>
      </c>
      <c r="BI90" s="73">
        <v>3</v>
      </c>
      <c r="BJ90" s="73">
        <v>7</v>
      </c>
      <c r="BK90" s="73">
        <v>1</v>
      </c>
      <c r="BL90" s="73">
        <v>3</v>
      </c>
      <c r="BM90" s="73">
        <v>6</v>
      </c>
      <c r="BN90" s="73">
        <v>9</v>
      </c>
      <c r="BO90" s="73">
        <v>15</v>
      </c>
      <c r="BP90" s="73">
        <v>8</v>
      </c>
      <c r="BQ90" s="73">
        <v>9</v>
      </c>
      <c r="BR90" s="73">
        <v>4</v>
      </c>
      <c r="BS90" s="73">
        <v>7</v>
      </c>
      <c r="BT90" s="73">
        <v>4</v>
      </c>
      <c r="BU90" s="73">
        <v>3</v>
      </c>
      <c r="BV90" s="73">
        <v>4</v>
      </c>
      <c r="BW90" s="73">
        <v>7</v>
      </c>
      <c r="BX90" s="73">
        <v>15</v>
      </c>
      <c r="BY90" s="73">
        <v>15</v>
      </c>
      <c r="BZ90" s="73">
        <v>11</v>
      </c>
      <c r="CA90" s="73">
        <v>11</v>
      </c>
      <c r="CB90" s="73">
        <v>5</v>
      </c>
      <c r="CC90" s="73">
        <v>7</v>
      </c>
      <c r="CD90" s="73">
        <v>5</v>
      </c>
      <c r="CE90" s="73">
        <v>5</v>
      </c>
      <c r="CF90" s="73">
        <v>5</v>
      </c>
    </row>
    <row r="91" spans="1:84" x14ac:dyDescent="0.25">
      <c r="A91" s="48" t="s">
        <v>88</v>
      </c>
      <c r="B91" s="62" t="s">
        <v>74</v>
      </c>
      <c r="C91" s="63" t="s">
        <v>89</v>
      </c>
      <c r="D91" s="20"/>
      <c r="E91" s="11"/>
      <c r="F91" s="27" t="s">
        <v>68</v>
      </c>
      <c r="G91" s="23" t="e">
        <f ca="1">G90/G8</f>
        <v>#REF!</v>
      </c>
      <c r="H91" s="76" t="e">
        <f>IF(H5=0, 0, H90/H5)</f>
        <v>#REF!</v>
      </c>
      <c r="I91" s="76">
        <v>1.0793308148947653E-3</v>
      </c>
      <c r="J91" s="76">
        <v>5.4259359739555074E-4</v>
      </c>
      <c r="K91" s="76">
        <v>1.0857763300760044E-3</v>
      </c>
      <c r="L91" s="76">
        <v>1.0911074740861974E-3</v>
      </c>
      <c r="M91" s="76">
        <v>5.5096418732782364E-4</v>
      </c>
      <c r="N91" s="76">
        <v>1.1049723756906078E-3</v>
      </c>
      <c r="O91" s="76">
        <v>5.5432372505543237E-4</v>
      </c>
      <c r="P91" s="76">
        <v>2.2396416573348264E-3</v>
      </c>
      <c r="Q91" s="76">
        <v>5.6338028169014088E-4</v>
      </c>
      <c r="R91" s="76">
        <v>1.1402508551881414E-3</v>
      </c>
      <c r="S91" s="76">
        <v>2.881844380403458E-3</v>
      </c>
      <c r="T91" s="76">
        <v>1.7421602787456446E-3</v>
      </c>
      <c r="U91" s="76">
        <v>2.3378141437755697E-3</v>
      </c>
      <c r="V91" s="76">
        <v>1.7740981667652277E-3</v>
      </c>
      <c r="W91" s="76">
        <v>1.1862396204033216E-3</v>
      </c>
      <c r="X91" s="76">
        <v>1.1947431302270011E-3</v>
      </c>
      <c r="Y91" s="76">
        <v>1.2012012012012011E-3</v>
      </c>
      <c r="Z91" s="76">
        <v>1.8061408789885611E-3</v>
      </c>
      <c r="AA91" s="76">
        <v>1.8126888217522659E-3</v>
      </c>
      <c r="AB91" s="76">
        <v>3.64741641337386E-3</v>
      </c>
      <c r="AC91" s="76">
        <v>2.449479485609308E-3</v>
      </c>
      <c r="AD91" s="76">
        <v>3.6809815950920245E-3</v>
      </c>
      <c r="AE91" s="76">
        <v>6.1576354679802959E-3</v>
      </c>
      <c r="AF91" s="76">
        <v>2.4737167594310453E-3</v>
      </c>
      <c r="AG91" s="76">
        <v>0</v>
      </c>
      <c r="AH91" s="76">
        <v>2.4706609017912293E-3</v>
      </c>
      <c r="AI91" s="76">
        <v>3.708281829419036E-3</v>
      </c>
      <c r="AJ91" s="76">
        <v>3.0902348578491965E-3</v>
      </c>
      <c r="AK91" s="76">
        <v>4.3370508054522928E-3</v>
      </c>
      <c r="AL91" s="76">
        <v>3.0998140111593306E-3</v>
      </c>
      <c r="AM91" s="76">
        <v>2.4922118380062306E-3</v>
      </c>
      <c r="AN91" s="76">
        <v>5.6390977443609019E-3</v>
      </c>
      <c r="AO91" s="76">
        <v>3.3647375504710633E-3</v>
      </c>
      <c r="AP91" s="76">
        <v>7.4074074074074077E-3</v>
      </c>
      <c r="AQ91" s="76">
        <v>6.3291139240506328E-3</v>
      </c>
      <c r="AR91" s="76">
        <v>4.0733197556008143E-3</v>
      </c>
      <c r="AS91" s="76">
        <v>6.7980965329707682E-3</v>
      </c>
      <c r="AT91" s="76">
        <v>4.0955631399317407E-3</v>
      </c>
      <c r="AU91" s="76">
        <v>4.10958904109589E-3</v>
      </c>
      <c r="AV91" s="76">
        <v>2.0618556701030928E-3</v>
      </c>
      <c r="AW91" s="76">
        <v>3.453038674033149E-3</v>
      </c>
      <c r="AX91" s="76">
        <v>3.4650034650034649E-3</v>
      </c>
      <c r="AY91" s="76">
        <v>4.8848569434752267E-3</v>
      </c>
      <c r="AZ91" s="76">
        <v>9.1100210231254385E-3</v>
      </c>
      <c r="BA91" s="76">
        <v>4.2342978122794639E-3</v>
      </c>
      <c r="BB91" s="76">
        <v>4.9330514446793514E-3</v>
      </c>
      <c r="BC91" s="76">
        <v>9.8800282286520824E-3</v>
      </c>
      <c r="BD91" s="76">
        <v>7.0972320794889989E-3</v>
      </c>
      <c r="BE91" s="76">
        <v>7.8459343794579171E-3</v>
      </c>
      <c r="BF91" s="76">
        <v>5.7102069950035689E-3</v>
      </c>
      <c r="BG91" s="76">
        <v>5.7553956834532375E-3</v>
      </c>
      <c r="BH91" s="76">
        <v>7.2358900144717795E-4</v>
      </c>
      <c r="BI91" s="76">
        <v>2.1913805697589481E-3</v>
      </c>
      <c r="BJ91" s="76">
        <v>5.1546391752577319E-3</v>
      </c>
      <c r="BK91" s="76">
        <v>7.4515648286140089E-4</v>
      </c>
      <c r="BL91" s="76">
        <v>2.2590361445783132E-3</v>
      </c>
      <c r="BM91" s="76">
        <v>4.5180722891566263E-3</v>
      </c>
      <c r="BN91" s="76">
        <v>6.7975830815709968E-3</v>
      </c>
      <c r="BO91" s="76">
        <v>1.1372251705837756E-2</v>
      </c>
      <c r="BP91" s="76">
        <v>6.1162079510703364E-3</v>
      </c>
      <c r="BQ91" s="76">
        <v>6.9230769230769233E-3</v>
      </c>
      <c r="BR91" s="76">
        <v>3.0745580322828594E-3</v>
      </c>
      <c r="BS91" s="76">
        <v>5.4559625876851132E-3</v>
      </c>
      <c r="BT91" s="76">
        <v>3.1176929072486361E-3</v>
      </c>
      <c r="BU91" s="76">
        <v>2.3382696804364772E-3</v>
      </c>
      <c r="BV91" s="76">
        <v>3.1323414252153485E-3</v>
      </c>
      <c r="BW91" s="76">
        <v>5.50314465408805E-3</v>
      </c>
      <c r="BX91" s="76">
        <v>1.1838989739542225E-2</v>
      </c>
      <c r="BY91" s="76">
        <v>1.1829652996845425E-2</v>
      </c>
      <c r="BZ91" s="76">
        <v>8.6956521739130436E-3</v>
      </c>
      <c r="CA91" s="76">
        <v>8.7649402390438252E-3</v>
      </c>
      <c r="CB91" s="76">
        <v>4.0000000000000001E-3</v>
      </c>
      <c r="CC91" s="76">
        <v>5.6134723336006415E-3</v>
      </c>
      <c r="CD91" s="76">
        <v>4.0355125100887809E-3</v>
      </c>
      <c r="CE91" s="76">
        <v>4.0584415584415581E-3</v>
      </c>
      <c r="CF91" s="76">
        <v>4.0816326530612249E-3</v>
      </c>
    </row>
    <row r="92" spans="1:84" x14ac:dyDescent="0.25">
      <c r="A92" s="149"/>
      <c r="B92" s="149"/>
      <c r="C92" s="149"/>
      <c r="D92" s="1"/>
      <c r="E92" s="11"/>
      <c r="F92" s="148" t="s">
        <v>94</v>
      </c>
      <c r="G92" s="111" t="e">
        <f ca="1">(INDIRECT("H92")+INDIRECT("I92")+INDIRECT("J92")+INDIRECT("K92")+INDIRECT("L92")+INDIRECT("M92")+INDIRECT("N92")+INDIRECT("O92")+INDIRECT("P92")+INDIRECT("Q92")+INDIRECT("R92")+INDIRECT("S92")) /12</f>
        <v>#REF!</v>
      </c>
      <c r="H92" s="73" t="e">
        <f>#REF!</f>
        <v>#REF!</v>
      </c>
      <c r="I92" s="73">
        <v>506</v>
      </c>
      <c r="J92" s="73">
        <v>619</v>
      </c>
      <c r="K92" s="73">
        <v>509</v>
      </c>
      <c r="L92" s="73">
        <v>711</v>
      </c>
      <c r="M92" s="73">
        <v>500</v>
      </c>
      <c r="N92" s="73">
        <v>321</v>
      </c>
      <c r="O92" s="73">
        <v>388</v>
      </c>
      <c r="P92" s="73">
        <v>410</v>
      </c>
      <c r="Q92" s="73">
        <v>338</v>
      </c>
      <c r="R92" s="73">
        <v>247</v>
      </c>
      <c r="S92" s="73">
        <v>361</v>
      </c>
      <c r="T92" s="73">
        <v>345</v>
      </c>
      <c r="U92" s="73">
        <v>243</v>
      </c>
      <c r="V92" s="73">
        <v>626</v>
      </c>
      <c r="W92" s="73">
        <v>714</v>
      </c>
      <c r="X92" s="73">
        <v>739</v>
      </c>
      <c r="Y92" s="73">
        <v>614</v>
      </c>
      <c r="Z92" s="73">
        <v>696</v>
      </c>
      <c r="AA92" s="73">
        <v>751</v>
      </c>
      <c r="AB92" s="73">
        <v>673</v>
      </c>
      <c r="AC92" s="73">
        <v>394</v>
      </c>
      <c r="AD92" s="73">
        <v>320</v>
      </c>
      <c r="AE92" s="73">
        <v>412</v>
      </c>
      <c r="AF92" s="73">
        <v>475</v>
      </c>
      <c r="AG92" s="73">
        <v>56</v>
      </c>
      <c r="AH92" s="73">
        <v>540</v>
      </c>
      <c r="AI92" s="73">
        <v>679</v>
      </c>
      <c r="AJ92" s="73">
        <v>737</v>
      </c>
      <c r="AK92" s="73">
        <v>560</v>
      </c>
      <c r="AL92" s="73">
        <v>701</v>
      </c>
      <c r="AM92" s="73">
        <v>585</v>
      </c>
      <c r="AN92" s="73">
        <v>455</v>
      </c>
      <c r="AO92" s="73">
        <v>670</v>
      </c>
      <c r="AP92" s="73">
        <v>916</v>
      </c>
      <c r="AQ92" s="73">
        <v>725</v>
      </c>
      <c r="AR92" s="73">
        <v>754</v>
      </c>
      <c r="AS92" s="73">
        <v>832</v>
      </c>
      <c r="AT92" s="73">
        <v>681</v>
      </c>
      <c r="AU92" s="73">
        <v>726</v>
      </c>
      <c r="AV92" s="73">
        <v>833</v>
      </c>
      <c r="AW92" s="73">
        <v>659</v>
      </c>
      <c r="AX92" s="73">
        <v>747</v>
      </c>
      <c r="AY92" s="73">
        <v>922</v>
      </c>
      <c r="AZ92" s="73">
        <v>770</v>
      </c>
      <c r="BA92" s="73">
        <v>777</v>
      </c>
      <c r="BB92" s="73">
        <v>13</v>
      </c>
      <c r="BC92" s="73">
        <v>853</v>
      </c>
      <c r="BD92" s="73">
        <v>744</v>
      </c>
      <c r="BE92" s="73">
        <v>859</v>
      </c>
      <c r="BF92" s="73">
        <v>732</v>
      </c>
      <c r="BG92" s="73">
        <v>763</v>
      </c>
      <c r="BH92" s="73">
        <v>866</v>
      </c>
      <c r="BI92" s="73">
        <v>674</v>
      </c>
      <c r="BJ92" s="73">
        <v>716</v>
      </c>
      <c r="BK92" s="73">
        <v>946</v>
      </c>
      <c r="BL92" s="73">
        <v>877</v>
      </c>
      <c r="BM92" s="73">
        <v>780</v>
      </c>
      <c r="BN92" s="73">
        <v>957</v>
      </c>
      <c r="BO92" s="73">
        <v>908</v>
      </c>
      <c r="BP92" s="73">
        <v>853</v>
      </c>
      <c r="BQ92" s="73">
        <v>968</v>
      </c>
      <c r="BR92" s="73">
        <v>876</v>
      </c>
      <c r="BS92" s="73">
        <v>757</v>
      </c>
      <c r="BT92" s="73">
        <v>878</v>
      </c>
      <c r="BU92" s="73">
        <v>771</v>
      </c>
      <c r="BV92" s="73">
        <v>728</v>
      </c>
      <c r="BW92" s="73">
        <v>923</v>
      </c>
      <c r="BX92" s="73">
        <v>868</v>
      </c>
      <c r="BY92" s="73">
        <v>1680</v>
      </c>
      <c r="BZ92" s="73">
        <v>936</v>
      </c>
      <c r="CA92" s="73">
        <v>914</v>
      </c>
      <c r="CB92" s="73">
        <v>872</v>
      </c>
      <c r="CC92" s="73">
        <v>949</v>
      </c>
      <c r="CD92" s="73">
        <v>813</v>
      </c>
      <c r="CE92" s="73">
        <v>811</v>
      </c>
      <c r="CF92" s="73">
        <v>855</v>
      </c>
    </row>
    <row r="93" spans="1:84" x14ac:dyDescent="0.25">
      <c r="A93" s="48" t="s">
        <v>88</v>
      </c>
      <c r="B93" s="62" t="s">
        <v>74</v>
      </c>
      <c r="C93" s="63" t="s">
        <v>89</v>
      </c>
      <c r="D93" s="20"/>
      <c r="E93" s="11"/>
      <c r="F93" s="27" t="s">
        <v>68</v>
      </c>
      <c r="G93" s="23" t="e">
        <f ca="1">G92/G8</f>
        <v>#REF!</v>
      </c>
      <c r="H93" s="76" t="e">
        <f>IF(H6=0, 0, H92/H6)</f>
        <v>#REF!</v>
      </c>
      <c r="I93" s="76">
        <v>2.1473434051943643E-2</v>
      </c>
      <c r="J93" s="76">
        <v>2.6198840309815043E-2</v>
      </c>
      <c r="K93" s="76">
        <v>2.1446026797000084E-2</v>
      </c>
      <c r="L93" s="76">
        <v>2.9912911775842484E-2</v>
      </c>
      <c r="M93" s="76">
        <v>2.0993408069866062E-2</v>
      </c>
      <c r="N93" s="76">
        <v>1.3441648172187095E-2</v>
      </c>
      <c r="O93" s="76">
        <v>1.620177050275597E-2</v>
      </c>
      <c r="P93" s="76">
        <v>1.7111853088480802E-2</v>
      </c>
      <c r="Q93" s="76">
        <v>1.4087442170633102E-2</v>
      </c>
      <c r="R93" s="76">
        <v>1.0266001662510391E-2</v>
      </c>
      <c r="S93" s="76">
        <v>1.4972419227738377E-2</v>
      </c>
      <c r="T93" s="76">
        <v>1.4282165921510184E-2</v>
      </c>
      <c r="U93" s="76">
        <v>1.0033030553261766E-2</v>
      </c>
      <c r="V93" s="76">
        <v>2.5794223082945322E-2</v>
      </c>
      <c r="W93" s="76">
        <v>2.9350104821802937E-2</v>
      </c>
      <c r="X93" s="76">
        <v>3.0310487674828759E-2</v>
      </c>
      <c r="Y93" s="76">
        <v>2.5118638520700377E-2</v>
      </c>
      <c r="Z93" s="76">
        <v>2.8452293352955606E-2</v>
      </c>
      <c r="AA93" s="76">
        <v>3.0631806501611129E-2</v>
      </c>
      <c r="AB93" s="76">
        <v>2.7404511768059289E-2</v>
      </c>
      <c r="AC93" s="76">
        <v>1.6026032133414685E-2</v>
      </c>
      <c r="AD93" s="76">
        <v>1.2978058969055441E-2</v>
      </c>
      <c r="AE93" s="76">
        <v>1.6685566175279443E-2</v>
      </c>
      <c r="AF93" s="76">
        <v>1.9202781371280724E-2</v>
      </c>
      <c r="AG93" s="76">
        <v>2.2576093529530338E-3</v>
      </c>
      <c r="AH93" s="76">
        <v>2.1770682148040638E-2</v>
      </c>
      <c r="AI93" s="76">
        <v>2.7321744728794464E-2</v>
      </c>
      <c r="AJ93" s="76">
        <v>2.9605527436330041E-2</v>
      </c>
      <c r="AK93" s="76">
        <v>2.2468303643074949E-2</v>
      </c>
      <c r="AL93" s="76">
        <v>2.8097318529800793E-2</v>
      </c>
      <c r="AM93" s="76">
        <v>2.3411237393949097E-2</v>
      </c>
      <c r="AN93" s="76">
        <v>1.8181091664668744E-2</v>
      </c>
      <c r="AO93" s="76">
        <v>2.6990009668063166E-2</v>
      </c>
      <c r="AP93" s="76">
        <v>3.6833004945916605E-2</v>
      </c>
      <c r="AQ93" s="76">
        <v>2.8844241098070419E-2</v>
      </c>
      <c r="AR93" s="76">
        <v>3.023498275723795E-2</v>
      </c>
      <c r="AS93" s="76">
        <v>3.3289321009882765E-2</v>
      </c>
      <c r="AT93" s="76">
        <v>2.7208438211674457E-2</v>
      </c>
      <c r="AU93" s="76">
        <v>2.8954295285953578E-2</v>
      </c>
      <c r="AV93" s="76">
        <v>3.3215040472108139E-2</v>
      </c>
      <c r="AW93" s="76">
        <v>2.6220506903274578E-2</v>
      </c>
      <c r="AX93" s="76">
        <v>2.9621698786581014E-2</v>
      </c>
      <c r="AY93" s="76">
        <v>3.6566986594748947E-2</v>
      </c>
      <c r="AZ93" s="76">
        <v>3.049625727751594E-2</v>
      </c>
      <c r="BA93" s="76">
        <v>3.0755224825839138E-2</v>
      </c>
      <c r="BB93" s="76">
        <v>5.1381368325362632E-4</v>
      </c>
      <c r="BC93" s="76">
        <v>3.3675483616265295E-2</v>
      </c>
      <c r="BD93" s="76">
        <v>2.932481967600804E-2</v>
      </c>
      <c r="BE93" s="76">
        <v>3.3846881279798256E-2</v>
      </c>
      <c r="BF93" s="76">
        <v>2.878829590592677E-2</v>
      </c>
      <c r="BG93" s="76">
        <v>2.9861844937575828E-2</v>
      </c>
      <c r="BH93" s="76">
        <v>3.3575000969255225E-2</v>
      </c>
      <c r="BI93" s="76">
        <v>2.6054350767327688E-2</v>
      </c>
      <c r="BJ93" s="76">
        <v>2.7638384930132015E-2</v>
      </c>
      <c r="BK93" s="76">
        <v>3.6440677966101696E-2</v>
      </c>
      <c r="BL93" s="76">
        <v>3.3728174755788015E-2</v>
      </c>
      <c r="BM93" s="76">
        <v>2.9997692485193447E-2</v>
      </c>
      <c r="BN93" s="76">
        <v>3.6786469344608878E-2</v>
      </c>
      <c r="BO93" s="76">
        <v>3.4831977903943531E-2</v>
      </c>
      <c r="BP93" s="76">
        <v>3.276736324523663E-2</v>
      </c>
      <c r="BQ93" s="76">
        <v>3.7145049884881043E-2</v>
      </c>
      <c r="BR93" s="76">
        <v>3.3522118475432419E-2</v>
      </c>
      <c r="BS93" s="76">
        <v>2.896498947771188E-2</v>
      </c>
      <c r="BT93" s="76">
        <v>3.3594796250239145E-2</v>
      </c>
      <c r="BU93" s="76">
        <v>2.9500669600153052E-2</v>
      </c>
      <c r="BV93" s="76">
        <v>2.7853234877759498E-2</v>
      </c>
      <c r="BW93" s="76">
        <v>3.534231888497473E-2</v>
      </c>
      <c r="BX93" s="76">
        <v>3.3186771171860065E-2</v>
      </c>
      <c r="BY93" s="76">
        <v>6.4063453325198291E-2</v>
      </c>
      <c r="BZ93" s="76">
        <v>3.5676170147888396E-2</v>
      </c>
      <c r="CA93" s="76">
        <v>3.4772684040327184E-2</v>
      </c>
      <c r="CB93" s="76">
        <v>3.3120632026739594E-2</v>
      </c>
      <c r="CC93" s="76">
        <v>3.6001517450682856E-2</v>
      </c>
      <c r="CD93" s="76">
        <v>3.0852719061895184E-2</v>
      </c>
      <c r="CE93" s="76">
        <v>3.0692956893615411E-2</v>
      </c>
      <c r="CF93" s="76">
        <v>3.2258064516129031E-2</v>
      </c>
    </row>
    <row r="94" spans="1:84" x14ac:dyDescent="0.25">
      <c r="A94" s="149"/>
      <c r="B94" s="149"/>
      <c r="C94" s="149"/>
      <c r="D94" s="20"/>
      <c r="E94" s="11"/>
      <c r="F94" s="147" t="s">
        <v>95</v>
      </c>
      <c r="G94" s="111" t="e">
        <f ca="1">(INDIRECT("H94")+INDIRECT("I94")+INDIRECT("J94")+INDIRECT("K94")+INDIRECT("L94")+INDIRECT("M94")+INDIRECT("N94")+INDIRECT("O94")+INDIRECT("P94")+INDIRECT("Q94")+INDIRECT("R94")+INDIRECT("S94")) /12</f>
        <v>#REF!</v>
      </c>
      <c r="H94" s="73" t="e">
        <f>#REF!</f>
        <v>#REF!</v>
      </c>
      <c r="I94" s="73">
        <v>580</v>
      </c>
      <c r="J94" s="73">
        <v>688</v>
      </c>
      <c r="K94" s="73">
        <v>538</v>
      </c>
      <c r="L94" s="73">
        <v>780</v>
      </c>
      <c r="M94" s="73">
        <v>545</v>
      </c>
      <c r="N94" s="73">
        <v>365</v>
      </c>
      <c r="O94" s="73">
        <v>446</v>
      </c>
      <c r="P94" s="73">
        <v>461</v>
      </c>
      <c r="Q94" s="73">
        <v>378</v>
      </c>
      <c r="R94" s="73">
        <v>283</v>
      </c>
      <c r="S94" s="73">
        <v>398</v>
      </c>
      <c r="T94" s="73">
        <v>382</v>
      </c>
      <c r="U94" s="73">
        <v>280</v>
      </c>
      <c r="V94" s="73">
        <v>697</v>
      </c>
      <c r="W94" s="73">
        <v>763</v>
      </c>
      <c r="X94" s="73">
        <v>784</v>
      </c>
      <c r="Y94" s="73">
        <v>690</v>
      </c>
      <c r="Z94" s="73">
        <v>742</v>
      </c>
      <c r="AA94" s="73">
        <v>797</v>
      </c>
      <c r="AB94" s="73">
        <v>770</v>
      </c>
      <c r="AC94" s="73">
        <v>423</v>
      </c>
      <c r="AD94" s="73">
        <v>357</v>
      </c>
      <c r="AE94" s="73">
        <v>455</v>
      </c>
      <c r="AF94" s="73">
        <v>511</v>
      </c>
      <c r="AG94" s="73">
        <v>69</v>
      </c>
      <c r="AH94" s="73">
        <v>605</v>
      </c>
      <c r="AI94" s="73">
        <v>718</v>
      </c>
      <c r="AJ94" s="73">
        <v>786</v>
      </c>
      <c r="AK94" s="73">
        <v>650</v>
      </c>
      <c r="AL94" s="73">
        <v>735</v>
      </c>
      <c r="AM94" s="73">
        <v>628</v>
      </c>
      <c r="AN94" s="73">
        <v>552</v>
      </c>
      <c r="AO94" s="73">
        <v>703</v>
      </c>
      <c r="AP94" s="73">
        <v>990</v>
      </c>
      <c r="AQ94" s="73">
        <v>839</v>
      </c>
      <c r="AR94" s="73">
        <v>796</v>
      </c>
      <c r="AS94" s="73">
        <v>905</v>
      </c>
      <c r="AT94" s="73">
        <v>782</v>
      </c>
      <c r="AU94" s="73">
        <v>764</v>
      </c>
      <c r="AV94" s="73">
        <v>892</v>
      </c>
      <c r="AW94" s="73">
        <v>757</v>
      </c>
      <c r="AX94" s="73">
        <v>785</v>
      </c>
      <c r="AY94" s="73">
        <v>994</v>
      </c>
      <c r="AZ94" s="73">
        <v>886</v>
      </c>
      <c r="BA94" s="73">
        <v>813</v>
      </c>
      <c r="BB94" s="73">
        <v>980</v>
      </c>
      <c r="BC94" s="73">
        <v>971</v>
      </c>
      <c r="BD94" s="73">
        <v>795</v>
      </c>
      <c r="BE94" s="73">
        <v>934</v>
      </c>
      <c r="BF94" s="73">
        <v>836</v>
      </c>
      <c r="BG94" s="73">
        <v>809</v>
      </c>
      <c r="BH94" s="73">
        <v>930</v>
      </c>
      <c r="BI94" s="73">
        <v>764</v>
      </c>
      <c r="BJ94" s="73">
        <v>757</v>
      </c>
      <c r="BK94" s="73">
        <v>1013</v>
      </c>
      <c r="BL94" s="73">
        <v>993</v>
      </c>
      <c r="BM94" s="73">
        <v>822</v>
      </c>
      <c r="BN94" s="73">
        <v>1035</v>
      </c>
      <c r="BO94" s="73">
        <v>1025</v>
      </c>
      <c r="BP94" s="73">
        <v>986</v>
      </c>
      <c r="BQ94" s="73">
        <v>1048</v>
      </c>
      <c r="BR94" s="73">
        <v>965</v>
      </c>
      <c r="BS94" s="73">
        <v>797</v>
      </c>
      <c r="BT94" s="73">
        <v>948</v>
      </c>
      <c r="BU94" s="73">
        <v>863</v>
      </c>
      <c r="BV94" s="73">
        <v>759</v>
      </c>
      <c r="BW94" s="73">
        <v>1006</v>
      </c>
      <c r="BX94" s="73">
        <v>987</v>
      </c>
      <c r="BY94" s="73">
        <v>1799</v>
      </c>
      <c r="BZ94" s="73">
        <v>1018</v>
      </c>
      <c r="CA94" s="73">
        <v>8958</v>
      </c>
      <c r="CB94" s="73">
        <v>921</v>
      </c>
      <c r="CC94" s="73">
        <v>8794</v>
      </c>
      <c r="CD94" s="73">
        <v>9098</v>
      </c>
      <c r="CE94" s="73">
        <v>7276</v>
      </c>
      <c r="CF94" s="73">
        <v>8973</v>
      </c>
    </row>
    <row r="95" spans="1:84" x14ac:dyDescent="0.25">
      <c r="A95" s="48" t="s">
        <v>88</v>
      </c>
      <c r="B95" s="62" t="s">
        <v>74</v>
      </c>
      <c r="C95" s="63" t="s">
        <v>89</v>
      </c>
      <c r="D95" s="20"/>
      <c r="E95" s="11"/>
      <c r="F95" s="27" t="s">
        <v>68</v>
      </c>
      <c r="G95" s="23" t="e">
        <f ca="1">G94/G8</f>
        <v>#REF!</v>
      </c>
      <c r="H95" s="76" t="e">
        <f>IF(H8=0, 0, H94/H8)</f>
        <v>#REF!</v>
      </c>
      <c r="I95" s="76">
        <v>2.2819372860683796E-2</v>
      </c>
      <c r="J95" s="76">
        <v>2.701217118178249E-2</v>
      </c>
      <c r="K95" s="76">
        <v>2.1035345636534249E-2</v>
      </c>
      <c r="L95" s="76">
        <v>3.0466369814858216E-2</v>
      </c>
      <c r="M95" s="76">
        <v>2.1262484394506866E-2</v>
      </c>
      <c r="N95" s="76">
        <v>1.4207309952901795E-2</v>
      </c>
      <c r="O95" s="76">
        <v>1.7319043181112145E-2</v>
      </c>
      <c r="P95" s="76">
        <v>1.7905694088402081E-2</v>
      </c>
      <c r="Q95" s="76">
        <v>1.4669357342440237E-2</v>
      </c>
      <c r="R95" s="76">
        <v>1.0963043309831874E-2</v>
      </c>
      <c r="S95" s="76">
        <v>1.5398901183935618E-2</v>
      </c>
      <c r="T95" s="76">
        <v>1.4761573537367649E-2</v>
      </c>
      <c r="U95" s="76">
        <v>1.079788669931742E-2</v>
      </c>
      <c r="V95" s="76">
        <v>2.6848998459167949E-2</v>
      </c>
      <c r="W95" s="76">
        <v>2.9331488102102794E-2</v>
      </c>
      <c r="X95" s="76">
        <v>3.0090193820763771E-2</v>
      </c>
      <c r="Y95" s="76">
        <v>2.6427668620016085E-2</v>
      </c>
      <c r="Z95" s="76">
        <v>2.840408835126134E-2</v>
      </c>
      <c r="AA95" s="76">
        <v>3.0452391869173163E-2</v>
      </c>
      <c r="AB95" s="76">
        <v>2.938594817387322E-2</v>
      </c>
      <c r="AC95" s="76">
        <v>1.613395377221756E-2</v>
      </c>
      <c r="AD95" s="76">
        <v>1.3580857458059117E-2</v>
      </c>
      <c r="AE95" s="76">
        <v>1.728986168110655E-2</v>
      </c>
      <c r="AF95" s="76">
        <v>1.9390581717451522E-2</v>
      </c>
      <c r="AG95" s="76">
        <v>2.6114601468473241E-3</v>
      </c>
      <c r="AH95" s="76">
        <v>2.2896718767740225E-2</v>
      </c>
      <c r="AI95" s="76">
        <v>2.712504722327163E-2</v>
      </c>
      <c r="AJ95" s="76">
        <v>2.9646952323476163E-2</v>
      </c>
      <c r="AK95" s="76">
        <v>2.4493179591529128E-2</v>
      </c>
      <c r="AL95" s="76">
        <v>2.7671109103230177E-2</v>
      </c>
      <c r="AM95" s="76">
        <v>2.3615237092467944E-2</v>
      </c>
      <c r="AN95" s="76">
        <v>2.0734730673878748E-2</v>
      </c>
      <c r="AO95" s="76">
        <v>2.6719878373242113E-2</v>
      </c>
      <c r="AP95" s="76">
        <v>3.7565454959398954E-2</v>
      </c>
      <c r="AQ95" s="76">
        <v>3.140557739097885E-2</v>
      </c>
      <c r="AR95" s="76">
        <v>3.0138957252659877E-2</v>
      </c>
      <c r="AS95" s="76">
        <v>3.4197400241837969E-2</v>
      </c>
      <c r="AT95" s="76">
        <v>2.9516116856646787E-2</v>
      </c>
      <c r="AU95" s="76">
        <v>2.87932464008442E-2</v>
      </c>
      <c r="AV95" s="76">
        <v>3.3617245797844274E-2</v>
      </c>
      <c r="AW95" s="76">
        <v>2.8478988751363756E-2</v>
      </c>
      <c r="AX95" s="76">
        <v>2.9443756798319645E-2</v>
      </c>
      <c r="AY95" s="76">
        <v>3.730251060156866E-2</v>
      </c>
      <c r="AZ95" s="76">
        <v>3.3213375318638473E-2</v>
      </c>
      <c r="BA95" s="76">
        <v>3.0471121772047523E-2</v>
      </c>
      <c r="BB95" s="76">
        <v>3.6676646706586824E-2</v>
      </c>
      <c r="BC95" s="76">
        <v>3.6303136800388831E-2</v>
      </c>
      <c r="BD95" s="76">
        <v>2.9686333084391336E-2</v>
      </c>
      <c r="BE95" s="76">
        <v>3.4875471416302602E-2</v>
      </c>
      <c r="BF95" s="76">
        <v>3.1161473087818695E-2</v>
      </c>
      <c r="BG95" s="76">
        <v>3.0028580973237816E-2</v>
      </c>
      <c r="BH95" s="76">
        <v>3.4222631094756213E-2</v>
      </c>
      <c r="BI95" s="76">
        <v>2.804904912254938E-2</v>
      </c>
      <c r="BJ95" s="76">
        <v>2.7765551643192488E-2</v>
      </c>
      <c r="BK95" s="76">
        <v>3.7103508900446856E-2</v>
      </c>
      <c r="BL95" s="76">
        <v>3.6333699231613614E-2</v>
      </c>
      <c r="BM95" s="76">
        <v>3.0076838638858398E-2</v>
      </c>
      <c r="BN95" s="76">
        <v>3.7858005047734004E-2</v>
      </c>
      <c r="BO95" s="76">
        <v>3.7426516230328256E-2</v>
      </c>
      <c r="BP95" s="76">
        <v>3.6064374542794438E-2</v>
      </c>
      <c r="BQ95" s="76">
        <v>3.8304093567251465E-2</v>
      </c>
      <c r="BR95" s="76">
        <v>3.5176612109503153E-2</v>
      </c>
      <c r="BS95" s="76">
        <v>2.9068495149172077E-2</v>
      </c>
      <c r="BT95" s="76">
        <v>3.4575826099642569E-2</v>
      </c>
      <c r="BU95" s="76">
        <v>3.1475672915602888E-2</v>
      </c>
      <c r="BV95" s="76">
        <v>2.7686583497483038E-2</v>
      </c>
      <c r="BW95" s="76">
        <v>3.6731415218343798E-2</v>
      </c>
      <c r="BX95" s="76">
        <v>3.599299832251477E-2</v>
      </c>
      <c r="BY95" s="76">
        <v>6.5437218099810859E-2</v>
      </c>
      <c r="BZ95" s="76">
        <v>3.7016835751427224E-2</v>
      </c>
      <c r="CA95" s="76">
        <v>0.32527233115468407</v>
      </c>
      <c r="CB95" s="76">
        <v>3.339618536514613E-2</v>
      </c>
      <c r="CC95" s="76">
        <v>0.31854239866700473</v>
      </c>
      <c r="CD95" s="76">
        <v>0.32975715839072128</v>
      </c>
      <c r="CE95" s="76">
        <v>0.26309889712529377</v>
      </c>
      <c r="CF95" s="76">
        <v>0.32358456545257841</v>
      </c>
    </row>
    <row r="96" spans="1:84" x14ac:dyDescent="0.25">
      <c r="A96" s="149"/>
      <c r="B96" s="149"/>
      <c r="C96" s="149"/>
      <c r="D96" s="20"/>
      <c r="E96" s="11"/>
      <c r="F96" s="147" t="s">
        <v>96</v>
      </c>
      <c r="G96" s="111" t="e">
        <f ca="1">(INDIRECT("H96")+INDIRECT("I96")+INDIRECT("J96")+INDIRECT("K96")+INDIRECT("L96")+INDIRECT("M96")+INDIRECT("N96")+INDIRECT("O96")+INDIRECT("P96")+INDIRECT("Q96")+INDIRECT("R96")+INDIRECT("S96")) /12</f>
        <v>#REF!</v>
      </c>
      <c r="H96" s="73" t="e">
        <f>#REF!</f>
        <v>#REF!</v>
      </c>
      <c r="I96" s="73">
        <v>68</v>
      </c>
      <c r="J96" s="73">
        <v>69</v>
      </c>
      <c r="K96" s="73">
        <v>73</v>
      </c>
      <c r="L96" s="73">
        <v>72</v>
      </c>
      <c r="M96" s="73">
        <v>54</v>
      </c>
      <c r="N96" s="73">
        <v>71</v>
      </c>
      <c r="O96" s="73">
        <v>70</v>
      </c>
      <c r="P96" s="73">
        <v>70</v>
      </c>
      <c r="Q96" s="73">
        <v>70</v>
      </c>
      <c r="R96" s="73">
        <v>80</v>
      </c>
      <c r="S96" s="73">
        <v>82</v>
      </c>
      <c r="T96" s="73">
        <v>81</v>
      </c>
      <c r="U96" s="73">
        <v>71</v>
      </c>
      <c r="V96" s="73">
        <v>85</v>
      </c>
      <c r="W96" s="73">
        <v>87</v>
      </c>
      <c r="X96" s="73">
        <v>86</v>
      </c>
      <c r="Y96" s="73">
        <v>86</v>
      </c>
      <c r="Z96" s="73">
        <v>85</v>
      </c>
      <c r="AA96" s="73">
        <v>90</v>
      </c>
      <c r="AB96" s="73">
        <v>79</v>
      </c>
      <c r="AC96" s="73">
        <v>93</v>
      </c>
      <c r="AD96" s="73">
        <v>79</v>
      </c>
      <c r="AE96" s="73">
        <v>84</v>
      </c>
      <c r="AF96" s="73">
        <v>93</v>
      </c>
      <c r="AG96" s="73">
        <v>45</v>
      </c>
      <c r="AH96" s="73">
        <v>89</v>
      </c>
      <c r="AI96" s="73">
        <v>79</v>
      </c>
      <c r="AJ96" s="73">
        <v>75</v>
      </c>
      <c r="AK96" s="73">
        <v>92</v>
      </c>
      <c r="AL96" s="73">
        <v>87</v>
      </c>
      <c r="AM96" s="73">
        <v>84</v>
      </c>
      <c r="AN96" s="73">
        <v>83</v>
      </c>
      <c r="AO96" s="73">
        <v>57</v>
      </c>
      <c r="AP96" s="73">
        <v>88</v>
      </c>
      <c r="AQ96" s="73">
        <v>94</v>
      </c>
      <c r="AR96" s="73">
        <v>92</v>
      </c>
      <c r="AS96" s="73">
        <v>99</v>
      </c>
      <c r="AT96" s="73">
        <v>82</v>
      </c>
      <c r="AU96" s="73">
        <v>92</v>
      </c>
      <c r="AV96" s="73">
        <v>89</v>
      </c>
      <c r="AW96" s="73">
        <v>90</v>
      </c>
      <c r="AX96" s="73">
        <v>96</v>
      </c>
      <c r="AY96" s="73">
        <v>98</v>
      </c>
      <c r="AZ96" s="73">
        <v>93</v>
      </c>
      <c r="BA96" s="73">
        <v>83</v>
      </c>
      <c r="BB96" s="73">
        <v>93</v>
      </c>
      <c r="BC96" s="73">
        <v>91</v>
      </c>
      <c r="BD96" s="73">
        <v>92</v>
      </c>
      <c r="BE96" s="73">
        <v>97</v>
      </c>
      <c r="BF96" s="73">
        <v>90</v>
      </c>
      <c r="BG96" s="73">
        <v>89</v>
      </c>
      <c r="BH96" s="73">
        <v>93</v>
      </c>
      <c r="BI96" s="73">
        <v>87</v>
      </c>
      <c r="BJ96" s="73">
        <v>89</v>
      </c>
      <c r="BK96" s="73">
        <v>85</v>
      </c>
      <c r="BL96" s="73">
        <v>84</v>
      </c>
      <c r="BM96" s="73">
        <v>82</v>
      </c>
      <c r="BN96" s="73">
        <v>79</v>
      </c>
      <c r="BO96" s="73">
        <v>76</v>
      </c>
      <c r="BP96" s="73">
        <v>76</v>
      </c>
      <c r="BQ96" s="73">
        <v>77</v>
      </c>
      <c r="BR96" s="73">
        <v>78</v>
      </c>
      <c r="BS96" s="73">
        <v>67</v>
      </c>
      <c r="BT96" s="73">
        <v>78</v>
      </c>
      <c r="BU96" s="73">
        <v>78</v>
      </c>
      <c r="BV96" s="73">
        <v>79</v>
      </c>
      <c r="BW96" s="73">
        <v>75</v>
      </c>
      <c r="BX96" s="73">
        <v>77</v>
      </c>
      <c r="BY96" s="73">
        <v>73</v>
      </c>
      <c r="BZ96" s="73">
        <v>68</v>
      </c>
      <c r="CA96" s="73">
        <v>80</v>
      </c>
      <c r="CB96" s="73">
        <v>7</v>
      </c>
      <c r="CC96" s="73">
        <v>78</v>
      </c>
      <c r="CD96" s="73">
        <v>74</v>
      </c>
      <c r="CE96" s="73">
        <v>76</v>
      </c>
      <c r="CF96" s="73">
        <v>76</v>
      </c>
    </row>
    <row r="97" spans="1:84" x14ac:dyDescent="0.25">
      <c r="A97" s="48" t="s">
        <v>88</v>
      </c>
      <c r="B97" s="62" t="s">
        <v>74</v>
      </c>
      <c r="C97" s="63" t="s">
        <v>89</v>
      </c>
      <c r="D97" s="20"/>
      <c r="E97" s="11"/>
      <c r="F97" s="27" t="s">
        <v>68</v>
      </c>
      <c r="G97" s="23" t="e">
        <f ca="1">G96/G8</f>
        <v>#REF!</v>
      </c>
      <c r="H97" s="76" t="e">
        <f>IF(H5=0, 0, H96/H5)</f>
        <v>#REF!</v>
      </c>
      <c r="I97" s="76">
        <v>3.669724770642202E-2</v>
      </c>
      <c r="J97" s="76">
        <v>3.7438958220293E-2</v>
      </c>
      <c r="K97" s="76">
        <v>3.9630836047774155E-2</v>
      </c>
      <c r="L97" s="76">
        <v>3.927986906710311E-2</v>
      </c>
      <c r="M97" s="76">
        <v>2.9752066115702479E-2</v>
      </c>
      <c r="N97" s="76">
        <v>3.9226519337016576E-2</v>
      </c>
      <c r="O97" s="76">
        <v>3.8802660753880266E-2</v>
      </c>
      <c r="P97" s="76">
        <v>3.9193729003359462E-2</v>
      </c>
      <c r="Q97" s="76">
        <v>3.9436619718309862E-2</v>
      </c>
      <c r="R97" s="76">
        <v>4.5610034207525657E-2</v>
      </c>
      <c r="S97" s="76">
        <v>4.7262247838616718E-2</v>
      </c>
      <c r="T97" s="76">
        <v>4.7038327526132406E-2</v>
      </c>
      <c r="U97" s="76">
        <v>4.1496201052016367E-2</v>
      </c>
      <c r="V97" s="76">
        <v>5.0266114725014785E-2</v>
      </c>
      <c r="W97" s="76">
        <v>5.1601423487544484E-2</v>
      </c>
      <c r="X97" s="76">
        <v>5.1373954599761053E-2</v>
      </c>
      <c r="Y97" s="76">
        <v>5.1651651651651649E-2</v>
      </c>
      <c r="Z97" s="76">
        <v>5.1173991571342566E-2</v>
      </c>
      <c r="AA97" s="76">
        <v>5.4380664652567974E-2</v>
      </c>
      <c r="AB97" s="76">
        <v>4.8024316109422489E-2</v>
      </c>
      <c r="AC97" s="76">
        <v>5.6950398040416413E-2</v>
      </c>
      <c r="AD97" s="76">
        <v>4.8466257668711654E-2</v>
      </c>
      <c r="AE97" s="76">
        <v>5.1724137931034482E-2</v>
      </c>
      <c r="AF97" s="76">
        <v>5.7513914656771803E-2</v>
      </c>
      <c r="AG97" s="76">
        <v>2.7829313543599257E-2</v>
      </c>
      <c r="AH97" s="76">
        <v>5.4972205064854847E-2</v>
      </c>
      <c r="AI97" s="76">
        <v>4.8825710754017308E-2</v>
      </c>
      <c r="AJ97" s="76">
        <v>4.6353522867737945E-2</v>
      </c>
      <c r="AK97" s="76">
        <v>5.7001239157372985E-2</v>
      </c>
      <c r="AL97" s="76">
        <v>5.3936763794172352E-2</v>
      </c>
      <c r="AM97" s="76">
        <v>5.2336448598130844E-2</v>
      </c>
      <c r="AN97" s="76">
        <v>5.2005012531328318E-2</v>
      </c>
      <c r="AO97" s="76">
        <v>3.8358008075370119E-2</v>
      </c>
      <c r="AP97" s="76">
        <v>5.9259259259259262E-2</v>
      </c>
      <c r="AQ97" s="76">
        <v>5.9493670886075947E-2</v>
      </c>
      <c r="AR97" s="76">
        <v>6.2457569585879155E-2</v>
      </c>
      <c r="AS97" s="76">
        <v>6.7301155676410609E-2</v>
      </c>
      <c r="AT97" s="76">
        <v>5.597269624573379E-2</v>
      </c>
      <c r="AU97" s="76">
        <v>6.3013698630136991E-2</v>
      </c>
      <c r="AV97" s="76">
        <v>6.1168384879725084E-2</v>
      </c>
      <c r="AW97" s="76">
        <v>6.2154696132596686E-2</v>
      </c>
      <c r="AX97" s="76">
        <v>6.6528066528066532E-2</v>
      </c>
      <c r="AY97" s="76">
        <v>6.838799720865317E-2</v>
      </c>
      <c r="AZ97" s="76">
        <v>6.517168885774352E-2</v>
      </c>
      <c r="BA97" s="76">
        <v>5.8574453069865917E-2</v>
      </c>
      <c r="BB97" s="76">
        <v>6.5539112050739964E-2</v>
      </c>
      <c r="BC97" s="76">
        <v>6.4220183486238536E-2</v>
      </c>
      <c r="BD97" s="76">
        <v>6.5294535131298792E-2</v>
      </c>
      <c r="BE97" s="76">
        <v>6.9186875891583455E-2</v>
      </c>
      <c r="BF97" s="76">
        <v>6.4239828693790149E-2</v>
      </c>
      <c r="BG97" s="76">
        <v>6.4028776978417259E-2</v>
      </c>
      <c r="BH97" s="76">
        <v>6.7293777134587549E-2</v>
      </c>
      <c r="BI97" s="76">
        <v>6.3550036523009501E-2</v>
      </c>
      <c r="BJ97" s="76">
        <v>6.5537555228276881E-2</v>
      </c>
      <c r="BK97" s="76">
        <v>6.3338301043219081E-2</v>
      </c>
      <c r="BL97" s="76">
        <v>6.3253012048192767E-2</v>
      </c>
      <c r="BM97" s="76">
        <v>6.1746987951807226E-2</v>
      </c>
      <c r="BN97" s="76">
        <v>5.9667673716012087E-2</v>
      </c>
      <c r="BO97" s="76">
        <v>5.7619408642911298E-2</v>
      </c>
      <c r="BP97" s="76">
        <v>5.8103975535168197E-2</v>
      </c>
      <c r="BQ97" s="76">
        <v>5.9230769230769233E-2</v>
      </c>
      <c r="BR97" s="76">
        <v>5.9953881629515759E-2</v>
      </c>
      <c r="BS97" s="76">
        <v>5.2221356196414652E-2</v>
      </c>
      <c r="BT97" s="76">
        <v>6.0795011691348405E-2</v>
      </c>
      <c r="BU97" s="76">
        <v>6.0795011691348405E-2</v>
      </c>
      <c r="BV97" s="76">
        <v>6.1863743148003129E-2</v>
      </c>
      <c r="BW97" s="76">
        <v>5.8962264150943397E-2</v>
      </c>
      <c r="BX97" s="76">
        <v>6.0773480662983423E-2</v>
      </c>
      <c r="BY97" s="76">
        <v>5.7570977917981075E-2</v>
      </c>
      <c r="BZ97" s="76">
        <v>5.3754940711462453E-2</v>
      </c>
      <c r="CA97" s="76">
        <v>6.3745019920318724E-2</v>
      </c>
      <c r="CB97" s="76">
        <v>5.5999999999999999E-3</v>
      </c>
      <c r="CC97" s="76">
        <v>6.2550120288692862E-2</v>
      </c>
      <c r="CD97" s="76">
        <v>5.9725585149313962E-2</v>
      </c>
      <c r="CE97" s="76">
        <v>6.1688311688311688E-2</v>
      </c>
      <c r="CF97" s="76">
        <v>6.2040816326530614E-2</v>
      </c>
    </row>
    <row r="98" spans="1:84" x14ac:dyDescent="0.25">
      <c r="A98" s="149"/>
      <c r="B98" s="149"/>
      <c r="C98" s="149"/>
      <c r="D98" s="20"/>
      <c r="E98" s="11"/>
      <c r="F98" s="147" t="s">
        <v>97</v>
      </c>
      <c r="G98" s="111" t="e">
        <f ca="1">(INDIRECT("H98")+INDIRECT("I98")+INDIRECT("J98")+INDIRECT("K98")+INDIRECT("L98")+INDIRECT("M98")+INDIRECT("N98")+INDIRECT("O98")+INDIRECT("P98")+INDIRECT("Q98")+INDIRECT("R98")+INDIRECT("S98")) /12</f>
        <v>#REF!</v>
      </c>
      <c r="H98" s="73" t="e">
        <f>#REF!</f>
        <v>#REF!</v>
      </c>
      <c r="I98" s="73">
        <v>6023</v>
      </c>
      <c r="J98" s="73">
        <v>7180</v>
      </c>
      <c r="K98" s="73">
        <v>5628</v>
      </c>
      <c r="L98" s="73">
        <v>6873</v>
      </c>
      <c r="M98" s="73">
        <v>6032</v>
      </c>
      <c r="N98" s="73">
        <v>3841</v>
      </c>
      <c r="O98" s="73">
        <v>4728</v>
      </c>
      <c r="P98" s="73">
        <v>4520</v>
      </c>
      <c r="Q98" s="73">
        <v>3451</v>
      </c>
      <c r="R98" s="73">
        <v>2813</v>
      </c>
      <c r="S98" s="73">
        <v>3284</v>
      </c>
      <c r="T98" s="73">
        <v>3300</v>
      </c>
      <c r="U98" s="73">
        <v>2740</v>
      </c>
      <c r="V98" s="73">
        <v>7745</v>
      </c>
      <c r="W98" s="73">
        <v>6363</v>
      </c>
      <c r="X98" s="73">
        <v>7717</v>
      </c>
      <c r="Y98" s="73">
        <v>7773</v>
      </c>
      <c r="Z98" s="73">
        <v>6473</v>
      </c>
      <c r="AA98" s="73">
        <v>7810</v>
      </c>
      <c r="AB98" s="73">
        <v>8169</v>
      </c>
      <c r="AC98" s="73">
        <v>3576</v>
      </c>
      <c r="AD98" s="73">
        <v>2659</v>
      </c>
      <c r="AE98" s="73">
        <v>3033</v>
      </c>
      <c r="AF98" s="73">
        <v>3653</v>
      </c>
      <c r="AG98" s="73">
        <v>1057</v>
      </c>
      <c r="AH98" s="73">
        <v>5984</v>
      </c>
      <c r="AI98" s="73">
        <v>6137</v>
      </c>
      <c r="AJ98" s="73">
        <v>7676</v>
      </c>
      <c r="AK98" s="73">
        <v>7328</v>
      </c>
      <c r="AL98" s="73">
        <v>6308</v>
      </c>
      <c r="AM98" s="73">
        <v>6448</v>
      </c>
      <c r="AN98" s="73">
        <v>6437</v>
      </c>
      <c r="AO98" s="73">
        <v>5998</v>
      </c>
      <c r="AP98" s="73">
        <v>8319</v>
      </c>
      <c r="AQ98" s="73">
        <v>8358</v>
      </c>
      <c r="AR98" s="73">
        <v>6751</v>
      </c>
      <c r="AS98" s="73">
        <v>7957</v>
      </c>
      <c r="AT98" s="73">
        <v>8421</v>
      </c>
      <c r="AU98" s="73">
        <v>7069</v>
      </c>
      <c r="AV98" s="73">
        <v>8019</v>
      </c>
      <c r="AW98" s="73">
        <v>7999</v>
      </c>
      <c r="AX98" s="73">
        <v>6732</v>
      </c>
      <c r="AY98" s="73">
        <v>8556</v>
      </c>
      <c r="AZ98" s="73">
        <v>8383</v>
      </c>
      <c r="BA98" s="73">
        <v>6536</v>
      </c>
      <c r="BB98" s="73">
        <v>8402</v>
      </c>
      <c r="BC98" s="73">
        <v>8567</v>
      </c>
      <c r="BD98" s="73">
        <v>6468</v>
      </c>
      <c r="BE98" s="73">
        <v>8221</v>
      </c>
      <c r="BF98" s="73">
        <v>8545</v>
      </c>
      <c r="BG98" s="73">
        <v>6496</v>
      </c>
      <c r="BH98" s="73">
        <v>8984</v>
      </c>
      <c r="BI98" s="73">
        <v>8310</v>
      </c>
      <c r="BJ98" s="73">
        <v>6737</v>
      </c>
      <c r="BK98" s="73">
        <v>8794</v>
      </c>
      <c r="BL98" s="73">
        <v>8994</v>
      </c>
      <c r="BM98" s="73">
        <v>6915</v>
      </c>
      <c r="BN98" s="73">
        <v>8896</v>
      </c>
      <c r="BO98" s="73">
        <v>8971</v>
      </c>
      <c r="BP98" s="73">
        <v>7181</v>
      </c>
      <c r="BQ98" s="73">
        <v>8952</v>
      </c>
      <c r="BR98" s="73">
        <v>9084</v>
      </c>
      <c r="BS98" s="73">
        <v>6953</v>
      </c>
      <c r="BT98" s="73">
        <v>9080</v>
      </c>
      <c r="BU98" s="73">
        <v>8850</v>
      </c>
      <c r="BV98" s="73">
        <v>6994</v>
      </c>
      <c r="BW98" s="73">
        <v>9196</v>
      </c>
      <c r="BX98" s="73">
        <v>9251</v>
      </c>
      <c r="BY98" s="73">
        <v>7044</v>
      </c>
      <c r="BZ98" s="73">
        <v>8944</v>
      </c>
      <c r="CA98" s="73">
        <v>8878</v>
      </c>
      <c r="CB98" s="73">
        <v>914</v>
      </c>
      <c r="CC98" s="73">
        <v>8716</v>
      </c>
      <c r="CD98" s="73">
        <v>9024</v>
      </c>
      <c r="CE98" s="73">
        <v>7200</v>
      </c>
      <c r="CF98" s="73">
        <v>8897</v>
      </c>
    </row>
    <row r="99" spans="1:84" x14ac:dyDescent="0.25">
      <c r="A99" s="48" t="s">
        <v>88</v>
      </c>
      <c r="B99" s="62" t="s">
        <v>74</v>
      </c>
      <c r="C99" s="63" t="s">
        <v>89</v>
      </c>
      <c r="D99" s="20"/>
      <c r="E99" s="11"/>
      <c r="F99" s="27" t="s">
        <v>68</v>
      </c>
      <c r="G99" s="23" t="e">
        <f ca="1">G98/G8</f>
        <v>#REF!</v>
      </c>
      <c r="H99" s="76" t="e">
        <f>IF(H6=0, 0, H98/H6)</f>
        <v>#REF!</v>
      </c>
      <c r="I99" s="76">
        <v>0.25560176540485485</v>
      </c>
      <c r="J99" s="76">
        <v>0.30388961781013246</v>
      </c>
      <c r="K99" s="76">
        <v>0.23712817055700683</v>
      </c>
      <c r="L99" s="76">
        <v>0.28915814716647736</v>
      </c>
      <c r="M99" s="76">
        <v>0.25326447495486415</v>
      </c>
      <c r="N99" s="76">
        <v>0.16083916083916083</v>
      </c>
      <c r="O99" s="76">
        <v>0.19742776014698513</v>
      </c>
      <c r="P99" s="76">
        <v>0.18864774624373956</v>
      </c>
      <c r="Q99" s="76">
        <v>0.14383361813862378</v>
      </c>
      <c r="R99" s="76">
        <v>0.11691604322527016</v>
      </c>
      <c r="S99" s="76">
        <v>0.13620339264236242</v>
      </c>
      <c r="T99" s="76">
        <v>0.13661202185792351</v>
      </c>
      <c r="U99" s="76">
        <v>0.11312964492155243</v>
      </c>
      <c r="V99" s="76">
        <v>0.31913140220033787</v>
      </c>
      <c r="W99" s="76">
        <v>0.26156122826489087</v>
      </c>
      <c r="X99" s="76">
        <v>0.31651695992781265</v>
      </c>
      <c r="Y99" s="76">
        <v>0.31799214531173292</v>
      </c>
      <c r="Z99" s="76">
        <v>0.2646145041288529</v>
      </c>
      <c r="AA99" s="76">
        <v>0.31855447240690132</v>
      </c>
      <c r="AB99" s="76">
        <v>0.33264109455167357</v>
      </c>
      <c r="AC99" s="76">
        <v>0.14545454545454545</v>
      </c>
      <c r="AD99" s="76">
        <v>0.10783955874599505</v>
      </c>
      <c r="AE99" s="76">
        <v>0.12283330633403532</v>
      </c>
      <c r="AF99" s="76">
        <v>0.14767949547218628</v>
      </c>
      <c r="AG99" s="76">
        <v>4.261237653698851E-2</v>
      </c>
      <c r="AH99" s="76">
        <v>0.24125141106273182</v>
      </c>
      <c r="AI99" s="76">
        <v>0.24694189602446484</v>
      </c>
      <c r="AJ99" s="76">
        <v>0.30834739294609143</v>
      </c>
      <c r="AK99" s="76">
        <v>0.29401380195795218</v>
      </c>
      <c r="AL99" s="76">
        <v>0.25283578500140286</v>
      </c>
      <c r="AM99" s="76">
        <v>0.25804386105330557</v>
      </c>
      <c r="AN99" s="76">
        <v>0.25721249900103893</v>
      </c>
      <c r="AO99" s="76">
        <v>0.24162101192394456</v>
      </c>
      <c r="AP99" s="76">
        <v>0.33451284731995656</v>
      </c>
      <c r="AQ99" s="76">
        <v>0.33252436841058286</v>
      </c>
      <c r="AR99" s="76">
        <v>0.27071136418317426</v>
      </c>
      <c r="AS99" s="76">
        <v>0.31836914336014083</v>
      </c>
      <c r="AT99" s="76">
        <v>0.33644971832674098</v>
      </c>
      <c r="AU99" s="76">
        <v>0.28192550051846532</v>
      </c>
      <c r="AV99" s="76">
        <v>0.31974959129151881</v>
      </c>
      <c r="AW99" s="76">
        <v>0.31826682051486094</v>
      </c>
      <c r="AX99" s="76">
        <v>0.26695217701641683</v>
      </c>
      <c r="AY99" s="76">
        <v>0.33933528991829937</v>
      </c>
      <c r="AZ99" s="76">
        <v>0.33201314903560536</v>
      </c>
      <c r="BA99" s="76">
        <v>0.25870804306523115</v>
      </c>
      <c r="BB99" s="76">
        <v>0.33208173589976681</v>
      </c>
      <c r="BC99" s="76">
        <v>0.33821555467824715</v>
      </c>
      <c r="BD99" s="76">
        <v>0.25493673879626344</v>
      </c>
      <c r="BE99" s="76">
        <v>0.32392923283029273</v>
      </c>
      <c r="BF99" s="76">
        <v>0.33606009360128997</v>
      </c>
      <c r="BG99" s="76">
        <v>0.25423662478963643</v>
      </c>
      <c r="BH99" s="76">
        <v>0.34831155739929437</v>
      </c>
      <c r="BI99" s="76">
        <v>0.32123390931230428</v>
      </c>
      <c r="BJ99" s="76">
        <v>0.26005558557863045</v>
      </c>
      <c r="BK99" s="76">
        <v>0.33875192604006166</v>
      </c>
      <c r="BL99" s="76">
        <v>0.34589646950234598</v>
      </c>
      <c r="BM99" s="76">
        <v>0.26594108145527268</v>
      </c>
      <c r="BN99" s="76">
        <v>0.34195656352104553</v>
      </c>
      <c r="BO99" s="76">
        <v>0.34413840724259631</v>
      </c>
      <c r="BP99" s="76">
        <v>0.27585279655808237</v>
      </c>
      <c r="BQ99" s="76">
        <v>0.34351496546431315</v>
      </c>
      <c r="BR99" s="76">
        <v>0.34761977651921017</v>
      </c>
      <c r="BS99" s="76">
        <v>0.26604170652381864</v>
      </c>
      <c r="BT99" s="76">
        <v>0.34742682226898797</v>
      </c>
      <c r="BU99" s="76">
        <v>0.33862636311459726</v>
      </c>
      <c r="BV99" s="76">
        <v>0.26759000650418946</v>
      </c>
      <c r="BW99" s="76">
        <v>0.35212130494715882</v>
      </c>
      <c r="BX99" s="76">
        <v>0.35369910151022749</v>
      </c>
      <c r="BY99" s="76">
        <v>0.26860890787065284</v>
      </c>
      <c r="BZ99" s="76">
        <v>0.34090562585760026</v>
      </c>
      <c r="CA99" s="76">
        <v>0.33775917823853907</v>
      </c>
      <c r="CB99" s="76">
        <v>3.4715891826192648E-2</v>
      </c>
      <c r="CC99" s="76">
        <v>0.33065250379362671</v>
      </c>
      <c r="CD99" s="76">
        <v>0.34245379681985505</v>
      </c>
      <c r="CE99" s="76">
        <v>0.2724898762441812</v>
      </c>
      <c r="CF99" s="76">
        <v>0.33567251461988307</v>
      </c>
    </row>
    <row r="100" spans="1:84" ht="13.8" thickBot="1" x14ac:dyDescent="0.3">
      <c r="A100" s="149"/>
      <c r="B100" s="149"/>
      <c r="C100" s="149"/>
      <c r="D100" s="20"/>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49"/>
      <c r="B101" s="149"/>
      <c r="C101" s="149"/>
      <c r="D101" s="20"/>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49"/>
      <c r="B102" s="149"/>
      <c r="C102" s="149"/>
      <c r="D102" s="20"/>
      <c r="E102" s="11"/>
      <c r="F102" s="133" t="s">
        <v>99</v>
      </c>
      <c r="G102" s="111" t="e">
        <f ca="1">(INDIRECT("H102")+INDIRECT("I102")+INDIRECT("J102")+INDIRECT("K102")+INDIRECT("L102")+INDIRECT("M102")+INDIRECT("N102")+INDIRECT("O102")+INDIRECT("P102")+INDIRECT("Q102")+INDIRECT("R102")+INDIRECT("S102")) / 12</f>
        <v>#REF!</v>
      </c>
      <c r="H102" s="73" t="e">
        <f>#REF!</f>
        <v>#REF!</v>
      </c>
      <c r="I102" s="73">
        <v>1236</v>
      </c>
      <c r="J102" s="73">
        <v>1388</v>
      </c>
      <c r="K102" s="73">
        <v>1218</v>
      </c>
      <c r="L102" s="73">
        <v>1334</v>
      </c>
      <c r="M102" s="73">
        <v>1285</v>
      </c>
      <c r="N102" s="73">
        <v>1248</v>
      </c>
      <c r="O102" s="73">
        <v>1248</v>
      </c>
      <c r="P102" s="73">
        <v>1283</v>
      </c>
      <c r="Q102" s="73">
        <v>1289</v>
      </c>
      <c r="R102" s="73">
        <v>1486</v>
      </c>
      <c r="S102" s="73">
        <v>1288</v>
      </c>
      <c r="T102" s="73">
        <v>1245</v>
      </c>
      <c r="U102" s="73">
        <v>1252</v>
      </c>
      <c r="V102" s="73">
        <v>1410</v>
      </c>
      <c r="W102" s="73">
        <v>1176</v>
      </c>
      <c r="X102" s="73">
        <v>1286</v>
      </c>
      <c r="Y102" s="73">
        <v>1283</v>
      </c>
      <c r="Z102" s="73">
        <v>1270</v>
      </c>
      <c r="AA102" s="73">
        <v>1296</v>
      </c>
      <c r="AB102" s="73">
        <v>1318</v>
      </c>
      <c r="AC102" s="73">
        <v>1336</v>
      </c>
      <c r="AD102" s="73">
        <v>1376</v>
      </c>
      <c r="AE102" s="73">
        <v>1333</v>
      </c>
      <c r="AF102" s="73">
        <v>1332</v>
      </c>
      <c r="AG102" s="73">
        <v>1369</v>
      </c>
      <c r="AH102" s="73">
        <v>2290</v>
      </c>
      <c r="AI102" s="73">
        <v>1893</v>
      </c>
      <c r="AJ102" s="73">
        <v>2127</v>
      </c>
      <c r="AK102" s="73">
        <v>1984</v>
      </c>
      <c r="AL102" s="73">
        <v>1829</v>
      </c>
      <c r="AM102" s="73">
        <v>2284</v>
      </c>
      <c r="AN102" s="73">
        <v>1670</v>
      </c>
      <c r="AO102" s="73">
        <v>1949</v>
      </c>
      <c r="AP102" s="73">
        <v>2193</v>
      </c>
      <c r="AQ102" s="73">
        <v>1732</v>
      </c>
      <c r="AR102" s="73">
        <v>1921</v>
      </c>
      <c r="AS102" s="73">
        <v>2124</v>
      </c>
      <c r="AT102" s="73">
        <v>2561</v>
      </c>
      <c r="AU102" s="73">
        <v>1718</v>
      </c>
      <c r="AV102" s="73">
        <v>2312</v>
      </c>
      <c r="AW102" s="73">
        <v>1731</v>
      </c>
      <c r="AX102" s="73">
        <v>2274</v>
      </c>
      <c r="AY102" s="73">
        <v>2094</v>
      </c>
      <c r="AZ102" s="73">
        <v>1760</v>
      </c>
      <c r="BA102" s="73">
        <v>1820</v>
      </c>
      <c r="BB102" s="73">
        <v>2177</v>
      </c>
      <c r="BC102" s="73">
        <v>1668</v>
      </c>
      <c r="BD102" s="73">
        <v>2027</v>
      </c>
      <c r="BE102" s="73">
        <v>1506</v>
      </c>
      <c r="BF102" s="73">
        <v>2020</v>
      </c>
      <c r="BG102" s="73">
        <v>1741</v>
      </c>
      <c r="BH102" s="73">
        <v>2108</v>
      </c>
      <c r="BI102" s="73">
        <v>1953</v>
      </c>
      <c r="BJ102" s="73">
        <v>1750</v>
      </c>
      <c r="BK102" s="73">
        <v>1945</v>
      </c>
      <c r="BL102" s="73">
        <v>1739</v>
      </c>
      <c r="BM102" s="73">
        <v>9483</v>
      </c>
      <c r="BN102" s="73">
        <v>1723</v>
      </c>
      <c r="BO102" s="73">
        <v>1791</v>
      </c>
      <c r="BP102" s="73">
        <v>2195</v>
      </c>
      <c r="BQ102" s="73">
        <v>1475</v>
      </c>
      <c r="BR102" s="73">
        <v>2193</v>
      </c>
      <c r="BS102" s="73">
        <v>1524</v>
      </c>
      <c r="BT102" s="73">
        <v>2432</v>
      </c>
      <c r="BU102" s="73">
        <v>1587</v>
      </c>
      <c r="BV102" s="73">
        <v>7159</v>
      </c>
      <c r="BW102" s="73">
        <v>6225</v>
      </c>
      <c r="BX102" s="73">
        <v>1614</v>
      </c>
      <c r="BY102" s="73">
        <v>1917</v>
      </c>
      <c r="BZ102" s="73">
        <v>1583</v>
      </c>
      <c r="CA102" s="73">
        <v>1712</v>
      </c>
      <c r="CB102" s="73">
        <v>1712</v>
      </c>
      <c r="CC102" s="73">
        <v>1884</v>
      </c>
      <c r="CD102" s="73">
        <v>2995</v>
      </c>
      <c r="CE102" s="73">
        <v>1710</v>
      </c>
      <c r="CF102" s="73">
        <v>1303</v>
      </c>
    </row>
    <row r="103" spans="1:84" x14ac:dyDescent="0.25">
      <c r="A103" s="149"/>
      <c r="B103" s="149"/>
      <c r="C103" s="149"/>
      <c r="D103" s="20"/>
      <c r="E103" s="11"/>
      <c r="F103" s="14" t="s">
        <v>100</v>
      </c>
      <c r="G103" s="106" t="e">
        <f ca="1">G102/G5</f>
        <v>#REF!</v>
      </c>
      <c r="H103" s="74" t="e">
        <f>H102/H5</f>
        <v>#REF!</v>
      </c>
      <c r="I103" s="74">
        <v>0.66702644360496488</v>
      </c>
      <c r="J103" s="74">
        <v>0.75311991318502447</v>
      </c>
      <c r="K103" s="74">
        <v>0.66123778501628661</v>
      </c>
      <c r="L103" s="74">
        <v>0.72776868521549376</v>
      </c>
      <c r="M103" s="74">
        <v>0.70798898071625349</v>
      </c>
      <c r="N103" s="74">
        <v>0.68950276243093922</v>
      </c>
      <c r="O103" s="74">
        <v>0.69179600886917958</v>
      </c>
      <c r="P103" s="74">
        <v>0.71836506159014557</v>
      </c>
      <c r="Q103" s="74">
        <v>0.7261971830985916</v>
      </c>
      <c r="R103" s="74">
        <v>0.8472063854047891</v>
      </c>
      <c r="S103" s="74">
        <v>0.74236311239193087</v>
      </c>
      <c r="T103" s="74">
        <v>0.72299651567944256</v>
      </c>
      <c r="U103" s="74">
        <v>0.73173582700175333</v>
      </c>
      <c r="V103" s="74">
        <v>0.83382613837965702</v>
      </c>
      <c r="W103" s="74">
        <v>0.697508896797153</v>
      </c>
      <c r="X103" s="74">
        <v>0.76821983273596173</v>
      </c>
      <c r="Y103" s="74">
        <v>0.77057057057057055</v>
      </c>
      <c r="Z103" s="74">
        <v>0.76459963877182424</v>
      </c>
      <c r="AA103" s="74">
        <v>0.78308157099697884</v>
      </c>
      <c r="AB103" s="74">
        <v>0.80121580547112459</v>
      </c>
      <c r="AC103" s="74">
        <v>0.81812614819350893</v>
      </c>
      <c r="AD103" s="74">
        <v>0.84417177914110431</v>
      </c>
      <c r="AE103" s="74">
        <v>0.82081280788177335</v>
      </c>
      <c r="AF103" s="74">
        <v>0.82374768089053807</v>
      </c>
      <c r="AG103" s="74">
        <v>0.84662956091527519</v>
      </c>
      <c r="AH103" s="74">
        <v>1.4144533662754788</v>
      </c>
      <c r="AI103" s="74">
        <v>1.1699629171817059</v>
      </c>
      <c r="AJ103" s="74">
        <v>1.3145859085290481</v>
      </c>
      <c r="AK103" s="74">
        <v>1.2292441140024783</v>
      </c>
      <c r="AL103" s="74">
        <v>1.133911965282083</v>
      </c>
      <c r="AM103" s="74">
        <v>1.4230529595015575</v>
      </c>
      <c r="AN103" s="74">
        <v>1.0463659147869675</v>
      </c>
      <c r="AO103" s="74">
        <v>1.3115746971736204</v>
      </c>
      <c r="AP103" s="74">
        <v>1.4767676767676767</v>
      </c>
      <c r="AQ103" s="74">
        <v>1.0962025316455697</v>
      </c>
      <c r="AR103" s="74">
        <v>1.3041412084181943</v>
      </c>
      <c r="AS103" s="74">
        <v>1.4439157036029913</v>
      </c>
      <c r="AT103" s="74">
        <v>1.7481228668941979</v>
      </c>
      <c r="AU103" s="74">
        <v>1.1767123287671233</v>
      </c>
      <c r="AV103" s="74">
        <v>1.5890034364261167</v>
      </c>
      <c r="AW103" s="74">
        <v>1.1954419889502763</v>
      </c>
      <c r="AX103" s="74">
        <v>1.5758835758835759</v>
      </c>
      <c r="AY103" s="74">
        <v>1.4612700628053035</v>
      </c>
      <c r="AZ103" s="74">
        <v>1.2333566923615977</v>
      </c>
      <c r="BA103" s="74">
        <v>1.2844036697247707</v>
      </c>
      <c r="BB103" s="74">
        <v>1.5341789992952783</v>
      </c>
      <c r="BC103" s="74">
        <v>1.177134791813691</v>
      </c>
      <c r="BD103" s="74">
        <v>1.4386089425124202</v>
      </c>
      <c r="BE103" s="74">
        <v>1.0741797432239657</v>
      </c>
      <c r="BF103" s="74">
        <v>1.4418272662384011</v>
      </c>
      <c r="BG103" s="74">
        <v>1.2525179856115107</v>
      </c>
      <c r="BH103" s="74">
        <v>1.5253256150506513</v>
      </c>
      <c r="BI103" s="74">
        <v>1.4265887509130752</v>
      </c>
      <c r="BJ103" s="74">
        <v>1.2886597938144331</v>
      </c>
      <c r="BK103" s="74">
        <v>1.4493293591654248</v>
      </c>
      <c r="BL103" s="74">
        <v>1.3094879518072289</v>
      </c>
      <c r="BM103" s="74">
        <v>7.1408132530120483</v>
      </c>
      <c r="BN103" s="74">
        <v>1.3013595166163141</v>
      </c>
      <c r="BO103" s="74">
        <v>1.3578468536770281</v>
      </c>
      <c r="BP103" s="74">
        <v>1.6781345565749235</v>
      </c>
      <c r="BQ103" s="74">
        <v>1.1346153846153846</v>
      </c>
      <c r="BR103" s="74">
        <v>1.6856264411990776</v>
      </c>
      <c r="BS103" s="74">
        <v>1.1878409976617303</v>
      </c>
      <c r="BT103" s="74">
        <v>1.8955572876071707</v>
      </c>
      <c r="BU103" s="74">
        <v>1.2369446609508963</v>
      </c>
      <c r="BV103" s="74">
        <v>5.6061080657791695</v>
      </c>
      <c r="BW103" s="74">
        <v>4.8938679245283021</v>
      </c>
      <c r="BX103" s="74">
        <v>1.2738752959747435</v>
      </c>
      <c r="BY103" s="74">
        <v>1.5118296529968454</v>
      </c>
      <c r="BZ103" s="74">
        <v>1.2513833992094863</v>
      </c>
      <c r="CA103" s="74">
        <v>1.3641434262948207</v>
      </c>
      <c r="CB103" s="74">
        <v>1.3695999999999999</v>
      </c>
      <c r="CC103" s="74">
        <v>1.5108259823576584</v>
      </c>
      <c r="CD103" s="74">
        <v>2.4172719935431801</v>
      </c>
      <c r="CE103" s="74">
        <v>1.3879870129870129</v>
      </c>
      <c r="CF103" s="74">
        <v>1.0636734693877552</v>
      </c>
    </row>
    <row r="104" spans="1:84" x14ac:dyDescent="0.25">
      <c r="A104" s="149"/>
      <c r="B104" s="149"/>
      <c r="C104" s="149"/>
      <c r="D104" s="20"/>
      <c r="E104" s="11"/>
      <c r="F104" s="159" t="s">
        <v>101</v>
      </c>
      <c r="G104" s="111" t="e">
        <f ca="1">(INDIRECT("H104")+INDIRECT("I104")+INDIRECT("J104")+INDIRECT("K104")+INDIRECT("L104")+INDIRECT("M104")+INDIRECT("N104")+INDIRECT("O104")+INDIRECT("P104")+INDIRECT("Q104")+INDIRECT("R104")+INDIRECT("S104")) / 12</f>
        <v>#REF!</v>
      </c>
      <c r="H104" s="73" t="e">
        <f>#REF!</f>
        <v>#REF!</v>
      </c>
      <c r="I104" s="73">
        <v>18840</v>
      </c>
      <c r="J104" s="73">
        <v>20225</v>
      </c>
      <c r="K104" s="73">
        <v>19162</v>
      </c>
      <c r="L104" s="73">
        <v>19449</v>
      </c>
      <c r="M104" s="73">
        <v>19368</v>
      </c>
      <c r="N104" s="73">
        <v>20101</v>
      </c>
      <c r="O104" s="73">
        <v>19230</v>
      </c>
      <c r="P104" s="73">
        <v>19788</v>
      </c>
      <c r="Q104" s="73">
        <v>20811</v>
      </c>
      <c r="R104" s="73">
        <v>20608</v>
      </c>
      <c r="S104" s="73">
        <v>20209</v>
      </c>
      <c r="T104" s="73">
        <v>20371</v>
      </c>
      <c r="U104" s="73">
        <v>18932</v>
      </c>
      <c r="V104" s="73">
        <v>20518</v>
      </c>
      <c r="W104" s="73">
        <v>20170</v>
      </c>
      <c r="X104" s="73">
        <v>20231</v>
      </c>
      <c r="Y104" s="73">
        <v>20232</v>
      </c>
      <c r="Z104" s="73">
        <v>20088</v>
      </c>
      <c r="AA104" s="73">
        <v>20057</v>
      </c>
      <c r="AB104" s="73">
        <v>18960</v>
      </c>
      <c r="AC104" s="73">
        <v>18368</v>
      </c>
      <c r="AD104" s="73">
        <v>18209</v>
      </c>
      <c r="AE104" s="73">
        <v>19247</v>
      </c>
      <c r="AF104" s="73">
        <v>18419</v>
      </c>
      <c r="AG104" s="73">
        <v>16397</v>
      </c>
      <c r="AH104" s="73">
        <v>22515</v>
      </c>
      <c r="AI104" s="73">
        <v>22158</v>
      </c>
      <c r="AJ104" s="73">
        <v>22247</v>
      </c>
      <c r="AK104" s="73">
        <v>21279</v>
      </c>
      <c r="AL104" s="73">
        <v>27914</v>
      </c>
      <c r="AM104" s="73">
        <v>22461</v>
      </c>
      <c r="AN104" s="73">
        <v>22604</v>
      </c>
      <c r="AO104" s="73">
        <v>20998</v>
      </c>
      <c r="AP104" s="73">
        <v>21700</v>
      </c>
      <c r="AQ104" s="73">
        <v>21560</v>
      </c>
      <c r="AR104" s="73">
        <v>22386</v>
      </c>
      <c r="AS104" s="73">
        <v>21226</v>
      </c>
      <c r="AT104" s="73">
        <v>25255</v>
      </c>
      <c r="AU104" s="73">
        <v>19658</v>
      </c>
      <c r="AV104" s="73">
        <v>21191</v>
      </c>
      <c r="AW104" s="73">
        <v>20235</v>
      </c>
      <c r="AX104" s="73">
        <v>21177</v>
      </c>
      <c r="AY104" s="73">
        <v>22329</v>
      </c>
      <c r="AZ104" s="73">
        <v>20465</v>
      </c>
      <c r="BA104" s="73">
        <v>20532</v>
      </c>
      <c r="BB104" s="73">
        <v>20838</v>
      </c>
      <c r="BC104" s="73">
        <v>20369</v>
      </c>
      <c r="BD104" s="73">
        <v>22168</v>
      </c>
      <c r="BE104" s="73">
        <v>18400</v>
      </c>
      <c r="BF104" s="73">
        <v>21481</v>
      </c>
      <c r="BG104" s="73">
        <v>21074</v>
      </c>
      <c r="BH104" s="73">
        <v>20993</v>
      </c>
      <c r="BI104" s="73">
        <v>22298</v>
      </c>
      <c r="BJ104" s="73">
        <v>20162</v>
      </c>
      <c r="BK104" s="73">
        <v>30976</v>
      </c>
      <c r="BL104" s="73">
        <v>20924</v>
      </c>
      <c r="BM104" s="73">
        <v>21200</v>
      </c>
      <c r="BN104" s="73">
        <v>19764</v>
      </c>
      <c r="BO104" s="73">
        <v>19841</v>
      </c>
      <c r="BP104" s="73">
        <v>20451</v>
      </c>
      <c r="BQ104" s="73">
        <v>19694</v>
      </c>
      <c r="BR104" s="73">
        <v>21378</v>
      </c>
      <c r="BS104" s="73">
        <v>20990</v>
      </c>
      <c r="BT104" s="73">
        <v>19269</v>
      </c>
      <c r="BU104" s="73">
        <v>19307</v>
      </c>
      <c r="BV104" s="73">
        <v>19717</v>
      </c>
      <c r="BW104" s="73">
        <v>77110</v>
      </c>
      <c r="BX104" s="73">
        <v>20764</v>
      </c>
      <c r="BY104" s="73">
        <v>19482</v>
      </c>
      <c r="BZ104" s="73">
        <v>19307</v>
      </c>
      <c r="CA104" s="73">
        <v>20113</v>
      </c>
      <c r="CB104" s="73">
        <v>20113</v>
      </c>
      <c r="CC104" s="73">
        <v>79166</v>
      </c>
      <c r="CD104" s="73">
        <v>18908</v>
      </c>
      <c r="CE104" s="73">
        <v>18591</v>
      </c>
      <c r="CF104" s="73">
        <v>17470</v>
      </c>
    </row>
    <row r="105" spans="1:84" x14ac:dyDescent="0.25">
      <c r="A105" s="149"/>
      <c r="B105" s="149"/>
      <c r="C105" s="149"/>
      <c r="D105" s="20"/>
      <c r="E105" s="11"/>
      <c r="F105" s="14" t="s">
        <v>102</v>
      </c>
      <c r="G105" s="106" t="e">
        <f ca="1">G104/G6</f>
        <v>#REF!</v>
      </c>
      <c r="H105" s="74" t="e">
        <f>H104/H6</f>
        <v>#REF!</v>
      </c>
      <c r="I105" s="74">
        <v>0.79952469869292142</v>
      </c>
      <c r="J105" s="74">
        <v>0.85601218944427981</v>
      </c>
      <c r="K105" s="74">
        <v>0.80736496165838034</v>
      </c>
      <c r="L105" s="74">
        <v>0.81825066262779256</v>
      </c>
      <c r="M105" s="74">
        <v>0.81320065499433181</v>
      </c>
      <c r="N105" s="74">
        <v>0.84171517105648841</v>
      </c>
      <c r="O105" s="74">
        <v>0.80298981125772506</v>
      </c>
      <c r="P105" s="74">
        <v>0.82587646076794663</v>
      </c>
      <c r="Q105" s="74">
        <v>0.86737798524569665</v>
      </c>
      <c r="R105" s="74">
        <v>0.85652535328345802</v>
      </c>
      <c r="S105" s="74">
        <v>0.83816515283480564</v>
      </c>
      <c r="T105" s="74">
        <v>0.84331015068719983</v>
      </c>
      <c r="U105" s="74">
        <v>0.78166804293971925</v>
      </c>
      <c r="V105" s="74">
        <v>0.84544068564835795</v>
      </c>
      <c r="W105" s="74">
        <v>0.8291199079212398</v>
      </c>
      <c r="X105" s="74">
        <v>0.8297854887002174</v>
      </c>
      <c r="Y105" s="74">
        <v>0.82768777614138433</v>
      </c>
      <c r="Z105" s="74">
        <v>0.82119205298013243</v>
      </c>
      <c r="AA105" s="74">
        <v>0.81808541012358771</v>
      </c>
      <c r="AB105" s="74">
        <v>0.77204984119227948</v>
      </c>
      <c r="AC105" s="74">
        <v>0.74712222900142367</v>
      </c>
      <c r="AD105" s="74">
        <v>0.73849211177353291</v>
      </c>
      <c r="AE105" s="74">
        <v>0.77948323343593062</v>
      </c>
      <c r="AF105" s="74">
        <v>0.74462322121604141</v>
      </c>
      <c r="AG105" s="74">
        <v>0.66103608143519454</v>
      </c>
      <c r="AH105" s="74">
        <v>0.90771649733913884</v>
      </c>
      <c r="AI105" s="74">
        <v>0.89159826170931922</v>
      </c>
      <c r="AJ105" s="74">
        <v>0.89366915722664098</v>
      </c>
      <c r="AK105" s="74">
        <v>0.85375541646605679</v>
      </c>
      <c r="AL105" s="74">
        <v>1.1188424385746925</v>
      </c>
      <c r="AM105" s="74">
        <v>0.89887145829998394</v>
      </c>
      <c r="AN105" s="74">
        <v>0.90322065052345557</v>
      </c>
      <c r="AO105" s="74">
        <v>0.84587495971640347</v>
      </c>
      <c r="AP105" s="74">
        <v>0.87257227874060073</v>
      </c>
      <c r="AQ105" s="74">
        <v>0.85776805251641142</v>
      </c>
      <c r="AR105" s="74">
        <v>0.89766621220627152</v>
      </c>
      <c r="AS105" s="74">
        <v>0.84927779778337931</v>
      </c>
      <c r="AT105" s="74">
        <v>1.0090295257501298</v>
      </c>
      <c r="AU105" s="74">
        <v>0.78399936188880914</v>
      </c>
      <c r="AV105" s="74">
        <v>0.84496989513138487</v>
      </c>
      <c r="AW105" s="74">
        <v>0.80511677873711851</v>
      </c>
      <c r="AX105" s="74">
        <v>0.83975731620271232</v>
      </c>
      <c r="AY105" s="74">
        <v>0.88557943999365429</v>
      </c>
      <c r="AZ105" s="74">
        <v>0.81052714959008276</v>
      </c>
      <c r="BA105" s="74">
        <v>0.8126979100696643</v>
      </c>
      <c r="BB105" s="74">
        <v>0.82360381012608197</v>
      </c>
      <c r="BC105" s="74">
        <v>0.80414528227398341</v>
      </c>
      <c r="BD105" s="74">
        <v>0.87375349808836866</v>
      </c>
      <c r="BE105" s="74">
        <v>0.7250088655975413</v>
      </c>
      <c r="BF105" s="74">
        <v>0.844810634365045</v>
      </c>
      <c r="BG105" s="74">
        <v>0.82478180893115727</v>
      </c>
      <c r="BH105" s="74">
        <v>0.81390299693715351</v>
      </c>
      <c r="BI105" s="74">
        <v>0.86195832850129495</v>
      </c>
      <c r="BJ105" s="74">
        <v>0.7782753030186057</v>
      </c>
      <c r="BK105" s="74">
        <v>1.1932203389830509</v>
      </c>
      <c r="BL105" s="74">
        <v>0.80470733020536878</v>
      </c>
      <c r="BM105" s="74">
        <v>0.81532189831551416</v>
      </c>
      <c r="BN105" s="74">
        <v>0.75971554872189118</v>
      </c>
      <c r="BO105" s="74">
        <v>0.76112475065214058</v>
      </c>
      <c r="BP105" s="74">
        <v>0.78561001843884448</v>
      </c>
      <c r="BQ105" s="74">
        <v>0.7557175748273216</v>
      </c>
      <c r="BR105" s="74">
        <v>0.81807745293127199</v>
      </c>
      <c r="BS105" s="74">
        <v>0.80313755500286976</v>
      </c>
      <c r="BT105" s="74">
        <v>0.73728716280849438</v>
      </c>
      <c r="BU105" s="74">
        <v>0.73874115171226329</v>
      </c>
      <c r="BV105" s="74">
        <v>0.75437119791865936</v>
      </c>
      <c r="BW105" s="74">
        <v>2.9525961096645736</v>
      </c>
      <c r="BX105" s="74">
        <v>0.79388262282546362</v>
      </c>
      <c r="BY105" s="74">
        <v>0.74290726052471023</v>
      </c>
      <c r="BZ105" s="74">
        <v>0.73589724043299287</v>
      </c>
      <c r="CA105" s="74">
        <v>0.76518927144759363</v>
      </c>
      <c r="CB105" s="74">
        <v>0.7639395320571255</v>
      </c>
      <c r="CC105" s="74">
        <v>3.0032625189681337</v>
      </c>
      <c r="CD105" s="74">
        <v>0.71754392622670871</v>
      </c>
      <c r="CE105" s="74">
        <v>0.70359156795216293</v>
      </c>
      <c r="CF105" s="74">
        <v>0.65912092058102245</v>
      </c>
    </row>
    <row r="106" spans="1:84" x14ac:dyDescent="0.25">
      <c r="A106" s="149"/>
      <c r="B106" s="149"/>
      <c r="C106" s="149"/>
      <c r="D106" s="20"/>
      <c r="E106" s="11"/>
      <c r="F106" s="159" t="s">
        <v>103</v>
      </c>
      <c r="G106" s="111" t="e">
        <f ca="1">(INDIRECT("H106")+INDIRECT("I106")+INDIRECT("J106")+INDIRECT("K106")+INDIRECT("L106")+INDIRECT("M106")+INDIRECT("N106")+INDIRECT("O106")+INDIRECT("P106")+INDIRECT("Q106")+INDIRECT("R106")+INDIRECT("S106")) / 12</f>
        <v>#REF!</v>
      </c>
      <c r="H106" s="73" t="e">
        <f>#REF!</f>
        <v>#REF!</v>
      </c>
      <c r="I106" s="73">
        <v>0</v>
      </c>
      <c r="J106" s="73">
        <v>0</v>
      </c>
      <c r="K106" s="73">
        <v>0</v>
      </c>
      <c r="L106" s="73">
        <v>0</v>
      </c>
      <c r="M106" s="73">
        <v>0</v>
      </c>
      <c r="N106" s="73">
        <v>0</v>
      </c>
      <c r="O106" s="73">
        <v>0</v>
      </c>
      <c r="P106" s="73">
        <v>0</v>
      </c>
      <c r="Q106" s="73">
        <v>0</v>
      </c>
      <c r="R106" s="73">
        <v>0</v>
      </c>
      <c r="S106" s="73">
        <v>0</v>
      </c>
      <c r="T106" s="73">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3">
        <v>0</v>
      </c>
      <c r="AK106" s="73">
        <v>0</v>
      </c>
      <c r="AL106" s="73">
        <v>0</v>
      </c>
      <c r="AM106" s="73">
        <v>0</v>
      </c>
      <c r="AN106" s="73">
        <v>0</v>
      </c>
      <c r="AO106" s="73">
        <v>0</v>
      </c>
      <c r="AP106" s="73">
        <v>0</v>
      </c>
      <c r="AQ106" s="73">
        <v>0</v>
      </c>
      <c r="AR106" s="73">
        <v>0</v>
      </c>
      <c r="AS106" s="73">
        <v>0</v>
      </c>
      <c r="AT106" s="73">
        <v>0</v>
      </c>
      <c r="AU106" s="73">
        <v>0</v>
      </c>
      <c r="AV106" s="73">
        <v>0</v>
      </c>
      <c r="AW106" s="73">
        <v>0</v>
      </c>
      <c r="AX106" s="73">
        <v>0</v>
      </c>
      <c r="AY106" s="73">
        <v>0</v>
      </c>
      <c r="AZ106" s="73">
        <v>0</v>
      </c>
      <c r="BA106" s="73">
        <v>0</v>
      </c>
      <c r="BB106" s="73">
        <v>0</v>
      </c>
      <c r="BC106" s="73">
        <v>1</v>
      </c>
      <c r="BD106" s="73">
        <v>3</v>
      </c>
      <c r="BE106" s="73">
        <v>1</v>
      </c>
      <c r="BF106" s="73">
        <v>4</v>
      </c>
      <c r="BG106" s="73">
        <v>1</v>
      </c>
      <c r="BH106" s="73">
        <v>1</v>
      </c>
      <c r="BI106" s="73">
        <v>1</v>
      </c>
      <c r="BJ106" s="73">
        <v>1</v>
      </c>
      <c r="BK106" s="73">
        <v>1</v>
      </c>
      <c r="BL106" s="73">
        <v>1</v>
      </c>
      <c r="BM106" s="73">
        <v>1</v>
      </c>
      <c r="BN106" s="73">
        <v>1</v>
      </c>
      <c r="BO106" s="73">
        <v>1</v>
      </c>
      <c r="BP106" s="73">
        <v>1</v>
      </c>
      <c r="BQ106" s="73">
        <v>1</v>
      </c>
      <c r="BR106" s="73">
        <v>1</v>
      </c>
      <c r="BS106" s="73">
        <v>1</v>
      </c>
      <c r="BT106" s="73">
        <v>1</v>
      </c>
      <c r="BU106" s="73">
        <v>1</v>
      </c>
      <c r="BV106" s="73">
        <v>1</v>
      </c>
      <c r="BW106" s="73">
        <v>4</v>
      </c>
      <c r="BX106" s="73">
        <v>1</v>
      </c>
      <c r="BY106" s="73">
        <v>1</v>
      </c>
      <c r="BZ106" s="73">
        <v>1</v>
      </c>
      <c r="CA106" s="73">
        <v>0</v>
      </c>
      <c r="CB106" s="73">
        <v>0</v>
      </c>
      <c r="CC106" s="73">
        <v>4</v>
      </c>
      <c r="CD106" s="73">
        <v>24</v>
      </c>
      <c r="CE106" s="73">
        <v>32</v>
      </c>
      <c r="CF106" s="73">
        <v>38</v>
      </c>
    </row>
    <row r="107" spans="1:84" x14ac:dyDescent="0.25">
      <c r="A107" s="149"/>
      <c r="B107" s="149"/>
      <c r="C107" s="149"/>
      <c r="D107" s="20"/>
      <c r="E107" s="11"/>
      <c r="F107" s="14" t="s">
        <v>100</v>
      </c>
      <c r="G107" s="106" t="e">
        <f ca="1">G106/G5</f>
        <v>#REF!</v>
      </c>
      <c r="H107" s="74" t="e">
        <f>H106/H5</f>
        <v>#REF!</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v>0</v>
      </c>
      <c r="AZ107" s="74">
        <v>0</v>
      </c>
      <c r="BA107" s="74">
        <v>0</v>
      </c>
      <c r="BB107" s="74">
        <v>0</v>
      </c>
      <c r="BC107" s="74">
        <v>7.0571630204657732E-4</v>
      </c>
      <c r="BD107" s="74">
        <v>2.1291696238466998E-3</v>
      </c>
      <c r="BE107" s="74">
        <v>7.1326676176890159E-4</v>
      </c>
      <c r="BF107" s="74">
        <v>2.8551034975017845E-3</v>
      </c>
      <c r="BG107" s="74">
        <v>7.1942446043165469E-4</v>
      </c>
      <c r="BH107" s="74">
        <v>7.2358900144717795E-4</v>
      </c>
      <c r="BI107" s="74">
        <v>7.3046018991964939E-4</v>
      </c>
      <c r="BJ107" s="74">
        <v>7.3637702503681884E-4</v>
      </c>
      <c r="BK107" s="74">
        <v>7.4515648286140089E-4</v>
      </c>
      <c r="BL107" s="74">
        <v>7.5301204819277112E-4</v>
      </c>
      <c r="BM107" s="74">
        <v>7.5301204819277112E-4</v>
      </c>
      <c r="BN107" s="74">
        <v>7.5528700906344411E-4</v>
      </c>
      <c r="BO107" s="74">
        <v>7.5815011372251705E-4</v>
      </c>
      <c r="BP107" s="74">
        <v>7.6452599388379206E-4</v>
      </c>
      <c r="BQ107" s="74">
        <v>7.6923076923076923E-4</v>
      </c>
      <c r="BR107" s="74">
        <v>7.6863950807071484E-4</v>
      </c>
      <c r="BS107" s="74">
        <v>7.7942322681215901E-4</v>
      </c>
      <c r="BT107" s="74">
        <v>7.7942322681215901E-4</v>
      </c>
      <c r="BU107" s="74">
        <v>7.7942322681215901E-4</v>
      </c>
      <c r="BV107" s="74">
        <v>7.8308535630383712E-4</v>
      </c>
      <c r="BW107" s="74">
        <v>3.1446540880503146E-3</v>
      </c>
      <c r="BX107" s="74">
        <v>7.8926598263614838E-4</v>
      </c>
      <c r="BY107" s="74">
        <v>7.8864353312302837E-4</v>
      </c>
      <c r="BZ107" s="74">
        <v>7.9051383399209485E-4</v>
      </c>
      <c r="CA107" s="74">
        <v>0</v>
      </c>
      <c r="CB107" s="74">
        <v>0</v>
      </c>
      <c r="CC107" s="74">
        <v>3.2076984763432237E-3</v>
      </c>
      <c r="CD107" s="74">
        <v>1.9370460048426151E-2</v>
      </c>
      <c r="CE107" s="74">
        <v>2.5974025974025976E-2</v>
      </c>
      <c r="CF107" s="74">
        <v>3.1020408163265307E-2</v>
      </c>
    </row>
    <row r="108" spans="1:84" x14ac:dyDescent="0.25">
      <c r="A108" s="149"/>
      <c r="B108" s="149"/>
      <c r="C108" s="149"/>
      <c r="D108" s="20"/>
      <c r="E108" s="11"/>
      <c r="F108" s="133" t="s">
        <v>104</v>
      </c>
      <c r="G108" s="111" t="e">
        <f ca="1">(INDIRECT("H108")+INDIRECT("I108")+INDIRECT("J108")+INDIRECT("K108")+INDIRECT("L108")+INDIRECT("M108")+INDIRECT("N108")+INDIRECT("O108")+INDIRECT("P108")+INDIRECT("Q108")+INDIRECT("R108")+INDIRECT("S108")) / 12</f>
        <v>#REF!</v>
      </c>
      <c r="H108" s="73" t="e">
        <f>#REF!</f>
        <v>#REF!</v>
      </c>
      <c r="I108" s="73">
        <v>1</v>
      </c>
      <c r="J108" s="73">
        <v>1</v>
      </c>
      <c r="K108" s="73">
        <v>1</v>
      </c>
      <c r="L108" s="73">
        <v>1</v>
      </c>
      <c r="M108" s="73">
        <v>2</v>
      </c>
      <c r="N108" s="73">
        <v>2</v>
      </c>
      <c r="O108" s="73">
        <v>2</v>
      </c>
      <c r="P108" s="73">
        <v>2</v>
      </c>
      <c r="Q108" s="73">
        <v>2</v>
      </c>
      <c r="R108" s="73">
        <v>2</v>
      </c>
      <c r="S108" s="73">
        <v>2</v>
      </c>
      <c r="T108" s="73">
        <v>2</v>
      </c>
      <c r="U108" s="73">
        <v>2</v>
      </c>
      <c r="V108" s="73">
        <v>2</v>
      </c>
      <c r="W108" s="73">
        <v>2</v>
      </c>
      <c r="X108" s="73">
        <v>2</v>
      </c>
      <c r="Y108" s="73">
        <v>2</v>
      </c>
      <c r="Z108" s="73">
        <v>2</v>
      </c>
      <c r="AA108" s="73">
        <v>2</v>
      </c>
      <c r="AB108" s="73">
        <v>2</v>
      </c>
      <c r="AC108" s="73">
        <v>2</v>
      </c>
      <c r="AD108" s="73">
        <v>2</v>
      </c>
      <c r="AE108" s="73">
        <v>2</v>
      </c>
      <c r="AF108" s="73">
        <v>2</v>
      </c>
      <c r="AG108" s="73">
        <v>2</v>
      </c>
      <c r="AH108" s="73">
        <v>2</v>
      </c>
      <c r="AI108" s="73">
        <v>2</v>
      </c>
      <c r="AJ108" s="73">
        <v>2</v>
      </c>
      <c r="AK108" s="73">
        <v>2</v>
      </c>
      <c r="AL108" s="73">
        <v>2</v>
      </c>
      <c r="AM108" s="73">
        <v>2</v>
      </c>
      <c r="AN108" s="73">
        <v>3</v>
      </c>
      <c r="AO108" s="73">
        <v>3</v>
      </c>
      <c r="AP108" s="73">
        <v>3</v>
      </c>
      <c r="AQ108" s="73">
        <v>4</v>
      </c>
      <c r="AR108" s="73">
        <v>4</v>
      </c>
      <c r="AS108" s="73">
        <v>4</v>
      </c>
      <c r="AT108" s="73">
        <v>5</v>
      </c>
      <c r="AU108" s="73">
        <v>5</v>
      </c>
      <c r="AV108" s="73">
        <v>5</v>
      </c>
      <c r="AW108" s="73">
        <v>6</v>
      </c>
      <c r="AX108" s="73">
        <v>7</v>
      </c>
      <c r="AY108" s="73">
        <v>7</v>
      </c>
      <c r="AZ108" s="73">
        <v>7</v>
      </c>
      <c r="BA108" s="73">
        <v>11</v>
      </c>
      <c r="BB108" s="73">
        <v>12</v>
      </c>
      <c r="BC108" s="73">
        <v>8</v>
      </c>
      <c r="BD108" s="73">
        <v>8</v>
      </c>
      <c r="BE108" s="73">
        <v>8</v>
      </c>
      <c r="BF108" s="73">
        <v>8</v>
      </c>
      <c r="BG108" s="73">
        <v>8</v>
      </c>
      <c r="BH108" s="73">
        <v>9</v>
      </c>
      <c r="BI108" s="73">
        <v>8</v>
      </c>
      <c r="BJ108" s="73">
        <v>8</v>
      </c>
      <c r="BK108" s="73">
        <v>10</v>
      </c>
      <c r="BL108" s="73">
        <v>14</v>
      </c>
      <c r="BM108" s="73">
        <v>11</v>
      </c>
      <c r="BN108" s="73">
        <v>11</v>
      </c>
      <c r="BO108" s="73">
        <v>8</v>
      </c>
      <c r="BP108" s="73">
        <v>8</v>
      </c>
      <c r="BQ108" s="73">
        <v>9</v>
      </c>
      <c r="BR108" s="73">
        <v>16</v>
      </c>
      <c r="BS108" s="73">
        <v>13</v>
      </c>
      <c r="BT108" s="73">
        <v>15</v>
      </c>
      <c r="BU108" s="73">
        <v>7</v>
      </c>
      <c r="BV108" s="73">
        <v>9</v>
      </c>
      <c r="BW108" s="73">
        <v>31</v>
      </c>
      <c r="BX108" s="73">
        <v>9</v>
      </c>
      <c r="BY108" s="73">
        <v>9</v>
      </c>
      <c r="BZ108" s="73">
        <v>8</v>
      </c>
      <c r="CA108" s="73">
        <v>20</v>
      </c>
      <c r="CB108" s="73">
        <v>20</v>
      </c>
      <c r="CC108" s="73">
        <v>40</v>
      </c>
      <c r="CD108" s="73">
        <v>11</v>
      </c>
      <c r="CE108" s="73">
        <v>18</v>
      </c>
      <c r="CF108" s="73">
        <v>61</v>
      </c>
    </row>
    <row r="109" spans="1:84" x14ac:dyDescent="0.25">
      <c r="A109" s="149"/>
      <c r="B109" s="149"/>
      <c r="C109" s="149"/>
      <c r="D109" s="20"/>
      <c r="E109" s="11"/>
      <c r="F109" s="14" t="s">
        <v>102</v>
      </c>
      <c r="G109" s="106" t="e">
        <f ca="1">G108/G6</f>
        <v>#REF!</v>
      </c>
      <c r="H109" s="74" t="e">
        <f>H108/H6</f>
        <v>#REF!</v>
      </c>
      <c r="I109" s="74">
        <v>4.2437616703445933E-5</v>
      </c>
      <c r="J109" s="74">
        <v>4.2324459305032379E-5</v>
      </c>
      <c r="K109" s="74">
        <v>4.213364793123789E-5</v>
      </c>
      <c r="L109" s="74">
        <v>4.2071605873196181E-5</v>
      </c>
      <c r="M109" s="74">
        <v>8.3973632279464249E-5</v>
      </c>
      <c r="N109" s="74">
        <v>8.3748586742598719E-5</v>
      </c>
      <c r="O109" s="74">
        <v>8.3514280942041089E-5</v>
      </c>
      <c r="P109" s="74">
        <v>8.347245409015025E-5</v>
      </c>
      <c r="Q109" s="74">
        <v>8.3357645980077516E-5</v>
      </c>
      <c r="R109" s="74">
        <v>8.3125519534497089E-5</v>
      </c>
      <c r="S109" s="74">
        <v>8.2949691012400981E-5</v>
      </c>
      <c r="T109" s="74">
        <v>8.2795164762377877E-5</v>
      </c>
      <c r="U109" s="74">
        <v>8.2576383154417838E-5</v>
      </c>
      <c r="V109" s="74">
        <v>8.2409658411965888E-5</v>
      </c>
      <c r="W109" s="74">
        <v>8.2213178772557244E-5</v>
      </c>
      <c r="X109" s="74">
        <v>8.2031089783027761E-5</v>
      </c>
      <c r="Y109" s="74">
        <v>8.1819669448535422E-5</v>
      </c>
      <c r="Z109" s="74">
        <v>8.1759463657918402E-5</v>
      </c>
      <c r="AA109" s="74">
        <v>8.1576049271933762E-5</v>
      </c>
      <c r="AB109" s="74">
        <v>8.1439856665852274E-5</v>
      </c>
      <c r="AC109" s="74">
        <v>8.1350416920886716E-5</v>
      </c>
      <c r="AD109" s="74">
        <v>8.111286855659651E-5</v>
      </c>
      <c r="AE109" s="74">
        <v>8.0997894054754571E-5</v>
      </c>
      <c r="AF109" s="74">
        <v>8.0853816300129373E-5</v>
      </c>
      <c r="AG109" s="74">
        <v>8.0628905462608349E-5</v>
      </c>
      <c r="AH109" s="74">
        <v>8.0632156103854218E-5</v>
      </c>
      <c r="AI109" s="74">
        <v>8.0476420408820217E-5</v>
      </c>
      <c r="AJ109" s="74">
        <v>8.0340644331967548E-5</v>
      </c>
      <c r="AK109" s="74">
        <v>8.0243941582410522E-5</v>
      </c>
      <c r="AL109" s="74">
        <v>8.0163533608561469E-5</v>
      </c>
      <c r="AM109" s="74">
        <v>8.0038418440851611E-5</v>
      </c>
      <c r="AN109" s="74">
        <v>1.1987532965715655E-4</v>
      </c>
      <c r="AO109" s="74">
        <v>1.2085078955849179E-4</v>
      </c>
      <c r="AP109" s="74">
        <v>1.2063211226828582E-4</v>
      </c>
      <c r="AQ109" s="74">
        <v>1.5914064054107818E-4</v>
      </c>
      <c r="AR109" s="74">
        <v>1.6039778651054615E-4</v>
      </c>
      <c r="AS109" s="74">
        <v>1.600448125475133E-4</v>
      </c>
      <c r="AT109" s="74">
        <v>1.9976826880818252E-4</v>
      </c>
      <c r="AU109" s="74">
        <v>1.9940974714844061E-4</v>
      </c>
      <c r="AV109" s="74">
        <v>1.9936999082898044E-4</v>
      </c>
      <c r="AW109" s="74">
        <v>2.3872995663072456E-4</v>
      </c>
      <c r="AX109" s="74">
        <v>2.775795067015624E-4</v>
      </c>
      <c r="AY109" s="74">
        <v>2.7762354247640202E-4</v>
      </c>
      <c r="AZ109" s="74">
        <v>2.772387025228722E-4</v>
      </c>
      <c r="BA109" s="74">
        <v>4.3540215326155795E-4</v>
      </c>
      <c r="BB109" s="74">
        <v>4.7428955377257817E-4</v>
      </c>
      <c r="BC109" s="74">
        <v>3.1583103039873667E-4</v>
      </c>
      <c r="BD109" s="74">
        <v>3.1532064167750579E-4</v>
      </c>
      <c r="BE109" s="74">
        <v>3.1522124591197445E-4</v>
      </c>
      <c r="BF109" s="74">
        <v>3.1462618476422701E-4</v>
      </c>
      <c r="BG109" s="74">
        <v>3.1309929161285274E-4</v>
      </c>
      <c r="BH109" s="74">
        <v>3.4893188074283719E-4</v>
      </c>
      <c r="BI109" s="74">
        <v>3.0925045421160464E-4</v>
      </c>
      <c r="BJ109" s="74">
        <v>3.0880877016907282E-4</v>
      </c>
      <c r="BK109" s="74">
        <v>3.8520801232665641E-4</v>
      </c>
      <c r="BL109" s="74">
        <v>5.3842012152911312E-4</v>
      </c>
      <c r="BM109" s="74">
        <v>4.2304438120144603E-4</v>
      </c>
      <c r="BN109" s="74">
        <v>4.2283298097251583E-4</v>
      </c>
      <c r="BO109" s="74">
        <v>3.068896731624981E-4</v>
      </c>
      <c r="BP109" s="74">
        <v>3.0731407498463427E-4</v>
      </c>
      <c r="BQ109" s="74">
        <v>3.4535686876438986E-4</v>
      </c>
      <c r="BR109" s="74">
        <v>6.1227613653757848E-4</v>
      </c>
      <c r="BS109" s="74">
        <v>4.9741725655251577E-4</v>
      </c>
      <c r="BT109" s="74">
        <v>5.7394298832982589E-4</v>
      </c>
      <c r="BU109" s="74">
        <v>2.6784006122058544E-4</v>
      </c>
      <c r="BV109" s="74">
        <v>3.4433944217010368E-4</v>
      </c>
      <c r="BW109" s="74">
        <v>1.1870117935365294E-3</v>
      </c>
      <c r="BX109" s="74">
        <v>3.4410246606767349E-4</v>
      </c>
      <c r="BY109" s="74">
        <v>3.4319707138499086E-4</v>
      </c>
      <c r="BZ109" s="74">
        <v>3.0492453117853332E-4</v>
      </c>
      <c r="CA109" s="74">
        <v>7.6089024158265174E-4</v>
      </c>
      <c r="CB109" s="74">
        <v>7.5964752354907325E-4</v>
      </c>
      <c r="CC109" s="74">
        <v>1.5174506828528073E-3</v>
      </c>
      <c r="CD109" s="74">
        <v>4.1744146332207505E-4</v>
      </c>
      <c r="CE109" s="74">
        <v>6.8122469061045296E-4</v>
      </c>
      <c r="CF109" s="74">
        <v>2.3014525561214864E-3</v>
      </c>
    </row>
    <row r="110" spans="1:84" x14ac:dyDescent="0.25">
      <c r="A110" s="149"/>
      <c r="B110" s="149"/>
      <c r="C110" s="149"/>
      <c r="D110" s="20"/>
      <c r="E110" s="11"/>
      <c r="F110" s="133" t="s">
        <v>105</v>
      </c>
      <c r="G110" s="111" t="e">
        <f ca="1">(INDIRECT("H110")+INDIRECT("I110")+INDIRECT("J110")+INDIRECT("K110")+INDIRECT("L110")+INDIRECT("M110")+INDIRECT("N110")+INDIRECT("O110")+INDIRECT("P110")+INDIRECT("Q110")+INDIRECT("R110")+INDIRECT("S110")) / 12</f>
        <v>#REF!</v>
      </c>
      <c r="H110" s="73" t="e">
        <f>#REF!</f>
        <v>#REF!</v>
      </c>
      <c r="I110" s="73">
        <v>280</v>
      </c>
      <c r="J110" s="73">
        <v>327</v>
      </c>
      <c r="K110" s="73">
        <v>286</v>
      </c>
      <c r="L110" s="73">
        <v>312</v>
      </c>
      <c r="M110" s="73">
        <v>298</v>
      </c>
      <c r="N110" s="73">
        <v>297</v>
      </c>
      <c r="O110" s="73">
        <v>297</v>
      </c>
      <c r="P110" s="73">
        <v>306</v>
      </c>
      <c r="Q110" s="73">
        <v>306</v>
      </c>
      <c r="R110" s="73">
        <v>329</v>
      </c>
      <c r="S110" s="73">
        <v>314</v>
      </c>
      <c r="T110" s="73">
        <v>304</v>
      </c>
      <c r="U110" s="73">
        <v>309</v>
      </c>
      <c r="V110" s="73">
        <v>354</v>
      </c>
      <c r="W110" s="73">
        <v>301</v>
      </c>
      <c r="X110" s="73">
        <v>317</v>
      </c>
      <c r="Y110" s="73">
        <v>330</v>
      </c>
      <c r="Z110" s="73">
        <v>323</v>
      </c>
      <c r="AA110" s="73">
        <v>336</v>
      </c>
      <c r="AB110" s="73">
        <v>341</v>
      </c>
      <c r="AC110" s="73">
        <v>359</v>
      </c>
      <c r="AD110" s="73">
        <v>376</v>
      </c>
      <c r="AE110" s="73">
        <v>370</v>
      </c>
      <c r="AF110" s="73">
        <v>388</v>
      </c>
      <c r="AG110" s="73">
        <v>391</v>
      </c>
      <c r="AH110" s="73">
        <v>674</v>
      </c>
      <c r="AI110" s="73">
        <v>484</v>
      </c>
      <c r="AJ110" s="73">
        <v>671</v>
      </c>
      <c r="AK110" s="73">
        <v>579</v>
      </c>
      <c r="AL110" s="73">
        <v>567</v>
      </c>
      <c r="AM110" s="73">
        <v>696</v>
      </c>
      <c r="AN110" s="73">
        <v>495</v>
      </c>
      <c r="AO110" s="73">
        <v>585</v>
      </c>
      <c r="AP110" s="73">
        <v>724</v>
      </c>
      <c r="AQ110" s="73">
        <v>552</v>
      </c>
      <c r="AR110" s="73">
        <v>618</v>
      </c>
      <c r="AS110" s="73">
        <v>724</v>
      </c>
      <c r="AT110" s="73">
        <v>792</v>
      </c>
      <c r="AU110" s="73">
        <v>559</v>
      </c>
      <c r="AV110" s="73">
        <v>791</v>
      </c>
      <c r="AW110" s="73">
        <v>602</v>
      </c>
      <c r="AX110" s="73">
        <v>655</v>
      </c>
      <c r="AY110" s="73">
        <v>732</v>
      </c>
      <c r="AZ110" s="73">
        <v>590</v>
      </c>
      <c r="BA110" s="73">
        <v>661</v>
      </c>
      <c r="BB110" s="73">
        <v>812</v>
      </c>
      <c r="BC110" s="73">
        <v>623</v>
      </c>
      <c r="BD110" s="73">
        <v>4324</v>
      </c>
      <c r="BE110" s="73">
        <v>623</v>
      </c>
      <c r="BF110" s="73">
        <v>931</v>
      </c>
      <c r="BG110" s="73">
        <v>694</v>
      </c>
      <c r="BH110" s="73">
        <v>796</v>
      </c>
      <c r="BI110" s="73">
        <v>788</v>
      </c>
      <c r="BJ110" s="73">
        <v>731</v>
      </c>
      <c r="BK110" s="73">
        <v>736</v>
      </c>
      <c r="BL110" s="73">
        <v>711</v>
      </c>
      <c r="BM110" s="73">
        <v>870</v>
      </c>
      <c r="BN110" s="73">
        <v>719</v>
      </c>
      <c r="BO110" s="73">
        <v>855</v>
      </c>
      <c r="BP110" s="73">
        <v>927</v>
      </c>
      <c r="BQ110" s="73">
        <v>968</v>
      </c>
      <c r="BR110" s="73">
        <v>1959</v>
      </c>
      <c r="BS110" s="73">
        <v>660</v>
      </c>
      <c r="BT110" s="73">
        <v>864</v>
      </c>
      <c r="BU110" s="73">
        <v>772</v>
      </c>
      <c r="BV110" s="73">
        <v>712</v>
      </c>
      <c r="BW110" s="73">
        <v>2957</v>
      </c>
      <c r="BX110" s="73">
        <v>792</v>
      </c>
      <c r="BY110" s="73">
        <v>896</v>
      </c>
      <c r="BZ110" s="73">
        <v>4452</v>
      </c>
      <c r="CA110" s="73">
        <v>1093</v>
      </c>
      <c r="CB110" s="73">
        <v>1093</v>
      </c>
      <c r="CC110" s="73">
        <v>1239</v>
      </c>
      <c r="CD110" s="73">
        <v>3041</v>
      </c>
      <c r="CE110" s="73">
        <v>872</v>
      </c>
      <c r="CF110" s="73">
        <v>721</v>
      </c>
    </row>
    <row r="111" spans="1:84" x14ac:dyDescent="0.25">
      <c r="A111" s="149"/>
      <c r="B111" s="149"/>
      <c r="C111" s="149"/>
      <c r="D111" s="20"/>
      <c r="E111" s="11"/>
      <c r="F111" s="14" t="s">
        <v>100</v>
      </c>
      <c r="G111" s="106" t="e">
        <f ca="1">G110/G5</f>
        <v>#REF!</v>
      </c>
      <c r="H111" s="74" t="e">
        <f>H110/H5</f>
        <v>#REF!</v>
      </c>
      <c r="I111" s="74">
        <v>0.15110631408526715</v>
      </c>
      <c r="J111" s="74">
        <v>0.17742810634834508</v>
      </c>
      <c r="K111" s="74">
        <v>0.15526601520086863</v>
      </c>
      <c r="L111" s="74">
        <v>0.1702127659574468</v>
      </c>
      <c r="M111" s="74">
        <v>0.16418732782369147</v>
      </c>
      <c r="N111" s="74">
        <v>0.16408839779005524</v>
      </c>
      <c r="O111" s="74">
        <v>0.16463414634146342</v>
      </c>
      <c r="P111" s="74">
        <v>0.17133258678611421</v>
      </c>
      <c r="Q111" s="74">
        <v>0.1723943661971831</v>
      </c>
      <c r="R111" s="74">
        <v>0.18757126567844926</v>
      </c>
      <c r="S111" s="74">
        <v>0.18097982708933719</v>
      </c>
      <c r="T111" s="74">
        <v>0.17653890824622531</v>
      </c>
      <c r="U111" s="74">
        <v>0.18059614260666276</v>
      </c>
      <c r="V111" s="74">
        <v>0.20934358367829686</v>
      </c>
      <c r="W111" s="74">
        <v>0.17852906287069989</v>
      </c>
      <c r="X111" s="74">
        <v>0.18936678614097968</v>
      </c>
      <c r="Y111" s="74">
        <v>0.1981981981981982</v>
      </c>
      <c r="Z111" s="74">
        <v>0.19446116797110174</v>
      </c>
      <c r="AA111" s="74">
        <v>0.20302114803625379</v>
      </c>
      <c r="AB111" s="74">
        <v>0.20729483282674771</v>
      </c>
      <c r="AC111" s="74">
        <v>0.21984078383343539</v>
      </c>
      <c r="AD111" s="74">
        <v>0.23067484662576687</v>
      </c>
      <c r="AE111" s="74">
        <v>0.22783251231527094</v>
      </c>
      <c r="AF111" s="74">
        <v>0.23995052566481137</v>
      </c>
      <c r="AG111" s="74">
        <v>0.24180581323438466</v>
      </c>
      <c r="AH111" s="74">
        <v>0.41630636195182213</v>
      </c>
      <c r="AI111" s="74">
        <v>0.29913473423980225</v>
      </c>
      <c r="AJ111" s="74">
        <v>0.41470951792336219</v>
      </c>
      <c r="AK111" s="74">
        <v>0.35873605947955389</v>
      </c>
      <c r="AL111" s="74">
        <v>0.35151890886546805</v>
      </c>
      <c r="AM111" s="74">
        <v>0.43364485981308409</v>
      </c>
      <c r="AN111" s="74">
        <v>0.31015037593984962</v>
      </c>
      <c r="AO111" s="74">
        <v>0.39367429340511439</v>
      </c>
      <c r="AP111" s="74">
        <v>0.48754208754208755</v>
      </c>
      <c r="AQ111" s="74">
        <v>0.34936708860759491</v>
      </c>
      <c r="AR111" s="74">
        <v>0.41955193482688391</v>
      </c>
      <c r="AS111" s="74">
        <v>0.4921821889870836</v>
      </c>
      <c r="AT111" s="74">
        <v>0.54061433447098972</v>
      </c>
      <c r="AU111" s="74">
        <v>0.38287671232876713</v>
      </c>
      <c r="AV111" s="74">
        <v>0.54364261168384875</v>
      </c>
      <c r="AW111" s="74">
        <v>0.41574585635359118</v>
      </c>
      <c r="AX111" s="74">
        <v>0.4539154539154539</v>
      </c>
      <c r="AY111" s="74">
        <v>0.51081646894626653</v>
      </c>
      <c r="AZ111" s="74">
        <v>0.41345480028030834</v>
      </c>
      <c r="BA111" s="74">
        <v>0.46647847565278761</v>
      </c>
      <c r="BB111" s="74">
        <v>0.57223396758280476</v>
      </c>
      <c r="BC111" s="74">
        <v>0.43966125617501767</v>
      </c>
      <c r="BD111" s="74">
        <v>3.0688431511710434</v>
      </c>
      <c r="BE111" s="74">
        <v>0.44436519258202567</v>
      </c>
      <c r="BF111" s="74">
        <v>0.66452533904354028</v>
      </c>
      <c r="BG111" s="74">
        <v>0.49928057553956834</v>
      </c>
      <c r="BH111" s="74">
        <v>0.57597684515195369</v>
      </c>
      <c r="BI111" s="74">
        <v>0.57560262965668374</v>
      </c>
      <c r="BJ111" s="74">
        <v>0.53829160530191456</v>
      </c>
      <c r="BK111" s="74">
        <v>0.54843517138599107</v>
      </c>
      <c r="BL111" s="74">
        <v>0.53539156626506024</v>
      </c>
      <c r="BM111" s="74">
        <v>0.65512048192771088</v>
      </c>
      <c r="BN111" s="74">
        <v>0.54305135951661632</v>
      </c>
      <c r="BO111" s="74">
        <v>0.64821834723275207</v>
      </c>
      <c r="BP111" s="74">
        <v>0.70871559633027525</v>
      </c>
      <c r="BQ111" s="74">
        <v>0.74461538461538457</v>
      </c>
      <c r="BR111" s="74">
        <v>1.5057647963105303</v>
      </c>
      <c r="BS111" s="74">
        <v>0.514419329696025</v>
      </c>
      <c r="BT111" s="74">
        <v>0.67342166796570535</v>
      </c>
      <c r="BU111" s="74">
        <v>0.60171473109898677</v>
      </c>
      <c r="BV111" s="74">
        <v>0.55755677368833201</v>
      </c>
      <c r="BW111" s="74">
        <v>2.324685534591195</v>
      </c>
      <c r="BX111" s="74">
        <v>0.62509865824782951</v>
      </c>
      <c r="BY111" s="74">
        <v>0.70662460567823349</v>
      </c>
      <c r="BZ111" s="74">
        <v>3.5193675889328064</v>
      </c>
      <c r="CA111" s="74">
        <v>0.87091633466135454</v>
      </c>
      <c r="CB111" s="74">
        <v>0.87439999999999996</v>
      </c>
      <c r="CC111" s="74">
        <v>0.99358460304731355</v>
      </c>
      <c r="CD111" s="74">
        <v>2.4543987086359969</v>
      </c>
      <c r="CE111" s="74">
        <v>0.70779220779220775</v>
      </c>
      <c r="CF111" s="74">
        <v>0.58857142857142852</v>
      </c>
    </row>
    <row r="112" spans="1:84" x14ac:dyDescent="0.25">
      <c r="A112" s="149"/>
      <c r="B112" s="149"/>
      <c r="C112" s="149"/>
      <c r="D112" s="20"/>
      <c r="E112" s="11"/>
      <c r="F112" s="133" t="s">
        <v>106</v>
      </c>
      <c r="G112" s="111" t="e">
        <f ca="1">(INDIRECT("H112")+INDIRECT("I112")+INDIRECT("J112")+INDIRECT("K112")+INDIRECT("L112")+INDIRECT("M112")+INDIRECT("N112")+INDIRECT("O112")+INDIRECT("P112")+INDIRECT("Q112")+INDIRECT("R112")+INDIRECT("S112")) / 12</f>
        <v>#REF!</v>
      </c>
      <c r="H112" s="73" t="e">
        <f>#REF!</f>
        <v>#REF!</v>
      </c>
      <c r="I112" s="73">
        <v>3995</v>
      </c>
      <c r="J112" s="73">
        <v>4488</v>
      </c>
      <c r="K112" s="73">
        <v>4152</v>
      </c>
      <c r="L112" s="73">
        <v>4265</v>
      </c>
      <c r="M112" s="73">
        <v>4344</v>
      </c>
      <c r="N112" s="73">
        <v>4583</v>
      </c>
      <c r="O112" s="73">
        <v>4386</v>
      </c>
      <c r="P112" s="73">
        <v>4606</v>
      </c>
      <c r="Q112" s="73">
        <v>4890</v>
      </c>
      <c r="R112" s="73">
        <v>4511</v>
      </c>
      <c r="S112" s="73">
        <v>4862</v>
      </c>
      <c r="T112" s="73">
        <v>5018</v>
      </c>
      <c r="U112" s="73">
        <v>4577</v>
      </c>
      <c r="V112" s="73">
        <v>5333</v>
      </c>
      <c r="W112" s="73">
        <v>5215</v>
      </c>
      <c r="X112" s="73">
        <v>5289</v>
      </c>
      <c r="Y112" s="73">
        <v>5446</v>
      </c>
      <c r="Z112" s="73">
        <v>5454</v>
      </c>
      <c r="AA112" s="73">
        <v>5596</v>
      </c>
      <c r="AB112" s="73">
        <v>5929</v>
      </c>
      <c r="AC112" s="73">
        <v>5858</v>
      </c>
      <c r="AD112" s="73">
        <v>6003</v>
      </c>
      <c r="AE112" s="73">
        <v>6547</v>
      </c>
      <c r="AF112" s="73">
        <v>6651</v>
      </c>
      <c r="AG112" s="73">
        <v>5974</v>
      </c>
      <c r="AH112" s="73">
        <v>8378</v>
      </c>
      <c r="AI112" s="73">
        <v>8373</v>
      </c>
      <c r="AJ112" s="73">
        <v>8450</v>
      </c>
      <c r="AK112" s="73">
        <v>8283</v>
      </c>
      <c r="AL112" s="73">
        <v>10066</v>
      </c>
      <c r="AM112" s="73">
        <v>8932</v>
      </c>
      <c r="AN112" s="73">
        <v>8849</v>
      </c>
      <c r="AO112" s="73">
        <v>8775</v>
      </c>
      <c r="AP112" s="73">
        <v>9460</v>
      </c>
      <c r="AQ112" s="73">
        <v>9673</v>
      </c>
      <c r="AR112" s="73">
        <v>10089</v>
      </c>
      <c r="AS112" s="73">
        <v>9737</v>
      </c>
      <c r="AT112" s="73">
        <v>11774</v>
      </c>
      <c r="AU112" s="73">
        <v>9241</v>
      </c>
      <c r="AV112" s="73">
        <v>10053</v>
      </c>
      <c r="AW112" s="73">
        <v>9933</v>
      </c>
      <c r="AX112" s="73">
        <v>10497</v>
      </c>
      <c r="AY112" s="73">
        <v>10785</v>
      </c>
      <c r="AZ112" s="73">
        <v>10327</v>
      </c>
      <c r="BA112" s="73">
        <v>11099</v>
      </c>
      <c r="BB112" s="73">
        <v>11355</v>
      </c>
      <c r="BC112" s="73">
        <v>11231</v>
      </c>
      <c r="BD112" s="73">
        <v>12152</v>
      </c>
      <c r="BE112" s="73">
        <v>11469</v>
      </c>
      <c r="BF112" s="73">
        <v>15231</v>
      </c>
      <c r="BG112" s="73">
        <v>12683</v>
      </c>
      <c r="BH112" s="73">
        <v>12685</v>
      </c>
      <c r="BI112" s="73">
        <v>12036</v>
      </c>
      <c r="BJ112" s="73">
        <v>12101</v>
      </c>
      <c r="BK112" s="73">
        <v>12908</v>
      </c>
      <c r="BL112" s="73">
        <v>12574</v>
      </c>
      <c r="BM112" s="73">
        <v>13093</v>
      </c>
      <c r="BN112" s="73">
        <v>13022</v>
      </c>
      <c r="BO112" s="73">
        <v>12672</v>
      </c>
      <c r="BP112" s="73">
        <v>13718</v>
      </c>
      <c r="BQ112" s="73">
        <v>15820</v>
      </c>
      <c r="BR112" s="73">
        <v>14354</v>
      </c>
      <c r="BS112" s="73">
        <v>13431</v>
      </c>
      <c r="BT112" s="73">
        <v>13390</v>
      </c>
      <c r="BU112" s="73">
        <v>13540</v>
      </c>
      <c r="BV112" s="73">
        <v>13972</v>
      </c>
      <c r="BW112" s="73">
        <v>56898</v>
      </c>
      <c r="BX112" s="73">
        <v>15574</v>
      </c>
      <c r="BY112" s="73">
        <v>14658</v>
      </c>
      <c r="BZ112" s="73">
        <v>14292</v>
      </c>
      <c r="CA112" s="73">
        <v>15497</v>
      </c>
      <c r="CB112" s="73">
        <v>15497</v>
      </c>
      <c r="CC112" s="73">
        <v>66477</v>
      </c>
      <c r="CD112" s="73">
        <v>15949</v>
      </c>
      <c r="CE112" s="73">
        <v>14901</v>
      </c>
      <c r="CF112" s="73">
        <v>15024</v>
      </c>
    </row>
    <row r="113" spans="1:84" x14ac:dyDescent="0.25">
      <c r="A113" s="149"/>
      <c r="B113" s="149"/>
      <c r="C113" s="149"/>
      <c r="D113" s="20"/>
      <c r="E113" s="11"/>
      <c r="F113" s="14" t="s">
        <v>102</v>
      </c>
      <c r="G113" s="106" t="e">
        <f ca="1">G112/G6</f>
        <v>#REF!</v>
      </c>
      <c r="H113" s="74" t="e">
        <f>H112/H6</f>
        <v>#REF!</v>
      </c>
      <c r="I113" s="74">
        <v>0.1695382787302665</v>
      </c>
      <c r="J113" s="74">
        <v>0.18995217336098533</v>
      </c>
      <c r="K113" s="74">
        <v>0.17493890621049971</v>
      </c>
      <c r="L113" s="74">
        <v>0.17943539904918171</v>
      </c>
      <c r="M113" s="74">
        <v>0.18239072931099634</v>
      </c>
      <c r="N113" s="74">
        <v>0.19190988652066496</v>
      </c>
      <c r="O113" s="74">
        <v>0.18314681810589611</v>
      </c>
      <c r="P113" s="74">
        <v>0.19223706176961602</v>
      </c>
      <c r="Q113" s="74">
        <v>0.20380944442128954</v>
      </c>
      <c r="R113" s="74">
        <v>0.18748960931005818</v>
      </c>
      <c r="S113" s="74">
        <v>0.20165069885114678</v>
      </c>
      <c r="T113" s="74">
        <v>0.20773306838880609</v>
      </c>
      <c r="U113" s="74">
        <v>0.18897605284888522</v>
      </c>
      <c r="V113" s="74">
        <v>0.21974535415550703</v>
      </c>
      <c r="W113" s="74">
        <v>0.21437086364944299</v>
      </c>
      <c r="X113" s="74">
        <v>0.21693121693121692</v>
      </c>
      <c r="Y113" s="74">
        <v>0.22279495990836198</v>
      </c>
      <c r="Z113" s="74">
        <v>0.22295805739514349</v>
      </c>
      <c r="AA113" s="74">
        <v>0.22824978586287067</v>
      </c>
      <c r="AB113" s="74">
        <v>0.24142845508591904</v>
      </c>
      <c r="AC113" s="74">
        <v>0.2382753711612772</v>
      </c>
      <c r="AD113" s="74">
        <v>0.2434602749726244</v>
      </c>
      <c r="AE113" s="74">
        <v>0.2651466061882391</v>
      </c>
      <c r="AF113" s="74">
        <v>0.26887936610608021</v>
      </c>
      <c r="AG113" s="74">
        <v>0.24083854061681112</v>
      </c>
      <c r="AH113" s="74">
        <v>0.33776810191904533</v>
      </c>
      <c r="AI113" s="74">
        <v>0.33691453404152583</v>
      </c>
      <c r="AJ113" s="74">
        <v>0.33943922230256285</v>
      </c>
      <c r="AK113" s="74">
        <v>0.33233028406355319</v>
      </c>
      <c r="AL113" s="74">
        <v>0.40346306465188986</v>
      </c>
      <c r="AM113" s="74">
        <v>0.3574515767568433</v>
      </c>
      <c r="AN113" s="74">
        <v>0.35359226404539279</v>
      </c>
      <c r="AO113" s="74">
        <v>0.35348855945858848</v>
      </c>
      <c r="AP113" s="74">
        <v>0.38039326068599461</v>
      </c>
      <c r="AQ113" s="74">
        <v>0.38484185398846232</v>
      </c>
      <c r="AR113" s="74">
        <v>0.40456331702622506</v>
      </c>
      <c r="AS113" s="74">
        <v>0.38958908494378425</v>
      </c>
      <c r="AT113" s="74">
        <v>0.47041431938950817</v>
      </c>
      <c r="AU113" s="74">
        <v>0.36854909467974795</v>
      </c>
      <c r="AV113" s="74">
        <v>0.40085330356074805</v>
      </c>
      <c r="AW113" s="74">
        <v>0.39521744320216451</v>
      </c>
      <c r="AX113" s="74">
        <v>0.41625029740661434</v>
      </c>
      <c r="AY113" s="74">
        <v>0.42773855794399934</v>
      </c>
      <c r="AZ113" s="74">
        <v>0.40900629727910015</v>
      </c>
      <c r="BA113" s="74">
        <v>0.43932077264091196</v>
      </c>
      <c r="BB113" s="74">
        <v>0.44879649025730206</v>
      </c>
      <c r="BC113" s="74">
        <v>0.44338728780102643</v>
      </c>
      <c r="BD113" s="74">
        <v>0.47897205470813131</v>
      </c>
      <c r="BE113" s="74">
        <v>0.45190905867055442</v>
      </c>
      <c r="BF113" s="74">
        <v>0.59900892751799273</v>
      </c>
      <c r="BG113" s="74">
        <v>0.49637978944072642</v>
      </c>
      <c r="BH113" s="74">
        <v>0.49180010080254333</v>
      </c>
      <c r="BI113" s="74">
        <v>0.46526730836135916</v>
      </c>
      <c r="BJ113" s="74">
        <v>0.46711186597699372</v>
      </c>
      <c r="BK113" s="74">
        <v>0.4972265023112481</v>
      </c>
      <c r="BL113" s="74">
        <v>0.48357818629336202</v>
      </c>
      <c r="BM113" s="74">
        <v>0.50353818937004846</v>
      </c>
      <c r="BN113" s="74">
        <v>0.50055737074764561</v>
      </c>
      <c r="BO113" s="74">
        <v>0.48611324228939695</v>
      </c>
      <c r="BP113" s="74">
        <v>0.52696681007990165</v>
      </c>
      <c r="BQ113" s="74">
        <v>0.60706062931696081</v>
      </c>
      <c r="BR113" s="74">
        <v>0.54928822899127505</v>
      </c>
      <c r="BS113" s="74">
        <v>0.51390855175052608</v>
      </c>
      <c r="BT113" s="74">
        <v>0.51233977424909127</v>
      </c>
      <c r="BU113" s="74">
        <v>0.5180792041323895</v>
      </c>
      <c r="BV113" s="74">
        <v>0.53456785400007656</v>
      </c>
      <c r="BW113" s="74">
        <v>2.1786644202787562</v>
      </c>
      <c r="BX113" s="74">
        <v>0.59545020072643851</v>
      </c>
      <c r="BY113" s="74">
        <v>0.55895363026235512</v>
      </c>
      <c r="BZ113" s="74">
        <v>0.54474767495044973</v>
      </c>
      <c r="CA113" s="74">
        <v>0.5895758036903177</v>
      </c>
      <c r="CB113" s="74">
        <v>0.58861288362199937</v>
      </c>
      <c r="CC113" s="74">
        <v>2.5218892261001518</v>
      </c>
      <c r="CD113" s="74">
        <v>0.60525217259307051</v>
      </c>
      <c r="CE113" s="74">
        <v>0.56394050637701998</v>
      </c>
      <c r="CF113" s="74">
        <v>0.56683644595359362</v>
      </c>
    </row>
    <row r="114" spans="1:84" ht="13.8" thickBot="1" x14ac:dyDescent="0.3">
      <c r="A114" s="149"/>
      <c r="B114" s="149"/>
      <c r="C114" s="149"/>
      <c r="D114" s="20"/>
      <c r="E114" s="11"/>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row>
    <row r="115" spans="1:84" x14ac:dyDescent="0.25">
      <c r="A115" s="149"/>
      <c r="B115" s="149"/>
      <c r="C115" s="149"/>
      <c r="D115" s="20"/>
      <c r="E115" s="11"/>
      <c r="F115" s="134" t="s">
        <v>107</v>
      </c>
      <c r="G115" s="145"/>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row>
    <row r="116" spans="1:84" x14ac:dyDescent="0.25">
      <c r="A116" s="149"/>
      <c r="B116" s="149"/>
      <c r="C116" s="149"/>
      <c r="D116" s="20"/>
      <c r="E116" s="11"/>
      <c r="F116" s="159" t="s">
        <v>108</v>
      </c>
      <c r="G116" s="111" t="e">
        <f ca="1">(INDIRECT("H116")+INDIRECT("I116")+INDIRECT("J116")+INDIRECT("K116")+INDIRECT("L116")+INDIRECT("M116")+INDIRECT("N116")+INDIRECT("O116")+INDIRECT("P116")+INDIRECT("Q116")+INDIRECT("R116")+INDIRECT("S116")) / 12</f>
        <v>#REF!</v>
      </c>
      <c r="H116" s="150" t="e">
        <f>#REF!</f>
        <v>#REF!</v>
      </c>
      <c r="I116" s="150">
        <v>8</v>
      </c>
      <c r="J116" s="150">
        <v>12</v>
      </c>
      <c r="K116" s="150">
        <v>10</v>
      </c>
      <c r="L116" s="150">
        <v>16</v>
      </c>
      <c r="M116" s="150">
        <v>11</v>
      </c>
      <c r="N116" s="150">
        <v>6</v>
      </c>
      <c r="O116" s="150">
        <v>14</v>
      </c>
      <c r="P116" s="150">
        <v>12</v>
      </c>
      <c r="Q116" s="150">
        <v>10</v>
      </c>
      <c r="R116" s="150">
        <v>8</v>
      </c>
      <c r="S116" s="150">
        <v>8</v>
      </c>
      <c r="T116" s="150">
        <v>6</v>
      </c>
      <c r="U116" s="150">
        <v>16</v>
      </c>
      <c r="V116" s="150">
        <v>16</v>
      </c>
      <c r="W116" s="150">
        <v>14</v>
      </c>
      <c r="X116" s="150">
        <v>10</v>
      </c>
      <c r="Y116" s="150">
        <v>12</v>
      </c>
      <c r="Z116" s="150">
        <v>12</v>
      </c>
      <c r="AA116" s="150">
        <v>11</v>
      </c>
      <c r="AB116" s="150">
        <v>4</v>
      </c>
      <c r="AC116" s="150">
        <v>11</v>
      </c>
      <c r="AD116" s="150">
        <v>14</v>
      </c>
      <c r="AE116" s="150">
        <v>11</v>
      </c>
      <c r="AF116" s="150">
        <v>17</v>
      </c>
      <c r="AG116" s="150">
        <v>10</v>
      </c>
      <c r="AH116" s="150">
        <v>11</v>
      </c>
      <c r="AI116" s="150">
        <v>9</v>
      </c>
      <c r="AJ116" s="150">
        <v>3</v>
      </c>
      <c r="AK116" s="150">
        <v>5</v>
      </c>
      <c r="AL116" s="150">
        <v>11</v>
      </c>
      <c r="AM116" s="150">
        <v>4</v>
      </c>
      <c r="AN116" s="150">
        <v>6</v>
      </c>
      <c r="AO116" s="150">
        <v>13</v>
      </c>
      <c r="AP116" s="150">
        <v>24</v>
      </c>
      <c r="AQ116" s="150">
        <v>19</v>
      </c>
      <c r="AR116" s="150">
        <v>4</v>
      </c>
      <c r="AS116" s="150">
        <v>12</v>
      </c>
      <c r="AT116" s="150">
        <v>11</v>
      </c>
      <c r="AU116" s="150">
        <v>20</v>
      </c>
      <c r="AV116" s="150">
        <v>14</v>
      </c>
      <c r="AW116" s="150">
        <v>3</v>
      </c>
      <c r="AX116" s="150">
        <v>12</v>
      </c>
      <c r="AY116" s="150">
        <v>9</v>
      </c>
      <c r="AZ116" s="150">
        <v>5</v>
      </c>
      <c r="BA116" s="150">
        <v>9</v>
      </c>
      <c r="BB116" s="150">
        <v>5</v>
      </c>
      <c r="BC116" s="150">
        <v>8</v>
      </c>
      <c r="BD116" s="150">
        <v>7</v>
      </c>
      <c r="BE116" s="150">
        <v>10</v>
      </c>
      <c r="BF116" s="150">
        <v>13</v>
      </c>
      <c r="BG116" s="150">
        <v>9</v>
      </c>
      <c r="BH116" s="150">
        <v>8</v>
      </c>
      <c r="BI116" s="150">
        <v>5</v>
      </c>
      <c r="BJ116" s="150">
        <v>6</v>
      </c>
      <c r="BK116" s="150">
        <v>3</v>
      </c>
      <c r="BL116" s="150">
        <v>5</v>
      </c>
      <c r="BM116" s="150">
        <v>9</v>
      </c>
      <c r="BN116" s="150">
        <v>17</v>
      </c>
      <c r="BO116" s="150">
        <v>8</v>
      </c>
      <c r="BP116" s="150">
        <v>11</v>
      </c>
      <c r="BQ116" s="150">
        <v>6</v>
      </c>
      <c r="BR116" s="150">
        <v>6</v>
      </c>
      <c r="BS116" s="150">
        <v>24</v>
      </c>
      <c r="BT116" s="150">
        <v>6</v>
      </c>
      <c r="BU116" s="150">
        <v>4</v>
      </c>
      <c r="BV116" s="150">
        <v>4</v>
      </c>
      <c r="BW116" s="150">
        <v>15</v>
      </c>
      <c r="BX116" s="150">
        <v>14</v>
      </c>
      <c r="BY116" s="150">
        <v>4</v>
      </c>
      <c r="BZ116" s="150">
        <v>20</v>
      </c>
      <c r="CA116" s="150">
        <v>9</v>
      </c>
      <c r="CB116" s="150">
        <v>3</v>
      </c>
      <c r="CC116" s="150">
        <v>5</v>
      </c>
      <c r="CD116" s="150">
        <v>6</v>
      </c>
      <c r="CE116" s="150">
        <v>9</v>
      </c>
      <c r="CF116" s="150">
        <v>6</v>
      </c>
    </row>
    <row r="117" spans="1:84" x14ac:dyDescent="0.25">
      <c r="A117" s="149"/>
      <c r="B117" s="149"/>
      <c r="C117" s="149"/>
      <c r="D117" s="20"/>
      <c r="E117" s="11"/>
      <c r="F117" s="14" t="s">
        <v>100</v>
      </c>
      <c r="G117" s="106" t="e">
        <f ca="1">G116/G5</f>
        <v>#REF!</v>
      </c>
      <c r="H117" s="107" t="e">
        <f>H116/H5</f>
        <v>#REF!</v>
      </c>
      <c r="I117" s="107">
        <v>4.317323259579061E-3</v>
      </c>
      <c r="J117" s="107">
        <v>6.5111231687466084E-3</v>
      </c>
      <c r="K117" s="107">
        <v>5.4288816503800215E-3</v>
      </c>
      <c r="L117" s="107">
        <v>8.7288597926895792E-3</v>
      </c>
      <c r="M117" s="107">
        <v>6.0606060606060606E-3</v>
      </c>
      <c r="N117" s="107">
        <v>3.3149171270718232E-3</v>
      </c>
      <c r="O117" s="107">
        <v>7.7605321507760536E-3</v>
      </c>
      <c r="P117" s="107">
        <v>6.7189249720044789E-3</v>
      </c>
      <c r="Q117" s="107">
        <v>5.6338028169014088E-3</v>
      </c>
      <c r="R117" s="107">
        <v>4.5610034207525657E-3</v>
      </c>
      <c r="S117" s="107">
        <v>4.6109510086455334E-3</v>
      </c>
      <c r="T117" s="107">
        <v>3.4843205574912892E-3</v>
      </c>
      <c r="U117" s="107">
        <v>9.3512565751022788E-3</v>
      </c>
      <c r="V117" s="107">
        <v>9.4618568894145483E-3</v>
      </c>
      <c r="W117" s="107">
        <v>8.3036773428232496E-3</v>
      </c>
      <c r="X117" s="107">
        <v>5.9737156511350063E-3</v>
      </c>
      <c r="Y117" s="107">
        <v>7.2072072072072073E-3</v>
      </c>
      <c r="Z117" s="107">
        <v>7.2245635159542444E-3</v>
      </c>
      <c r="AA117" s="107">
        <v>6.6465256797583082E-3</v>
      </c>
      <c r="AB117" s="107">
        <v>2.4316109422492403E-3</v>
      </c>
      <c r="AC117" s="107">
        <v>6.7360685854255973E-3</v>
      </c>
      <c r="AD117" s="107">
        <v>8.5889570552147246E-3</v>
      </c>
      <c r="AE117" s="107">
        <v>6.7733990147783255E-3</v>
      </c>
      <c r="AF117" s="107">
        <v>1.0513296227581941E-2</v>
      </c>
      <c r="AG117" s="107">
        <v>6.1842918985776131E-3</v>
      </c>
      <c r="AH117" s="107">
        <v>6.7943174799258805E-3</v>
      </c>
      <c r="AI117" s="107">
        <v>5.5624227441285539E-3</v>
      </c>
      <c r="AJ117" s="107">
        <v>1.854140914709518E-3</v>
      </c>
      <c r="AK117" s="107">
        <v>3.0978934324659233E-3</v>
      </c>
      <c r="AL117" s="107">
        <v>6.8195908245505272E-3</v>
      </c>
      <c r="AM117" s="107">
        <v>2.4922118380062306E-3</v>
      </c>
      <c r="AN117" s="107">
        <v>3.7593984962406013E-3</v>
      </c>
      <c r="AO117" s="107">
        <v>8.7483176312247637E-3</v>
      </c>
      <c r="AP117" s="107">
        <v>1.6161616161616162E-2</v>
      </c>
      <c r="AQ117" s="107">
        <v>1.2025316455696202E-2</v>
      </c>
      <c r="AR117" s="107">
        <v>2.7155465037338763E-3</v>
      </c>
      <c r="AS117" s="107">
        <v>8.1577158395649222E-3</v>
      </c>
      <c r="AT117" s="107">
        <v>7.5085324232081908E-3</v>
      </c>
      <c r="AU117" s="107">
        <v>1.3698630136986301E-2</v>
      </c>
      <c r="AV117" s="107">
        <v>9.6219931271477668E-3</v>
      </c>
      <c r="AW117" s="107">
        <v>2.0718232044198894E-3</v>
      </c>
      <c r="AX117" s="107">
        <v>8.3160083160083165E-3</v>
      </c>
      <c r="AY117" s="107">
        <v>6.2805303558967204E-3</v>
      </c>
      <c r="AZ117" s="107">
        <v>3.5038542396636299E-3</v>
      </c>
      <c r="BA117" s="107">
        <v>6.3514467184191958E-3</v>
      </c>
      <c r="BB117" s="107">
        <v>3.5236081747709656E-3</v>
      </c>
      <c r="BC117" s="107">
        <v>5.6457304163726185E-3</v>
      </c>
      <c r="BD117" s="107">
        <v>4.9680624556422996E-3</v>
      </c>
      <c r="BE117" s="107">
        <v>7.1326676176890159E-3</v>
      </c>
      <c r="BF117" s="107">
        <v>9.2790863668807989E-3</v>
      </c>
      <c r="BG117" s="107">
        <v>6.4748201438848919E-3</v>
      </c>
      <c r="BH117" s="107">
        <v>5.7887120115774236E-3</v>
      </c>
      <c r="BI117" s="107">
        <v>3.6523009495982471E-3</v>
      </c>
      <c r="BJ117" s="107">
        <v>4.418262150220913E-3</v>
      </c>
      <c r="BK117" s="107">
        <v>2.2354694485842027E-3</v>
      </c>
      <c r="BL117" s="107">
        <v>3.7650602409638554E-3</v>
      </c>
      <c r="BM117" s="107">
        <v>6.7771084337349399E-3</v>
      </c>
      <c r="BN117" s="107">
        <v>1.283987915407855E-2</v>
      </c>
      <c r="BO117" s="107">
        <v>6.0652009097801364E-3</v>
      </c>
      <c r="BP117" s="107">
        <v>8.4097859327217118E-3</v>
      </c>
      <c r="BQ117" s="107">
        <v>4.6153846153846158E-3</v>
      </c>
      <c r="BR117" s="107">
        <v>4.6118370484242886E-3</v>
      </c>
      <c r="BS117" s="107">
        <v>1.8706157443491817E-2</v>
      </c>
      <c r="BT117" s="107">
        <v>4.6765393608729543E-3</v>
      </c>
      <c r="BU117" s="107">
        <v>3.1176929072486361E-3</v>
      </c>
      <c r="BV117" s="107">
        <v>3.1323414252153485E-3</v>
      </c>
      <c r="BW117" s="107">
        <v>1.179245283018868E-2</v>
      </c>
      <c r="BX117" s="107">
        <v>1.1049723756906077E-2</v>
      </c>
      <c r="BY117" s="107">
        <v>3.1545741324921135E-3</v>
      </c>
      <c r="BZ117" s="107">
        <v>1.5810276679841896E-2</v>
      </c>
      <c r="CA117" s="107">
        <v>7.1713147410358566E-3</v>
      </c>
      <c r="CB117" s="107">
        <v>2.3999999999999998E-3</v>
      </c>
      <c r="CC117" s="107">
        <v>4.0096230954290296E-3</v>
      </c>
      <c r="CD117" s="107">
        <v>4.8426150121065378E-3</v>
      </c>
      <c r="CE117" s="107">
        <v>7.305194805194805E-3</v>
      </c>
      <c r="CF117" s="107">
        <v>4.8979591836734691E-3</v>
      </c>
    </row>
    <row r="118" spans="1:84" x14ac:dyDescent="0.25">
      <c r="A118" s="149"/>
      <c r="B118" s="149"/>
      <c r="C118" s="149"/>
      <c r="D118" s="20"/>
      <c r="E118" s="11"/>
      <c r="F118" s="159" t="s">
        <v>109</v>
      </c>
      <c r="G118" s="111" t="e">
        <f ca="1">(INDIRECT("H118")+INDIRECT("I118")+INDIRECT("J118")+INDIRECT("K118")+INDIRECT("L118")+INDIRECT("M118")+INDIRECT("N118")+INDIRECT("O118")+INDIRECT("P118")+INDIRECT("Q118")+INDIRECT("R118")+INDIRECT("S118")) / 12</f>
        <v>#REF!</v>
      </c>
      <c r="H118" s="150" t="e">
        <f>#REF!</f>
        <v>#REF!</v>
      </c>
      <c r="I118" s="150">
        <v>266</v>
      </c>
      <c r="J118" s="150">
        <v>661</v>
      </c>
      <c r="K118" s="150">
        <v>597</v>
      </c>
      <c r="L118" s="150">
        <v>361</v>
      </c>
      <c r="M118" s="150">
        <v>337</v>
      </c>
      <c r="N118" s="150">
        <v>405</v>
      </c>
      <c r="O118" s="150">
        <v>462</v>
      </c>
      <c r="P118" s="150">
        <v>487</v>
      </c>
      <c r="Q118" s="150">
        <v>345</v>
      </c>
      <c r="R118" s="150">
        <v>257</v>
      </c>
      <c r="S118" s="150">
        <v>247</v>
      </c>
      <c r="T118" s="150">
        <v>243</v>
      </c>
      <c r="U118" s="150">
        <v>254</v>
      </c>
      <c r="V118" s="150">
        <v>289</v>
      </c>
      <c r="W118" s="150">
        <v>371</v>
      </c>
      <c r="X118" s="150">
        <v>434</v>
      </c>
      <c r="Y118" s="150">
        <v>334</v>
      </c>
      <c r="Z118" s="150">
        <v>534</v>
      </c>
      <c r="AA118" s="150">
        <v>839</v>
      </c>
      <c r="AB118" s="150">
        <v>506</v>
      </c>
      <c r="AC118" s="150">
        <v>536</v>
      </c>
      <c r="AD118" s="150">
        <v>582</v>
      </c>
      <c r="AE118" s="150">
        <v>503</v>
      </c>
      <c r="AF118" s="150">
        <v>688</v>
      </c>
      <c r="AG118" s="150">
        <v>87</v>
      </c>
      <c r="AH118" s="150">
        <v>208</v>
      </c>
      <c r="AI118" s="150">
        <v>143</v>
      </c>
      <c r="AJ118" s="150">
        <v>103</v>
      </c>
      <c r="AK118" s="150">
        <v>207</v>
      </c>
      <c r="AL118" s="150">
        <v>280</v>
      </c>
      <c r="AM118" s="150">
        <v>120</v>
      </c>
      <c r="AN118" s="150">
        <v>350</v>
      </c>
      <c r="AO118" s="150">
        <v>295</v>
      </c>
      <c r="AP118" s="150">
        <v>340</v>
      </c>
      <c r="AQ118" s="150">
        <v>236</v>
      </c>
      <c r="AR118" s="150">
        <v>372</v>
      </c>
      <c r="AS118" s="150">
        <v>236</v>
      </c>
      <c r="AT118" s="150">
        <v>360</v>
      </c>
      <c r="AU118" s="150">
        <v>273</v>
      </c>
      <c r="AV118" s="150">
        <v>324</v>
      </c>
      <c r="AW118" s="150">
        <v>146</v>
      </c>
      <c r="AX118" s="150">
        <v>196</v>
      </c>
      <c r="AY118" s="150">
        <v>336</v>
      </c>
      <c r="AZ118" s="150">
        <v>168</v>
      </c>
      <c r="BA118" s="150">
        <v>303</v>
      </c>
      <c r="BB118" s="150">
        <v>226</v>
      </c>
      <c r="BC118" s="150">
        <v>263</v>
      </c>
      <c r="BD118" s="150">
        <v>223</v>
      </c>
      <c r="BE118" s="150">
        <v>134</v>
      </c>
      <c r="BF118" s="150">
        <v>209</v>
      </c>
      <c r="BG118" s="150">
        <v>264</v>
      </c>
      <c r="BH118" s="150">
        <v>195</v>
      </c>
      <c r="BI118" s="150">
        <v>182</v>
      </c>
      <c r="BJ118" s="150">
        <v>155</v>
      </c>
      <c r="BK118" s="150">
        <v>200</v>
      </c>
      <c r="BL118" s="150">
        <v>252</v>
      </c>
      <c r="BM118" s="150">
        <v>250</v>
      </c>
      <c r="BN118" s="150">
        <v>265</v>
      </c>
      <c r="BO118" s="150">
        <v>231</v>
      </c>
      <c r="BP118" s="150">
        <v>281</v>
      </c>
      <c r="BQ118" s="150">
        <v>398</v>
      </c>
      <c r="BR118" s="150">
        <v>398</v>
      </c>
      <c r="BS118" s="150">
        <v>254</v>
      </c>
      <c r="BT118" s="150">
        <v>200</v>
      </c>
      <c r="BU118" s="150">
        <v>165</v>
      </c>
      <c r="BV118" s="150">
        <v>290</v>
      </c>
      <c r="BW118" s="150">
        <v>248</v>
      </c>
      <c r="BX118" s="150">
        <v>192</v>
      </c>
      <c r="BY118" s="150">
        <v>256</v>
      </c>
      <c r="BZ118" s="150">
        <v>299</v>
      </c>
      <c r="CA118" s="150">
        <v>234</v>
      </c>
      <c r="CB118" s="150">
        <v>253</v>
      </c>
      <c r="CC118" s="150">
        <v>232</v>
      </c>
      <c r="CD118" s="150">
        <v>252</v>
      </c>
      <c r="CE118" s="150">
        <v>264</v>
      </c>
      <c r="CF118" s="150">
        <v>229</v>
      </c>
    </row>
    <row r="119" spans="1:84" x14ac:dyDescent="0.25">
      <c r="A119" s="149"/>
      <c r="B119" s="149"/>
      <c r="C119" s="149"/>
      <c r="D119" s="20"/>
      <c r="E119" s="11"/>
      <c r="F119" s="14" t="s">
        <v>102</v>
      </c>
      <c r="G119" s="106" t="e">
        <f ca="1">G118/G6</f>
        <v>#REF!</v>
      </c>
      <c r="H119" s="107" t="e">
        <f>H118/H6</f>
        <v>#REF!</v>
      </c>
      <c r="I119" s="107">
        <v>1.1288406043116619E-2</v>
      </c>
      <c r="J119" s="107">
        <v>2.7976467600626401E-2</v>
      </c>
      <c r="K119" s="107">
        <v>2.5153787814949018E-2</v>
      </c>
      <c r="L119" s="107">
        <v>1.5187849720223821E-2</v>
      </c>
      <c r="M119" s="107">
        <v>1.4149557039089726E-2</v>
      </c>
      <c r="N119" s="107">
        <v>1.6959088815376239E-2</v>
      </c>
      <c r="O119" s="107">
        <v>1.9291798897611491E-2</v>
      </c>
      <c r="P119" s="107">
        <v>2.0325542570951587E-2</v>
      </c>
      <c r="Q119" s="107">
        <v>1.4379193931563373E-2</v>
      </c>
      <c r="R119" s="107">
        <v>1.0681629260182877E-2</v>
      </c>
      <c r="S119" s="107">
        <v>1.024428684003152E-2</v>
      </c>
      <c r="T119" s="107">
        <v>1.0059612518628911E-2</v>
      </c>
      <c r="U119" s="107">
        <v>1.0487200660611064E-2</v>
      </c>
      <c r="V119" s="107">
        <v>1.1908195640529071E-2</v>
      </c>
      <c r="W119" s="107">
        <v>1.5250544662309368E-2</v>
      </c>
      <c r="X119" s="107">
        <v>1.7800746482917025E-2</v>
      </c>
      <c r="Y119" s="107">
        <v>1.3663884797905416E-2</v>
      </c>
      <c r="Z119" s="107">
        <v>2.1829776796664212E-2</v>
      </c>
      <c r="AA119" s="107">
        <v>3.4221152669576212E-2</v>
      </c>
      <c r="AB119" s="107">
        <v>2.0604283736460623E-2</v>
      </c>
      <c r="AC119" s="107">
        <v>2.180191173479764E-2</v>
      </c>
      <c r="AD119" s="107">
        <v>2.3603844749969582E-2</v>
      </c>
      <c r="AE119" s="107">
        <v>2.0370970354770777E-2</v>
      </c>
      <c r="AF119" s="107">
        <v>2.7813712807244501E-2</v>
      </c>
      <c r="AG119" s="107">
        <v>3.5073573876234629E-3</v>
      </c>
      <c r="AH119" s="107">
        <v>8.385744234800839E-3</v>
      </c>
      <c r="AI119" s="107">
        <v>5.7540640592306453E-3</v>
      </c>
      <c r="AJ119" s="107">
        <v>4.1375431830963285E-3</v>
      </c>
      <c r="AK119" s="107">
        <v>8.3052479537794894E-3</v>
      </c>
      <c r="AL119" s="107">
        <v>1.1222894705198605E-2</v>
      </c>
      <c r="AM119" s="107">
        <v>4.8023051064510968E-3</v>
      </c>
      <c r="AN119" s="107">
        <v>1.3985455126668265E-2</v>
      </c>
      <c r="AO119" s="107">
        <v>1.1883660973251692E-2</v>
      </c>
      <c r="AP119" s="107">
        <v>1.3671639390405726E-2</v>
      </c>
      <c r="AQ119" s="107">
        <v>9.3892977919236131E-3</v>
      </c>
      <c r="AR119" s="107">
        <v>1.4916994145480792E-2</v>
      </c>
      <c r="AS119" s="107">
        <v>9.4426439403032855E-3</v>
      </c>
      <c r="AT119" s="107">
        <v>1.4383315354189141E-2</v>
      </c>
      <c r="AU119" s="107">
        <v>1.0887772194304857E-2</v>
      </c>
      <c r="AV119" s="107">
        <v>1.2919175405717931E-2</v>
      </c>
      <c r="AW119" s="107">
        <v>5.8090956113476307E-3</v>
      </c>
      <c r="AX119" s="107">
        <v>7.7722261876437462E-3</v>
      </c>
      <c r="AY119" s="107">
        <v>1.3325930038867296E-2</v>
      </c>
      <c r="AZ119" s="107">
        <v>6.6537288605489327E-3</v>
      </c>
      <c r="BA119" s="107">
        <v>1.1993350221659278E-2</v>
      </c>
      <c r="BB119" s="107">
        <v>8.9324532627168881E-3</v>
      </c>
      <c r="BC119" s="107">
        <v>1.0382945124358469E-2</v>
      </c>
      <c r="BD119" s="107">
        <v>8.7895628867604748E-3</v>
      </c>
      <c r="BE119" s="107">
        <v>5.2799558690255722E-3</v>
      </c>
      <c r="BF119" s="107">
        <v>8.2196090769654298E-3</v>
      </c>
      <c r="BG119" s="107">
        <v>1.033227662322414E-2</v>
      </c>
      <c r="BH119" s="107">
        <v>7.5601907494281398E-3</v>
      </c>
      <c r="BI119" s="107">
        <v>7.0354478333140048E-3</v>
      </c>
      <c r="BJ119" s="107">
        <v>5.9831699220257856E-3</v>
      </c>
      <c r="BK119" s="107">
        <v>7.7041602465331279E-3</v>
      </c>
      <c r="BL119" s="107">
        <v>9.691562187524037E-3</v>
      </c>
      <c r="BM119" s="107">
        <v>9.6146450273055916E-3</v>
      </c>
      <c r="BN119" s="107">
        <v>1.0186430905246973E-2</v>
      </c>
      <c r="BO119" s="107">
        <v>8.8614393125671324E-3</v>
      </c>
      <c r="BP119" s="107">
        <v>1.079440688383528E-2</v>
      </c>
      <c r="BQ119" s="107">
        <v>1.5272448196469685E-2</v>
      </c>
      <c r="BR119" s="107">
        <v>1.5230368896372264E-2</v>
      </c>
      <c r="BS119" s="107">
        <v>9.7187679357183861E-3</v>
      </c>
      <c r="BT119" s="107">
        <v>7.6525731777310124E-3</v>
      </c>
      <c r="BU119" s="107">
        <v>6.3133728716280851E-3</v>
      </c>
      <c r="BV119" s="107">
        <v>1.1095382025481118E-2</v>
      </c>
      <c r="BW119" s="107">
        <v>9.4960943482922354E-3</v>
      </c>
      <c r="BX119" s="107">
        <v>7.3408526094437014E-3</v>
      </c>
      <c r="BY119" s="107">
        <v>9.762050030506406E-3</v>
      </c>
      <c r="BZ119" s="107">
        <v>1.1396554352797683E-2</v>
      </c>
      <c r="CA119" s="107">
        <v>8.9024158265170253E-3</v>
      </c>
      <c r="CB119" s="107">
        <v>9.6095411728957768E-3</v>
      </c>
      <c r="CC119" s="107">
        <v>8.8012139605462818E-3</v>
      </c>
      <c r="CD119" s="107">
        <v>9.563204432469356E-3</v>
      </c>
      <c r="CE119" s="107">
        <v>9.9912954622866437E-3</v>
      </c>
      <c r="CF119" s="107">
        <v>8.639879268062629E-3</v>
      </c>
    </row>
    <row r="120" spans="1:84" ht="13.8" thickBot="1" x14ac:dyDescent="0.3">
      <c r="A120" s="149"/>
      <c r="B120" s="149"/>
      <c r="C120" s="149"/>
      <c r="D120" s="20"/>
      <c r="E120" s="15"/>
      <c r="F120" s="16"/>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row>
    <row r="121" spans="1:84" ht="13.8" thickTop="1" x14ac:dyDescent="0.25">
      <c r="A121" s="149"/>
      <c r="B121" s="149"/>
      <c r="C121" s="149"/>
      <c r="D121" s="20"/>
      <c r="E121" s="17"/>
      <c r="F121" s="18"/>
      <c r="G121" s="1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row>
    <row r="122" spans="1:84" x14ac:dyDescent="0.25">
      <c r="A122" s="149"/>
      <c r="B122" s="149"/>
      <c r="C122" s="149"/>
      <c r="D122" s="20"/>
      <c r="E122" s="17"/>
      <c r="F122" s="18"/>
      <c r="G122" s="1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row>
    <row r="123" spans="1:84" ht="13.8" thickBot="1" x14ac:dyDescent="0.3">
      <c r="A123" s="149"/>
      <c r="B123" s="149"/>
      <c r="C123" s="149"/>
      <c r="D123" s="20"/>
      <c r="E123" s="17"/>
      <c r="F123" s="18"/>
      <c r="G123" s="1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row>
    <row r="124" spans="1:84" ht="18.600000000000001" thickTop="1" thickBot="1" x14ac:dyDescent="0.3">
      <c r="A124" s="149"/>
      <c r="B124" s="149"/>
      <c r="C124" s="149"/>
      <c r="D124" s="20"/>
      <c r="E124" s="7"/>
      <c r="F124" s="8" t="s">
        <v>110</v>
      </c>
      <c r="G124" s="1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row>
    <row r="125" spans="1:84" ht="15.6" x14ac:dyDescent="0.3">
      <c r="A125" s="149"/>
      <c r="B125" s="149"/>
      <c r="C125" s="149"/>
      <c r="D125" s="20"/>
      <c r="E125" s="9"/>
      <c r="F125" s="24"/>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49"/>
      <c r="B126" s="149"/>
      <c r="C126" s="149"/>
      <c r="D126" s="13"/>
      <c r="E126" s="11"/>
      <c r="F126" s="12" t="s">
        <v>111</v>
      </c>
      <c r="G126" s="111" t="e">
        <f ca="1">(INDIRECT("H126")+INDIRECT("I126")+INDIRECT("J126")+INDIRECT("K126")+INDIRECT("L126")+INDIRECT("M126")+INDIRECT("N126")+INDIRECT("O126")+INDIRECT("P126")+INDIRECT("Q126")+INDIRECT("R126")+INDIRECT("S126")) / 12</f>
        <v>#REF!</v>
      </c>
      <c r="H126" s="80" t="e">
        <f>#REF!</f>
        <v>#REF!</v>
      </c>
      <c r="I126" s="80">
        <v>3737</v>
      </c>
      <c r="J126" s="80">
        <v>3086</v>
      </c>
      <c r="K126" s="80">
        <v>2257</v>
      </c>
      <c r="L126" s="80">
        <v>3389</v>
      </c>
      <c r="M126" s="80">
        <v>3200</v>
      </c>
      <c r="N126" s="80">
        <v>3772</v>
      </c>
      <c r="O126" s="80">
        <v>3294</v>
      </c>
      <c r="P126" s="80">
        <v>3588</v>
      </c>
      <c r="Q126" s="80">
        <v>3305</v>
      </c>
      <c r="R126" s="80">
        <v>4160</v>
      </c>
      <c r="S126" s="80">
        <v>3926</v>
      </c>
      <c r="T126" s="80">
        <v>2766</v>
      </c>
      <c r="U126" s="80">
        <v>3544</v>
      </c>
      <c r="V126" s="80">
        <v>3564</v>
      </c>
      <c r="W126" s="80">
        <v>2101</v>
      </c>
      <c r="X126" s="80">
        <v>3758</v>
      </c>
      <c r="Y126" s="80">
        <v>3344</v>
      </c>
      <c r="Z126" s="80">
        <v>2672</v>
      </c>
      <c r="AA126" s="80">
        <v>3299</v>
      </c>
      <c r="AB126" s="80">
        <v>2942</v>
      </c>
      <c r="AC126" s="80">
        <v>3941</v>
      </c>
      <c r="AD126" s="80">
        <v>3893</v>
      </c>
      <c r="AE126" s="80">
        <v>4133</v>
      </c>
      <c r="AF126" s="80">
        <v>3255</v>
      </c>
      <c r="AG126" s="80">
        <v>4470</v>
      </c>
      <c r="AH126" s="80">
        <v>3184</v>
      </c>
      <c r="AI126" s="80">
        <v>3047</v>
      </c>
      <c r="AJ126" s="80">
        <v>3781</v>
      </c>
      <c r="AK126" s="80">
        <v>3564</v>
      </c>
      <c r="AL126" s="80">
        <v>3597</v>
      </c>
      <c r="AM126" s="80">
        <v>3842</v>
      </c>
      <c r="AN126" s="80">
        <v>2999</v>
      </c>
      <c r="AO126" s="80">
        <v>3640</v>
      </c>
      <c r="AP126" s="80">
        <v>3399</v>
      </c>
      <c r="AQ126" s="80">
        <v>2695</v>
      </c>
      <c r="AR126" s="80">
        <v>4107</v>
      </c>
      <c r="AS126" s="80">
        <v>2770</v>
      </c>
      <c r="AT126" s="80">
        <v>2446</v>
      </c>
      <c r="AU126" s="80">
        <v>2913</v>
      </c>
      <c r="AV126" s="80">
        <v>3962</v>
      </c>
      <c r="AW126" s="80">
        <v>3382</v>
      </c>
      <c r="AX126" s="80">
        <v>3554</v>
      </c>
      <c r="AY126" s="80">
        <v>3520</v>
      </c>
      <c r="AZ126" s="80">
        <v>3507</v>
      </c>
      <c r="BA126" s="80">
        <v>3667</v>
      </c>
      <c r="BB126" s="80">
        <v>3557</v>
      </c>
      <c r="BC126" s="80">
        <v>2724</v>
      </c>
      <c r="BD126" s="80">
        <v>2998</v>
      </c>
      <c r="BE126" s="80">
        <v>3176</v>
      </c>
      <c r="BF126" s="80">
        <v>2646</v>
      </c>
      <c r="BG126" s="80">
        <v>3202</v>
      </c>
      <c r="BH126" s="80">
        <v>3891</v>
      </c>
      <c r="BI126" s="80">
        <v>2930</v>
      </c>
      <c r="BJ126" s="80">
        <v>3449</v>
      </c>
      <c r="BK126" s="80">
        <v>3367</v>
      </c>
      <c r="BL126" s="80">
        <v>3475</v>
      </c>
      <c r="BM126" s="80">
        <v>3453</v>
      </c>
      <c r="BN126" s="80">
        <v>2942</v>
      </c>
      <c r="BO126" s="80">
        <v>2851</v>
      </c>
      <c r="BP126" s="80">
        <v>3240</v>
      </c>
      <c r="BQ126" s="80">
        <v>3211</v>
      </c>
      <c r="BR126" s="80">
        <v>2509</v>
      </c>
      <c r="BS126" s="80">
        <v>2955</v>
      </c>
      <c r="BT126" s="80">
        <v>3708</v>
      </c>
      <c r="BU126" s="80">
        <v>3322</v>
      </c>
      <c r="BV126" s="80">
        <v>3551</v>
      </c>
      <c r="BW126" s="80">
        <v>3179</v>
      </c>
      <c r="BX126" s="80">
        <v>3858</v>
      </c>
      <c r="BY126" s="80">
        <v>3940</v>
      </c>
      <c r="BZ126" s="80">
        <v>3251</v>
      </c>
      <c r="CA126" s="80">
        <v>3249</v>
      </c>
      <c r="CB126" s="80">
        <v>3263</v>
      </c>
      <c r="CC126" s="80">
        <v>3364</v>
      </c>
      <c r="CD126" s="80">
        <v>4145</v>
      </c>
      <c r="CE126" s="80">
        <v>2446</v>
      </c>
      <c r="CF126" s="80">
        <v>4283</v>
      </c>
    </row>
    <row r="127" spans="1:84" x14ac:dyDescent="0.25">
      <c r="A127" s="48" t="s">
        <v>112</v>
      </c>
      <c r="B127" s="49" t="s">
        <v>113</v>
      </c>
      <c r="C127" s="50" t="s">
        <v>114</v>
      </c>
      <c r="D127" s="13"/>
      <c r="E127" s="11"/>
      <c r="F127" s="14" t="s">
        <v>115</v>
      </c>
      <c r="G127" s="23" t="e">
        <f ca="1">G126/G8</f>
        <v>#REF!</v>
      </c>
      <c r="H127" s="81" t="e">
        <f>IF(H8=0, 0, H126/H8)</f>
        <v>#REF!</v>
      </c>
      <c r="I127" s="81">
        <v>0.14702757996616439</v>
      </c>
      <c r="J127" s="81">
        <v>0.12116215155084413</v>
      </c>
      <c r="K127" s="81">
        <v>8.8246793869252424E-2</v>
      </c>
      <c r="L127" s="81">
        <v>0.13237247090071089</v>
      </c>
      <c r="M127" s="81">
        <v>0.12484394506866417</v>
      </c>
      <c r="N127" s="81">
        <v>0.14682184422560429</v>
      </c>
      <c r="O127" s="81">
        <v>0.12791239515377448</v>
      </c>
      <c r="P127" s="81">
        <v>0.13936145420647866</v>
      </c>
      <c r="Q127" s="81">
        <v>0.12825985718720895</v>
      </c>
      <c r="R127" s="81">
        <v>0.1611528627876346</v>
      </c>
      <c r="S127" s="81">
        <v>0.15189971368877195</v>
      </c>
      <c r="T127" s="81">
        <v>0.10688615812659402</v>
      </c>
      <c r="U127" s="81">
        <v>0.13667039450850332</v>
      </c>
      <c r="V127" s="81">
        <v>0.13728813559322034</v>
      </c>
      <c r="W127" s="81">
        <v>8.0767308653365621E-2</v>
      </c>
      <c r="X127" s="81">
        <v>0.14423335252350797</v>
      </c>
      <c r="Y127" s="81">
        <v>0.12807844038454172</v>
      </c>
      <c r="Z127" s="81">
        <v>0.10228534241855836</v>
      </c>
      <c r="AA127" s="81">
        <v>0.12605074125019106</v>
      </c>
      <c r="AB127" s="81">
        <v>0.1122772201656299</v>
      </c>
      <c r="AC127" s="81">
        <v>0.15031657639789459</v>
      </c>
      <c r="AD127" s="81">
        <v>0.14809601704264466</v>
      </c>
      <c r="AE127" s="81">
        <v>0.15705274357805138</v>
      </c>
      <c r="AF127" s="81">
        <v>0.12351534929609533</v>
      </c>
      <c r="AG127" s="81">
        <v>0.16917720081750057</v>
      </c>
      <c r="AH127" s="81">
        <v>0.12050107860576013</v>
      </c>
      <c r="AI127" s="81">
        <v>0.11511144692104269</v>
      </c>
      <c r="AJ127" s="81">
        <v>0.14261466505733253</v>
      </c>
      <c r="AK127" s="81">
        <v>0.13429798779109203</v>
      </c>
      <c r="AL127" s="81">
        <v>0.13541901965213463</v>
      </c>
      <c r="AM127" s="81">
        <v>0.14447410972812394</v>
      </c>
      <c r="AN127" s="81">
        <v>0.11265119074449703</v>
      </c>
      <c r="AO127" s="81">
        <v>0.13835043709616116</v>
      </c>
      <c r="AP127" s="81">
        <v>0.12897472869393639</v>
      </c>
      <c r="AQ127" s="81">
        <v>0.10087965562418118</v>
      </c>
      <c r="AR127" s="81">
        <v>0.15550338873954034</v>
      </c>
      <c r="AS127" s="81">
        <v>0.10467049576783555</v>
      </c>
      <c r="AT127" s="81">
        <v>9.2322790065675245E-2</v>
      </c>
      <c r="AU127" s="81">
        <v>0.10978367377704078</v>
      </c>
      <c r="AV127" s="81">
        <v>0.14931785633526795</v>
      </c>
      <c r="AW127" s="81">
        <v>0.1272337383845604</v>
      </c>
      <c r="AX127" s="81">
        <v>0.13330332695697836</v>
      </c>
      <c r="AY127" s="81">
        <v>0.13209742184861334</v>
      </c>
      <c r="AZ127" s="81">
        <v>0.13146648672964462</v>
      </c>
      <c r="BA127" s="81">
        <v>0.13743862673812826</v>
      </c>
      <c r="BB127" s="81">
        <v>0.13312125748502995</v>
      </c>
      <c r="BC127" s="81">
        <v>0.10184319736792911</v>
      </c>
      <c r="BD127" s="81">
        <v>0.11194921583271097</v>
      </c>
      <c r="BE127" s="81">
        <v>0.11859153877749151</v>
      </c>
      <c r="BF127" s="81">
        <v>9.8628298792306543E-2</v>
      </c>
      <c r="BG127" s="81">
        <v>0.1188523068928399</v>
      </c>
      <c r="BH127" s="81">
        <v>0.1431830726770929</v>
      </c>
      <c r="BI127" s="81">
        <v>0.10757030618988178</v>
      </c>
      <c r="BJ127" s="81">
        <v>0.12650381455399062</v>
      </c>
      <c r="BK127" s="81">
        <v>0.12332429858618416</v>
      </c>
      <c r="BL127" s="81">
        <v>0.12714965239663373</v>
      </c>
      <c r="BM127" s="81">
        <v>0.12634467618002196</v>
      </c>
      <c r="BN127" s="81">
        <v>0.10761183657046709</v>
      </c>
      <c r="BO127" s="81">
        <v>0.10410048563186913</v>
      </c>
      <c r="BP127" s="81">
        <v>0.11850768105340161</v>
      </c>
      <c r="BQ127" s="81">
        <v>0.11736111111111111</v>
      </c>
      <c r="BR127" s="81">
        <v>9.1459191484708199E-2</v>
      </c>
      <c r="BS127" s="81">
        <v>0.10777591363337953</v>
      </c>
      <c r="BT127" s="81">
        <v>0.13523962360493108</v>
      </c>
      <c r="BU127" s="81">
        <v>0.12116128091035086</v>
      </c>
      <c r="BV127" s="81">
        <v>0.12953235573064859</v>
      </c>
      <c r="BW127" s="81">
        <v>0.11607273258361327</v>
      </c>
      <c r="BX127" s="81">
        <v>0.14068995696885711</v>
      </c>
      <c r="BY127" s="81">
        <v>0.14331441873999709</v>
      </c>
      <c r="BZ127" s="81">
        <v>0.11821388313152249</v>
      </c>
      <c r="CA127" s="81">
        <v>0.11797385620915032</v>
      </c>
      <c r="CB127" s="81">
        <v>0.11831894988759156</v>
      </c>
      <c r="CC127" s="81">
        <v>0.12185315318578621</v>
      </c>
      <c r="CD127" s="81">
        <v>0.15023559260601668</v>
      </c>
      <c r="CE127" s="81">
        <v>8.8446935454709816E-2</v>
      </c>
      <c r="CF127" s="81">
        <v>0.15445366029570862</v>
      </c>
    </row>
    <row r="128" spans="1:84" x14ac:dyDescent="0.25">
      <c r="A128" s="149"/>
      <c r="B128" s="149"/>
      <c r="C128" s="149"/>
      <c r="D128" s="4"/>
      <c r="E128" s="11"/>
      <c r="F128" s="12" t="s">
        <v>116</v>
      </c>
      <c r="G128" s="111" t="e">
        <f ca="1">(INDIRECT("H128")+INDIRECT("I128")+INDIRECT("J128")+INDIRECT("K128")+INDIRECT("L128")+INDIRECT("M128")+INDIRECT("N128")+INDIRECT("O128")+INDIRECT("P128")+INDIRECT("Q128")+INDIRECT("R128")+INDIRECT("S128")) / 12</f>
        <v>#REF!</v>
      </c>
      <c r="H128" s="80" t="e">
        <f>#REF!</f>
        <v>#REF!</v>
      </c>
      <c r="I128" s="80">
        <v>2107</v>
      </c>
      <c r="J128" s="80">
        <v>2068</v>
      </c>
      <c r="K128" s="80">
        <v>1417</v>
      </c>
      <c r="L128" s="80">
        <v>2216</v>
      </c>
      <c r="M128" s="80">
        <v>2034</v>
      </c>
      <c r="N128" s="80">
        <v>2665</v>
      </c>
      <c r="O128" s="80">
        <v>2229</v>
      </c>
      <c r="P128" s="80">
        <v>2105</v>
      </c>
      <c r="Q128" s="80">
        <v>2507</v>
      </c>
      <c r="R128" s="80">
        <v>2674</v>
      </c>
      <c r="S128" s="80">
        <v>2198</v>
      </c>
      <c r="T128" s="80">
        <v>1895</v>
      </c>
      <c r="U128" s="80">
        <v>1984</v>
      </c>
      <c r="V128" s="80">
        <v>2364</v>
      </c>
      <c r="W128" s="80">
        <v>1174</v>
      </c>
      <c r="X128" s="80">
        <v>1980</v>
      </c>
      <c r="Y128" s="80">
        <v>2039</v>
      </c>
      <c r="Z128" s="80">
        <v>1540</v>
      </c>
      <c r="AA128" s="80">
        <v>1831</v>
      </c>
      <c r="AB128" s="80">
        <v>1834</v>
      </c>
      <c r="AC128" s="80">
        <v>2227</v>
      </c>
      <c r="AD128" s="80">
        <v>2873</v>
      </c>
      <c r="AE128" s="80">
        <v>1963</v>
      </c>
      <c r="AF128" s="80">
        <v>2307</v>
      </c>
      <c r="AG128" s="80">
        <v>2626</v>
      </c>
      <c r="AH128" s="80">
        <v>2147</v>
      </c>
      <c r="AI128" s="80">
        <v>1469</v>
      </c>
      <c r="AJ128" s="80">
        <v>2988</v>
      </c>
      <c r="AK128" s="80">
        <v>1619</v>
      </c>
      <c r="AL128" s="80">
        <v>1959</v>
      </c>
      <c r="AM128" s="80">
        <v>2239</v>
      </c>
      <c r="AN128" s="80">
        <v>1522</v>
      </c>
      <c r="AO128" s="80">
        <v>1791</v>
      </c>
      <c r="AP128" s="80">
        <v>2215</v>
      </c>
      <c r="AQ128" s="80">
        <v>1374</v>
      </c>
      <c r="AR128" s="80">
        <v>2032</v>
      </c>
      <c r="AS128" s="80">
        <v>1749</v>
      </c>
      <c r="AT128" s="80">
        <v>1513</v>
      </c>
      <c r="AU128" s="80">
        <v>1441</v>
      </c>
      <c r="AV128" s="80">
        <v>2731</v>
      </c>
      <c r="AW128" s="80">
        <v>1583</v>
      </c>
      <c r="AX128" s="80">
        <v>2062</v>
      </c>
      <c r="AY128" s="80">
        <v>2024</v>
      </c>
      <c r="AZ128" s="80">
        <v>1784</v>
      </c>
      <c r="BA128" s="80">
        <v>2209</v>
      </c>
      <c r="BB128" s="80">
        <v>2279</v>
      </c>
      <c r="BC128" s="80">
        <v>1576</v>
      </c>
      <c r="BD128" s="80">
        <v>2149</v>
      </c>
      <c r="BE128" s="80">
        <v>1909</v>
      </c>
      <c r="BF128" s="80">
        <v>1540</v>
      </c>
      <c r="BG128" s="80">
        <v>1836</v>
      </c>
      <c r="BH128" s="80">
        <v>2583</v>
      </c>
      <c r="BI128" s="80">
        <v>1551</v>
      </c>
      <c r="BJ128" s="80">
        <v>2341</v>
      </c>
      <c r="BK128" s="80">
        <v>1813</v>
      </c>
      <c r="BL128" s="80">
        <v>2051</v>
      </c>
      <c r="BM128" s="80">
        <v>1941</v>
      </c>
      <c r="BN128" s="80">
        <v>1526</v>
      </c>
      <c r="BO128" s="80">
        <v>1311</v>
      </c>
      <c r="BP128" s="80">
        <v>2007</v>
      </c>
      <c r="BQ128" s="80">
        <v>1804</v>
      </c>
      <c r="BR128" s="80">
        <v>1425</v>
      </c>
      <c r="BS128" s="80">
        <v>1523</v>
      </c>
      <c r="BT128" s="80">
        <v>2825</v>
      </c>
      <c r="BU128" s="80">
        <v>1690</v>
      </c>
      <c r="BV128" s="80">
        <v>2165</v>
      </c>
      <c r="BW128" s="80">
        <v>1774</v>
      </c>
      <c r="BX128" s="80">
        <v>2164</v>
      </c>
      <c r="BY128" s="80">
        <v>2504</v>
      </c>
      <c r="BZ128" s="80">
        <v>2008</v>
      </c>
      <c r="CA128" s="80">
        <v>1948</v>
      </c>
      <c r="CB128" s="80">
        <v>1996</v>
      </c>
      <c r="CC128" s="80">
        <v>1983</v>
      </c>
      <c r="CD128" s="80">
        <v>2810</v>
      </c>
      <c r="CE128" s="80">
        <v>1440</v>
      </c>
      <c r="CF128" s="80">
        <v>2782</v>
      </c>
    </row>
    <row r="129" spans="1:84" x14ac:dyDescent="0.25">
      <c r="A129" s="48" t="s">
        <v>117</v>
      </c>
      <c r="B129" s="49" t="s">
        <v>118</v>
      </c>
      <c r="C129" s="50" t="s">
        <v>119</v>
      </c>
      <c r="D129" s="13"/>
      <c r="E129" s="11"/>
      <c r="F129" s="14" t="s">
        <v>115</v>
      </c>
      <c r="G129" s="23" t="e">
        <f ca="1">G128/G8</f>
        <v>#REF!</v>
      </c>
      <c r="H129" s="81" t="e">
        <f>IF(H8=0, 0, H128/H8)</f>
        <v>#REF!</v>
      </c>
      <c r="I129" s="81">
        <v>8.2897273478380606E-2</v>
      </c>
      <c r="J129" s="81">
        <v>8.1193561052218297E-2</v>
      </c>
      <c r="K129" s="81">
        <v>5.540350328432906E-2</v>
      </c>
      <c r="L129" s="81">
        <v>8.6555737832981802E-2</v>
      </c>
      <c r="M129" s="81">
        <v>7.9353932584269662E-2</v>
      </c>
      <c r="N129" s="81">
        <v>0.10373282472461173</v>
      </c>
      <c r="O129" s="81">
        <v>8.6556383970177078E-2</v>
      </c>
      <c r="P129" s="81">
        <v>8.1760273440534451E-2</v>
      </c>
      <c r="Q129" s="81">
        <v>9.7291213908724E-2</v>
      </c>
      <c r="R129" s="81">
        <v>0.10358720074378244</v>
      </c>
      <c r="S129" s="81">
        <v>8.5042172870076607E-2</v>
      </c>
      <c r="T129" s="81">
        <v>7.3228224746889253E-2</v>
      </c>
      <c r="U129" s="81">
        <v>7.6510740040877712E-2</v>
      </c>
      <c r="V129" s="81">
        <v>9.1063174114021567E-2</v>
      </c>
      <c r="W129" s="81">
        <v>4.5131280513589361E-2</v>
      </c>
      <c r="X129" s="81">
        <v>7.599309153713299E-2</v>
      </c>
      <c r="Y129" s="81">
        <v>7.8095675820598259E-2</v>
      </c>
      <c r="Z129" s="81">
        <v>5.8951881483749954E-2</v>
      </c>
      <c r="AA129" s="81">
        <v>6.9960262876356413E-2</v>
      </c>
      <c r="AB129" s="81">
        <v>6.9991985650498037E-2</v>
      </c>
      <c r="AC129" s="81">
        <v>8.4941643145930279E-2</v>
      </c>
      <c r="AD129" s="81">
        <v>0.10929356716247575</v>
      </c>
      <c r="AE129" s="81">
        <v>7.4593403252773971E-2</v>
      </c>
      <c r="AF129" s="81">
        <v>8.7542215307555113E-2</v>
      </c>
      <c r="AG129" s="81">
        <v>9.9386874574218451E-2</v>
      </c>
      <c r="AH129" s="81">
        <v>8.1254967263369032E-2</v>
      </c>
      <c r="AI129" s="81">
        <v>5.5496788817529279E-2</v>
      </c>
      <c r="AJ129" s="81">
        <v>0.11270368135184068</v>
      </c>
      <c r="AK129" s="81">
        <v>6.100685809028563E-2</v>
      </c>
      <c r="AL129" s="81">
        <v>7.3751976507793082E-2</v>
      </c>
      <c r="AM129" s="81">
        <v>8.4195088933177897E-2</v>
      </c>
      <c r="AN129" s="81">
        <v>5.7170761024716403E-2</v>
      </c>
      <c r="AO129" s="81">
        <v>6.8072976054732046E-2</v>
      </c>
      <c r="AP129" s="81">
        <v>8.4047962358655234E-2</v>
      </c>
      <c r="AQ129" s="81">
        <v>5.1431779898933182E-2</v>
      </c>
      <c r="AR129" s="81">
        <v>7.6937639619855364E-2</v>
      </c>
      <c r="AS129" s="81">
        <v>6.6089782345828296E-2</v>
      </c>
      <c r="AT129" s="81">
        <v>5.7107269570468785E-2</v>
      </c>
      <c r="AU129" s="81">
        <v>5.4307680711539914E-2</v>
      </c>
      <c r="AV129" s="81">
        <v>0.10292454963443129</v>
      </c>
      <c r="AW129" s="81">
        <v>5.9553816635942967E-2</v>
      </c>
      <c r="AX129" s="81">
        <v>7.734143505494917E-2</v>
      </c>
      <c r="AY129" s="81">
        <v>7.5956017562952671E-2</v>
      </c>
      <c r="AZ129" s="81">
        <v>6.6876593192382663E-2</v>
      </c>
      <c r="BA129" s="81">
        <v>8.2792998763164802E-2</v>
      </c>
      <c r="BB129" s="81">
        <v>8.5291916167664669E-2</v>
      </c>
      <c r="BC129" s="81">
        <v>5.8922495980857664E-2</v>
      </c>
      <c r="BD129" s="81">
        <v>8.0246452576549665E-2</v>
      </c>
      <c r="BE129" s="81">
        <v>7.1281878944027488E-2</v>
      </c>
      <c r="BF129" s="81">
        <v>5.7402713582823915E-2</v>
      </c>
      <c r="BG129" s="81">
        <v>6.8148918006013137E-2</v>
      </c>
      <c r="BH129" s="81">
        <v>9.5050597976080953E-2</v>
      </c>
      <c r="BI129" s="81">
        <v>5.694250679198179E-2</v>
      </c>
      <c r="BJ129" s="81">
        <v>8.5864143192488265E-2</v>
      </c>
      <c r="BK129" s="81">
        <v>6.6405391546406858E-2</v>
      </c>
      <c r="BL129" s="81">
        <v>7.5045737285034761E-2</v>
      </c>
      <c r="BM129" s="81">
        <v>7.1020856201975846E-2</v>
      </c>
      <c r="BN129" s="81">
        <v>5.5817696331248397E-2</v>
      </c>
      <c r="BO129" s="81">
        <v>4.786942710044912E-2</v>
      </c>
      <c r="BP129" s="81">
        <v>7.3408924652523772E-2</v>
      </c>
      <c r="BQ129" s="81">
        <v>6.5935672514619889E-2</v>
      </c>
      <c r="BR129" s="81">
        <v>5.1944738089162688E-2</v>
      </c>
      <c r="BS129" s="81">
        <v>5.5547450579911006E-2</v>
      </c>
      <c r="BT129" s="81">
        <v>0.10303450288131884</v>
      </c>
      <c r="BU129" s="81">
        <v>6.1638339776788974E-2</v>
      </c>
      <c r="BV129" s="81">
        <v>7.8974246735244766E-2</v>
      </c>
      <c r="BW129" s="81">
        <v>6.4772893237914408E-2</v>
      </c>
      <c r="BX129" s="81">
        <v>7.891473998978922E-2</v>
      </c>
      <c r="BY129" s="81">
        <v>9.1081041757602205E-2</v>
      </c>
      <c r="BZ129" s="81">
        <v>7.3015526708119699E-2</v>
      </c>
      <c r="CA129" s="81">
        <v>7.0733478576615827E-2</v>
      </c>
      <c r="CB129" s="81">
        <v>7.237653201827543E-2</v>
      </c>
      <c r="CC129" s="81">
        <v>7.1829608432643896E-2</v>
      </c>
      <c r="CD129" s="81">
        <v>0.10184849583182312</v>
      </c>
      <c r="CE129" s="81">
        <v>5.2070150063279697E-2</v>
      </c>
      <c r="CF129" s="81">
        <v>0.1003245582401731</v>
      </c>
    </row>
    <row r="130" spans="1:84" x14ac:dyDescent="0.25">
      <c r="A130" s="149"/>
      <c r="B130" s="149"/>
      <c r="C130" s="149"/>
      <c r="D130" s="4"/>
      <c r="E130" s="11"/>
      <c r="F130" s="12" t="s">
        <v>120</v>
      </c>
      <c r="G130" s="111" t="e">
        <f ca="1">(INDIRECT("H130")+INDIRECT("I130")+INDIRECT("J130")+INDIRECT("K130")+INDIRECT("L130")+INDIRECT("M130")+INDIRECT("N130")+INDIRECT("O130")+INDIRECT("P130")+INDIRECT("Q130")+INDIRECT("R130")+INDIRECT("S130")*0)/12</f>
        <v>#REF!</v>
      </c>
      <c r="H130" s="80" t="e">
        <f>#REF!</f>
        <v>#REF!</v>
      </c>
      <c r="I130" s="80">
        <v>597</v>
      </c>
      <c r="J130" s="80">
        <v>481</v>
      </c>
      <c r="K130" s="80">
        <v>483</v>
      </c>
      <c r="L130" s="80">
        <v>746</v>
      </c>
      <c r="M130" s="80">
        <v>662</v>
      </c>
      <c r="N130" s="80">
        <v>645</v>
      </c>
      <c r="O130" s="80">
        <v>370</v>
      </c>
      <c r="P130" s="80">
        <v>612</v>
      </c>
      <c r="Q130" s="80">
        <v>557</v>
      </c>
      <c r="R130" s="80">
        <v>550</v>
      </c>
      <c r="S130" s="80">
        <v>481</v>
      </c>
      <c r="T130" s="80">
        <v>430</v>
      </c>
      <c r="U130" s="80">
        <v>512</v>
      </c>
      <c r="V130" s="80">
        <v>518</v>
      </c>
      <c r="W130" s="80">
        <v>381</v>
      </c>
      <c r="X130" s="80">
        <v>714</v>
      </c>
      <c r="Y130" s="80">
        <v>772</v>
      </c>
      <c r="Z130" s="80">
        <v>655</v>
      </c>
      <c r="AA130" s="80">
        <v>594</v>
      </c>
      <c r="AB130" s="80">
        <v>680</v>
      </c>
      <c r="AC130" s="80">
        <v>713</v>
      </c>
      <c r="AD130" s="80">
        <v>564</v>
      </c>
      <c r="AE130" s="80">
        <v>689</v>
      </c>
      <c r="AF130" s="80">
        <v>858</v>
      </c>
      <c r="AG130" s="80">
        <v>1376</v>
      </c>
      <c r="AH130" s="80">
        <v>727</v>
      </c>
      <c r="AI130" s="80">
        <v>576</v>
      </c>
      <c r="AJ130" s="80">
        <v>844</v>
      </c>
      <c r="AK130" s="80">
        <v>896</v>
      </c>
      <c r="AL130" s="80">
        <v>627</v>
      </c>
      <c r="AM130" s="80">
        <v>603</v>
      </c>
      <c r="AN130" s="80">
        <v>739</v>
      </c>
      <c r="AO130" s="80">
        <v>650</v>
      </c>
      <c r="AP130" s="80">
        <v>735</v>
      </c>
      <c r="AQ130" s="80">
        <v>470</v>
      </c>
      <c r="AR130" s="80">
        <v>563</v>
      </c>
      <c r="AS130" s="80">
        <v>608</v>
      </c>
      <c r="AT130" s="80">
        <v>467</v>
      </c>
      <c r="AU130" s="80">
        <v>524</v>
      </c>
      <c r="AV130" s="80">
        <v>796</v>
      </c>
      <c r="AW130" s="80">
        <v>1026</v>
      </c>
      <c r="AX130" s="80">
        <v>682</v>
      </c>
      <c r="AY130" s="80">
        <v>772</v>
      </c>
      <c r="AZ130" s="80">
        <v>655</v>
      </c>
      <c r="BA130" s="80">
        <v>689</v>
      </c>
      <c r="BB130" s="80">
        <v>702</v>
      </c>
      <c r="BC130" s="80">
        <v>595</v>
      </c>
      <c r="BD130" s="80">
        <v>674</v>
      </c>
      <c r="BE130" s="80">
        <v>825</v>
      </c>
      <c r="BF130" s="80">
        <v>698</v>
      </c>
      <c r="BG130" s="80">
        <v>725</v>
      </c>
      <c r="BH130" s="80">
        <v>790</v>
      </c>
      <c r="BI130" s="80">
        <v>784</v>
      </c>
      <c r="BJ130" s="80">
        <v>795</v>
      </c>
      <c r="BK130" s="80">
        <v>951</v>
      </c>
      <c r="BL130" s="80">
        <v>743</v>
      </c>
      <c r="BM130" s="80">
        <v>749</v>
      </c>
      <c r="BN130" s="80">
        <v>755</v>
      </c>
      <c r="BO130" s="80">
        <v>676</v>
      </c>
      <c r="BP130" s="80">
        <v>629</v>
      </c>
      <c r="BQ130" s="80">
        <v>655</v>
      </c>
      <c r="BR130" s="80">
        <v>578</v>
      </c>
      <c r="BS130" s="80">
        <v>729</v>
      </c>
      <c r="BT130" s="80">
        <v>869</v>
      </c>
      <c r="BU130" s="80">
        <v>1194</v>
      </c>
      <c r="BV130" s="80">
        <v>733</v>
      </c>
      <c r="BW130" s="80">
        <v>676</v>
      </c>
      <c r="BX130" s="80">
        <v>715</v>
      </c>
      <c r="BY130" s="80">
        <v>763</v>
      </c>
      <c r="BZ130" s="80">
        <v>737</v>
      </c>
      <c r="CA130" s="80">
        <v>720</v>
      </c>
      <c r="CB130" s="80">
        <v>810</v>
      </c>
      <c r="CC130" s="80">
        <v>825</v>
      </c>
      <c r="CD130" s="80">
        <v>710</v>
      </c>
      <c r="CE130" s="80">
        <v>472</v>
      </c>
      <c r="CF130" s="80">
        <v>754</v>
      </c>
    </row>
    <row r="131" spans="1:84" x14ac:dyDescent="0.25">
      <c r="A131" s="48" t="s">
        <v>34</v>
      </c>
      <c r="B131" s="49" t="s">
        <v>121</v>
      </c>
      <c r="C131" s="50" t="s">
        <v>122</v>
      </c>
      <c r="D131" s="13"/>
      <c r="E131" s="11"/>
      <c r="F131" s="14" t="s">
        <v>115</v>
      </c>
      <c r="G131" s="23" t="e">
        <f ca="1">G130/G8</f>
        <v>#REF!</v>
      </c>
      <c r="H131" s="81" t="e">
        <f>IF(H8=0, 0, H130/H8)</f>
        <v>#REF!</v>
      </c>
      <c r="I131" s="81">
        <v>2.3488216547979699E-2</v>
      </c>
      <c r="J131" s="81">
        <v>1.8884962701217117E-2</v>
      </c>
      <c r="K131" s="81">
        <v>1.8884892086330936E-2</v>
      </c>
      <c r="L131" s="81">
        <v>2.913834856651824E-2</v>
      </c>
      <c r="M131" s="81">
        <v>2.5827091136079901E-2</v>
      </c>
      <c r="N131" s="81">
        <v>2.5106068272936048E-2</v>
      </c>
      <c r="O131" s="81">
        <v>1.4367816091954023E-2</v>
      </c>
      <c r="P131" s="81">
        <v>2.3770682824516429E-2</v>
      </c>
      <c r="Q131" s="81">
        <v>2.1615957777087861E-2</v>
      </c>
      <c r="R131" s="81">
        <v>2.1306267916634383E-2</v>
      </c>
      <c r="S131" s="81">
        <v>1.8610229822796566E-2</v>
      </c>
      <c r="T131" s="81">
        <v>1.661643094520442E-2</v>
      </c>
      <c r="U131" s="81">
        <v>1.9744707107323282E-2</v>
      </c>
      <c r="V131" s="81">
        <v>1.9953775038520801E-2</v>
      </c>
      <c r="W131" s="81">
        <v>1.4646522892399955E-2</v>
      </c>
      <c r="X131" s="81">
        <v>2.7403569372481288E-2</v>
      </c>
      <c r="Y131" s="81">
        <v>2.9568348079206403E-2</v>
      </c>
      <c r="Z131" s="81">
        <v>2.5073689851854687E-2</v>
      </c>
      <c r="AA131" s="81">
        <v>2.2696011004126548E-2</v>
      </c>
      <c r="AB131" s="81">
        <v>2.5951226958745181E-2</v>
      </c>
      <c r="AC131" s="81">
        <v>2.7195056831184682E-2</v>
      </c>
      <c r="AD131" s="81">
        <v>2.145547228668163E-2</v>
      </c>
      <c r="AE131" s="81">
        <v>2.6181790545675633E-2</v>
      </c>
      <c r="AF131" s="81">
        <v>3.2557963040261068E-2</v>
      </c>
      <c r="AG131" s="81">
        <v>5.2077813942926349E-2</v>
      </c>
      <c r="AH131" s="81">
        <v>2.7513908337433297E-2</v>
      </c>
      <c r="AI131" s="81">
        <v>2.1760483566301475E-2</v>
      </c>
      <c r="AJ131" s="81">
        <v>3.183464091732046E-2</v>
      </c>
      <c r="AK131" s="81">
        <v>3.3762906021553997E-2</v>
      </c>
      <c r="AL131" s="81">
        <v>2.3605150214592276E-2</v>
      </c>
      <c r="AM131" s="81">
        <v>2.2675140074455685E-2</v>
      </c>
      <c r="AN131" s="81">
        <v>2.7758996318834047E-2</v>
      </c>
      <c r="AO131" s="81">
        <v>2.4705435195743062E-2</v>
      </c>
      <c r="AP131" s="81">
        <v>2.7889504439553767E-2</v>
      </c>
      <c r="AQ131" s="81">
        <v>1.7593112483623434E-2</v>
      </c>
      <c r="AR131" s="81">
        <v>2.1316875544280793E-2</v>
      </c>
      <c r="AS131" s="81">
        <v>2.2974607013301087E-2</v>
      </c>
      <c r="AT131" s="81">
        <v>1.7626632445081905E-2</v>
      </c>
      <c r="AU131" s="81">
        <v>1.974824753146906E-2</v>
      </c>
      <c r="AV131" s="81">
        <v>2.999924625009422E-2</v>
      </c>
      <c r="AW131" s="81">
        <v>3.8598999285203717E-2</v>
      </c>
      <c r="AX131" s="81">
        <v>2.5580435842616555E-2</v>
      </c>
      <c r="AY131" s="81">
        <v>2.8971366382707246E-2</v>
      </c>
      <c r="AZ131" s="81">
        <v>2.4553906132853503E-2</v>
      </c>
      <c r="BA131" s="81">
        <v>2.5823619804355158E-2</v>
      </c>
      <c r="BB131" s="81">
        <v>2.627245508982036E-2</v>
      </c>
      <c r="BC131" s="81">
        <v>2.2245485475006543E-2</v>
      </c>
      <c r="BD131" s="81">
        <v>2.5168035847647499E-2</v>
      </c>
      <c r="BE131" s="81">
        <v>3.0805421754228745E-2</v>
      </c>
      <c r="BF131" s="81">
        <v>2.6017593558968242E-2</v>
      </c>
      <c r="BG131" s="81">
        <v>2.6910656620021529E-2</v>
      </c>
      <c r="BH131" s="81">
        <v>2.907083716651334E-2</v>
      </c>
      <c r="BI131" s="81">
        <v>2.87833174241868E-2</v>
      </c>
      <c r="BJ131" s="81">
        <v>2.9159330985915492E-2</v>
      </c>
      <c r="BK131" s="81">
        <v>3.4832612995384954E-2</v>
      </c>
      <c r="BL131" s="81">
        <v>2.7186242224661546E-2</v>
      </c>
      <c r="BM131" s="81">
        <v>2.7405781192828393E-2</v>
      </c>
      <c r="BN131" s="81">
        <v>2.7616225904385675E-2</v>
      </c>
      <c r="BO131" s="81">
        <v>2.4683243874831125E-2</v>
      </c>
      <c r="BP131" s="81">
        <v>2.3006583760058524E-2</v>
      </c>
      <c r="BQ131" s="81">
        <v>2.3940058479532164E-2</v>
      </c>
      <c r="BR131" s="81">
        <v>2.1069514817920024E-2</v>
      </c>
      <c r="BS131" s="81">
        <v>2.658837260194033E-2</v>
      </c>
      <c r="BT131" s="81">
        <v>3.169450725800569E-2</v>
      </c>
      <c r="BU131" s="81">
        <v>4.3548034138157415E-2</v>
      </c>
      <c r="BV131" s="81">
        <v>2.6738162982417744E-2</v>
      </c>
      <c r="BW131" s="81">
        <v>2.4682342631809552E-2</v>
      </c>
      <c r="BX131" s="81">
        <v>2.607395521843775E-2</v>
      </c>
      <c r="BY131" s="81">
        <v>2.7753528299141569E-2</v>
      </c>
      <c r="BZ131" s="81">
        <v>2.6799025489982184E-2</v>
      </c>
      <c r="CA131" s="81">
        <v>2.6143790849673203E-2</v>
      </c>
      <c r="CB131" s="81">
        <v>2.937123794328813E-2</v>
      </c>
      <c r="CC131" s="81">
        <v>2.9883725142174085E-2</v>
      </c>
      <c r="CD131" s="81">
        <v>2.573396158028271E-2</v>
      </c>
      <c r="CE131" s="81">
        <v>1.7067438076297233E-2</v>
      </c>
      <c r="CF131" s="81">
        <v>2.7190768121168409E-2</v>
      </c>
    </row>
    <row r="132" spans="1:84" ht="26.4" x14ac:dyDescent="0.25">
      <c r="A132" s="48" t="s">
        <v>123</v>
      </c>
      <c r="B132" s="49" t="s">
        <v>124</v>
      </c>
      <c r="C132" s="50" t="s">
        <v>125</v>
      </c>
      <c r="D132" s="13"/>
      <c r="E132" s="11"/>
      <c r="F132" s="12" t="s">
        <v>126</v>
      </c>
      <c r="G132" s="111" t="e">
        <f ca="1">(INDIRECT("H132")+INDIRECT("I132")+INDIRECT("J132")+INDIRECT("K132")+INDIRECT("L132")+INDIRECT("M132")+INDIRECT("N132")+INDIRECT("O132")+INDIRECT("P132")+INDIRECT("Q132")+INDIRECT("R132")+INDIRECT("S132")) / 12</f>
        <v>#REF!</v>
      </c>
      <c r="H132" s="80" t="e">
        <f>#REF!</f>
        <v>#REF!</v>
      </c>
      <c r="I132" s="80">
        <v>2114</v>
      </c>
      <c r="J132" s="80">
        <v>1885</v>
      </c>
      <c r="K132" s="80">
        <v>1917</v>
      </c>
      <c r="L132" s="80">
        <v>1830</v>
      </c>
      <c r="M132" s="80">
        <v>1765</v>
      </c>
      <c r="N132" s="80">
        <v>1792</v>
      </c>
      <c r="O132" s="80">
        <v>1846</v>
      </c>
      <c r="P132" s="80">
        <v>1576</v>
      </c>
      <c r="Q132" s="80">
        <v>1490</v>
      </c>
      <c r="R132" s="80">
        <v>1450</v>
      </c>
      <c r="S132" s="80">
        <v>1407</v>
      </c>
      <c r="T132" s="80">
        <v>1339</v>
      </c>
      <c r="U132" s="80">
        <v>1250</v>
      </c>
      <c r="V132" s="80">
        <v>1300</v>
      </c>
      <c r="W132" s="80">
        <v>1295</v>
      </c>
      <c r="X132" s="80">
        <v>1057</v>
      </c>
      <c r="Y132" s="80">
        <v>824</v>
      </c>
      <c r="Z132" s="80">
        <v>688</v>
      </c>
      <c r="AA132" s="80">
        <v>455</v>
      </c>
      <c r="AB132" s="80">
        <v>1097</v>
      </c>
      <c r="AC132" s="80">
        <v>1214</v>
      </c>
      <c r="AD132" s="80">
        <v>895</v>
      </c>
      <c r="AE132" s="80">
        <v>649</v>
      </c>
      <c r="AF132" s="80">
        <v>562</v>
      </c>
      <c r="AG132" s="80">
        <v>716</v>
      </c>
      <c r="AH132" s="80">
        <v>518</v>
      </c>
      <c r="AI132" s="80">
        <v>449</v>
      </c>
      <c r="AJ132" s="80">
        <v>726</v>
      </c>
      <c r="AK132" s="80">
        <v>276</v>
      </c>
      <c r="AL132" s="80">
        <v>39</v>
      </c>
      <c r="AM132" s="80">
        <v>248</v>
      </c>
      <c r="AN132" s="80">
        <v>260</v>
      </c>
      <c r="AO132" s="80">
        <v>195</v>
      </c>
      <c r="AP132" s="80">
        <v>42</v>
      </c>
      <c r="AQ132" s="80">
        <v>4095</v>
      </c>
      <c r="AR132" s="80">
        <v>4007</v>
      </c>
      <c r="AS132" s="80">
        <v>3866</v>
      </c>
      <c r="AT132" s="80">
        <v>3768</v>
      </c>
      <c r="AU132" s="80">
        <v>3712</v>
      </c>
      <c r="AV132" s="80">
        <v>3604</v>
      </c>
      <c r="AW132" s="80">
        <v>3403</v>
      </c>
      <c r="AX132" s="80">
        <v>3222</v>
      </c>
      <c r="AY132" s="80">
        <v>3112</v>
      </c>
      <c r="AZ132" s="80">
        <v>3016</v>
      </c>
      <c r="BA132" s="80">
        <v>2910</v>
      </c>
      <c r="BB132" s="80">
        <v>2760</v>
      </c>
      <c r="BC132" s="80">
        <v>2621</v>
      </c>
      <c r="BD132" s="80">
        <v>2447</v>
      </c>
      <c r="BE132" s="80">
        <v>2250</v>
      </c>
      <c r="BF132" s="80">
        <v>2084</v>
      </c>
      <c r="BG132" s="80">
        <v>1900</v>
      </c>
      <c r="BH132" s="80">
        <v>1689</v>
      </c>
      <c r="BI132" s="80">
        <v>1340</v>
      </c>
      <c r="BJ132" s="80">
        <v>1090</v>
      </c>
      <c r="BK132" s="80">
        <v>964</v>
      </c>
      <c r="BL132" s="80">
        <v>9007</v>
      </c>
      <c r="BM132" s="80">
        <v>8887</v>
      </c>
      <c r="BN132" s="80">
        <v>8756</v>
      </c>
      <c r="BO132" s="80">
        <v>8655</v>
      </c>
      <c r="BP132" s="80">
        <v>8562</v>
      </c>
      <c r="BQ132" s="80">
        <v>8426</v>
      </c>
      <c r="BR132" s="80">
        <v>8329</v>
      </c>
      <c r="BS132" s="80">
        <v>8160</v>
      </c>
      <c r="BT132" s="80">
        <v>8021</v>
      </c>
      <c r="BU132" s="80">
        <v>7736</v>
      </c>
      <c r="BV132" s="80">
        <v>4636</v>
      </c>
      <c r="BW132" s="80">
        <v>7428</v>
      </c>
      <c r="BX132" s="80">
        <v>7314</v>
      </c>
      <c r="BY132" s="80">
        <v>7231</v>
      </c>
      <c r="BZ132" s="80">
        <v>7129</v>
      </c>
      <c r="CA132" s="80">
        <v>7069</v>
      </c>
      <c r="CB132" s="80">
        <v>6934</v>
      </c>
      <c r="CC132" s="80">
        <v>6838</v>
      </c>
      <c r="CD132" s="80">
        <v>6735</v>
      </c>
      <c r="CE132" s="80">
        <v>6627</v>
      </c>
      <c r="CF132" s="80">
        <v>8254</v>
      </c>
    </row>
    <row r="133" spans="1:84" x14ac:dyDescent="0.25">
      <c r="A133" s="149"/>
      <c r="B133" s="149"/>
      <c r="C133" s="149"/>
      <c r="D133" s="4"/>
      <c r="E133" s="11"/>
      <c r="F133" s="12" t="s">
        <v>127</v>
      </c>
      <c r="G133" s="111" t="e">
        <f ca="1">(INDIRECT("H133")+INDIRECT("I133")+INDIRECT("J133")+INDIRECT("K133")+INDIRECT("L133")+INDIRECT("M133")+INDIRECT("N133")+INDIRECT("O133")+INDIRECT("P133")+INDIRECT("Q133")+INDIRECT("R133")+INDIRECT("S133")) / 12</f>
        <v>#REF!</v>
      </c>
      <c r="H133" s="80" t="e">
        <f>#REF!</f>
        <v>#REF!</v>
      </c>
      <c r="I133" s="80">
        <v>1122</v>
      </c>
      <c r="J133" s="80">
        <v>1118</v>
      </c>
      <c r="K133" s="80">
        <v>1111</v>
      </c>
      <c r="L133" s="80">
        <v>1111</v>
      </c>
      <c r="M133" s="80">
        <v>1098</v>
      </c>
      <c r="N133" s="80">
        <v>1079</v>
      </c>
      <c r="O133" s="80">
        <v>1033</v>
      </c>
      <c r="P133" s="80">
        <v>1139</v>
      </c>
      <c r="Q133" s="80">
        <v>1111</v>
      </c>
      <c r="R133" s="80">
        <v>939</v>
      </c>
      <c r="S133" s="80">
        <v>842</v>
      </c>
      <c r="T133" s="80">
        <v>808</v>
      </c>
      <c r="U133" s="80">
        <v>717</v>
      </c>
      <c r="V133" s="80">
        <v>707</v>
      </c>
      <c r="W133" s="80">
        <v>657</v>
      </c>
      <c r="X133" s="80">
        <v>644</v>
      </c>
      <c r="Y133" s="80">
        <v>608</v>
      </c>
      <c r="Z133" s="80">
        <v>546</v>
      </c>
      <c r="AA133" s="80">
        <v>518</v>
      </c>
      <c r="AB133" s="80">
        <v>491</v>
      </c>
      <c r="AC133" s="80">
        <v>432</v>
      </c>
      <c r="AD133" s="80">
        <v>318</v>
      </c>
      <c r="AE133" s="80">
        <v>1726</v>
      </c>
      <c r="AF133" s="80">
        <v>1718</v>
      </c>
      <c r="AG133" s="80">
        <v>1692</v>
      </c>
      <c r="AH133" s="80">
        <v>1677</v>
      </c>
      <c r="AI133" s="80">
        <v>1660</v>
      </c>
      <c r="AJ133" s="80">
        <v>1955</v>
      </c>
      <c r="AK133" s="80">
        <v>1520</v>
      </c>
      <c r="AL133" s="80">
        <v>1468</v>
      </c>
      <c r="AM133" s="80">
        <v>1444</v>
      </c>
      <c r="AN133" s="80">
        <v>1359</v>
      </c>
      <c r="AO133" s="80">
        <v>1327</v>
      </c>
      <c r="AP133" s="80">
        <v>1254</v>
      </c>
      <c r="AQ133" s="80">
        <v>1478</v>
      </c>
      <c r="AR133" s="80">
        <v>1470</v>
      </c>
      <c r="AS133" s="80">
        <v>1404</v>
      </c>
      <c r="AT133" s="80">
        <v>1384</v>
      </c>
      <c r="AU133" s="80">
        <v>1352</v>
      </c>
      <c r="AV133" s="80">
        <v>1367</v>
      </c>
      <c r="AW133" s="80">
        <v>1312</v>
      </c>
      <c r="AX133" s="80">
        <v>1281</v>
      </c>
      <c r="AY133" s="80">
        <v>1230</v>
      </c>
      <c r="AZ133" s="80">
        <v>1404</v>
      </c>
      <c r="BA133" s="80">
        <v>1413</v>
      </c>
      <c r="BB133" s="80">
        <v>1405</v>
      </c>
      <c r="BC133" s="80">
        <v>1374</v>
      </c>
      <c r="BD133" s="80">
        <v>1342</v>
      </c>
      <c r="BE133" s="80">
        <v>1280</v>
      </c>
      <c r="BF133" s="80">
        <v>1247</v>
      </c>
      <c r="BG133" s="80">
        <v>1209</v>
      </c>
      <c r="BH133" s="80">
        <v>1178</v>
      </c>
      <c r="BI133" s="80">
        <v>1034</v>
      </c>
      <c r="BJ133" s="80">
        <v>1061</v>
      </c>
      <c r="BK133" s="80">
        <v>1108</v>
      </c>
      <c r="BL133" s="80">
        <v>794</v>
      </c>
      <c r="BM133" s="80">
        <v>2097</v>
      </c>
      <c r="BN133" s="80">
        <v>2079</v>
      </c>
      <c r="BO133" s="80">
        <v>2063</v>
      </c>
      <c r="BP133" s="80">
        <v>2051</v>
      </c>
      <c r="BQ133" s="80">
        <v>2031</v>
      </c>
      <c r="BR133" s="80">
        <v>2025</v>
      </c>
      <c r="BS133" s="80">
        <v>2004</v>
      </c>
      <c r="BT133" s="80">
        <v>1983</v>
      </c>
      <c r="BU133" s="80">
        <v>1908</v>
      </c>
      <c r="BV133" s="80">
        <v>1878</v>
      </c>
      <c r="BW133" s="80">
        <v>1796</v>
      </c>
      <c r="BX133" s="80">
        <v>1769</v>
      </c>
      <c r="BY133" s="80">
        <v>1795</v>
      </c>
      <c r="BZ133" s="80">
        <v>1776</v>
      </c>
      <c r="CA133" s="80">
        <v>1763</v>
      </c>
      <c r="CB133" s="80">
        <v>356</v>
      </c>
      <c r="CC133" s="80">
        <v>1731</v>
      </c>
      <c r="CD133" s="80">
        <v>1709</v>
      </c>
      <c r="CE133" s="80">
        <v>1693</v>
      </c>
      <c r="CF133" s="80">
        <v>1791</v>
      </c>
    </row>
    <row r="134" spans="1:84" ht="26.4" x14ac:dyDescent="0.25">
      <c r="A134" s="152" t="s">
        <v>41</v>
      </c>
      <c r="B134" s="153" t="s">
        <v>128</v>
      </c>
      <c r="C134" s="154" t="s">
        <v>43</v>
      </c>
      <c r="D134" s="38"/>
      <c r="E134" s="11"/>
      <c r="F134" s="14" t="s">
        <v>129</v>
      </c>
      <c r="G134" s="23" t="e">
        <f ca="1">G133/G20</f>
        <v>#REF!</v>
      </c>
      <c r="H134" s="81" t="e">
        <f>IF(H20=0, 0, H133/H20)</f>
        <v>#REF!</v>
      </c>
      <c r="I134" s="81">
        <v>0.68331303288672351</v>
      </c>
      <c r="J134" s="81">
        <v>0.68129189518586231</v>
      </c>
      <c r="K134" s="81">
        <v>0.67496962332928312</v>
      </c>
      <c r="L134" s="81">
        <v>0.67496962332928312</v>
      </c>
      <c r="M134" s="81">
        <v>0.39144385026737966</v>
      </c>
      <c r="N134" s="81">
        <v>0.38127208480565372</v>
      </c>
      <c r="O134" s="81">
        <v>0.36527581329561526</v>
      </c>
      <c r="P134" s="81">
        <v>0.40035149384885765</v>
      </c>
      <c r="Q134" s="81">
        <v>0.3909218859957776</v>
      </c>
      <c r="R134" s="81">
        <v>0.33086680761099369</v>
      </c>
      <c r="S134" s="81">
        <v>0.29637451601548748</v>
      </c>
      <c r="T134" s="81">
        <v>0.28490832157968971</v>
      </c>
      <c r="U134" s="81">
        <v>0.25202108963093145</v>
      </c>
      <c r="V134" s="81">
        <v>0.24262182566918325</v>
      </c>
      <c r="W134" s="81">
        <v>0.2262396694214876</v>
      </c>
      <c r="X134" s="81">
        <v>0.2239221140472879</v>
      </c>
      <c r="Y134" s="81">
        <v>0.21147826086956523</v>
      </c>
      <c r="Z134" s="81">
        <v>0.19017763845350052</v>
      </c>
      <c r="AA134" s="81">
        <v>0.18061366806136681</v>
      </c>
      <c r="AB134" s="81">
        <v>0.17084203201113432</v>
      </c>
      <c r="AC134" s="81">
        <v>0.12694681163679106</v>
      </c>
      <c r="AD134" s="81">
        <v>7.1156858357574404E-2</v>
      </c>
      <c r="AE134" s="81">
        <v>0.33790133124510574</v>
      </c>
      <c r="AF134" s="81">
        <v>0.33600625855662036</v>
      </c>
      <c r="AG134" s="81">
        <v>0.33085647242862731</v>
      </c>
      <c r="AH134" s="81">
        <v>0.32818003913894322</v>
      </c>
      <c r="AI134" s="81">
        <v>0.32517140058765914</v>
      </c>
      <c r="AJ134" s="81">
        <v>0.38318306546452374</v>
      </c>
      <c r="AK134" s="81">
        <v>0.29739776951672864</v>
      </c>
      <c r="AL134" s="81">
        <v>0.28795606120047079</v>
      </c>
      <c r="AM134" s="81">
        <v>0.28526274199920981</v>
      </c>
      <c r="AN134" s="81">
        <v>0.26916221033868093</v>
      </c>
      <c r="AO134" s="81">
        <v>0.2629284723598177</v>
      </c>
      <c r="AP134" s="81">
        <v>0.24841521394611726</v>
      </c>
      <c r="AQ134" s="81">
        <v>0.29313764379214596</v>
      </c>
      <c r="AR134" s="81">
        <v>0.29166666666666669</v>
      </c>
      <c r="AS134" s="81">
        <v>0.27873734365693864</v>
      </c>
      <c r="AT134" s="81">
        <v>0.27493047278506161</v>
      </c>
      <c r="AU134" s="81">
        <v>0.26857369884783472</v>
      </c>
      <c r="AV134" s="81">
        <v>0.27193156952456732</v>
      </c>
      <c r="AW134" s="81">
        <v>0.26109452736318406</v>
      </c>
      <c r="AX134" s="81">
        <v>0.25502687636870397</v>
      </c>
      <c r="AY134" s="81">
        <v>0.24531312325488633</v>
      </c>
      <c r="AZ134" s="81">
        <v>0.28029546815731682</v>
      </c>
      <c r="BA134" s="81">
        <v>0.28209223397883809</v>
      </c>
      <c r="BB134" s="81">
        <v>0.28060714999001396</v>
      </c>
      <c r="BC134" s="81">
        <v>0.27403270841643401</v>
      </c>
      <c r="BD134" s="81">
        <v>0.26813186813186812</v>
      </c>
      <c r="BE134" s="81">
        <v>0.25620496397117692</v>
      </c>
      <c r="BF134" s="81">
        <v>0.24959967974379504</v>
      </c>
      <c r="BG134" s="81">
        <v>0.24238171611868484</v>
      </c>
      <c r="BH134" s="81">
        <v>0.23531761885737115</v>
      </c>
      <c r="BI134" s="81">
        <v>0.20667599440335799</v>
      </c>
      <c r="BJ134" s="81">
        <v>0.21215756848630274</v>
      </c>
      <c r="BK134" s="81">
        <v>0.22164432886577315</v>
      </c>
      <c r="BL134" s="81">
        <v>0.15895895895895895</v>
      </c>
      <c r="BM134" s="81">
        <v>0.42024048096192385</v>
      </c>
      <c r="BN134" s="81">
        <v>0.41696750902527074</v>
      </c>
      <c r="BO134" s="81">
        <v>0.41317844982976165</v>
      </c>
      <c r="BP134" s="81">
        <v>0.4109396914446003</v>
      </c>
      <c r="BQ134" s="81">
        <v>0.40717722534081796</v>
      </c>
      <c r="BR134" s="81">
        <v>0</v>
      </c>
      <c r="BS134" s="81">
        <v>0.40232884962858861</v>
      </c>
      <c r="BT134" s="81">
        <v>0.39883346741753822</v>
      </c>
      <c r="BU134" s="81">
        <v>0.38475499092558985</v>
      </c>
      <c r="BV134" s="81">
        <v>0.37878176684146836</v>
      </c>
      <c r="BW134" s="81">
        <v>0.3629749393694422</v>
      </c>
      <c r="BX134" s="81">
        <v>0.35694108151735271</v>
      </c>
      <c r="BY134" s="81">
        <v>0.37599497276916632</v>
      </c>
      <c r="BZ134" s="81">
        <v>0.37420986093552466</v>
      </c>
      <c r="CA134" s="81">
        <v>0.37264848869160855</v>
      </c>
      <c r="CB134" s="81">
        <v>7.5343915343915338E-2</v>
      </c>
      <c r="CC134" s="81">
        <v>0.36697053211787151</v>
      </c>
      <c r="CD134" s="81">
        <v>0.36230655077379692</v>
      </c>
      <c r="CE134" s="81">
        <v>0.35937168329441732</v>
      </c>
      <c r="CF134" s="81" t="e">
        <v>#VALUE!</v>
      </c>
    </row>
    <row r="135" spans="1:84" x14ac:dyDescent="0.25">
      <c r="A135" s="149"/>
      <c r="B135" s="149"/>
      <c r="C135" s="149"/>
      <c r="D135" s="20"/>
      <c r="E135" s="11"/>
      <c r="F135" s="12" t="s">
        <v>130</v>
      </c>
      <c r="G135" s="111" t="e">
        <f ca="1">(INDIRECT("H135")+INDIRECT("I135")+INDIRECT("J135")+INDIRECT("K135")+INDIRECT("L135")+INDIRECT("M135")+INDIRECT("N135")+INDIRECT("O135")+INDIRECT("P135")+INDIRECT("Q135")+INDIRECT("R135")+INDIRECT("S135")) / 12</f>
        <v>#REF!</v>
      </c>
      <c r="H135" s="80" t="e">
        <f>#REF!</f>
        <v>#REF!</v>
      </c>
      <c r="I135" s="80">
        <v>15</v>
      </c>
      <c r="J135" s="80">
        <v>34</v>
      </c>
      <c r="K135" s="80">
        <v>37</v>
      </c>
      <c r="L135" s="80">
        <v>21</v>
      </c>
      <c r="M135" s="80">
        <v>27</v>
      </c>
      <c r="N135" s="80">
        <v>26</v>
      </c>
      <c r="O135" s="80">
        <v>23</v>
      </c>
      <c r="P135" s="80">
        <v>11</v>
      </c>
      <c r="Q135" s="80">
        <v>12</v>
      </c>
      <c r="R135" s="80">
        <v>12</v>
      </c>
      <c r="S135" s="80">
        <v>8</v>
      </c>
      <c r="T135" s="80">
        <v>18</v>
      </c>
      <c r="U135" s="80">
        <v>17</v>
      </c>
      <c r="V135" s="80">
        <v>22</v>
      </c>
      <c r="W135" s="80">
        <v>19</v>
      </c>
      <c r="X135" s="80">
        <v>19</v>
      </c>
      <c r="Y135" s="80">
        <v>19</v>
      </c>
      <c r="Z135" s="80">
        <v>35</v>
      </c>
      <c r="AA135" s="80">
        <v>35</v>
      </c>
      <c r="AB135" s="80">
        <v>20</v>
      </c>
      <c r="AC135" s="80">
        <v>17</v>
      </c>
      <c r="AD135" s="80">
        <v>10</v>
      </c>
      <c r="AE135" s="80">
        <v>12</v>
      </c>
      <c r="AF135" s="80">
        <v>13</v>
      </c>
      <c r="AG135" s="80">
        <v>9</v>
      </c>
      <c r="AH135" s="80">
        <v>12</v>
      </c>
      <c r="AI135" s="80">
        <v>13</v>
      </c>
      <c r="AJ135" s="80">
        <v>21</v>
      </c>
      <c r="AK135" s="80">
        <v>19</v>
      </c>
      <c r="AL135" s="80">
        <v>11</v>
      </c>
      <c r="AM135" s="80">
        <v>23</v>
      </c>
      <c r="AN135" s="80">
        <v>25</v>
      </c>
      <c r="AO135" s="80">
        <v>16</v>
      </c>
      <c r="AP135" s="80">
        <v>20</v>
      </c>
      <c r="AQ135" s="80">
        <v>13</v>
      </c>
      <c r="AR135" s="80">
        <v>13</v>
      </c>
      <c r="AS135" s="80">
        <v>9</v>
      </c>
      <c r="AT135" s="80">
        <v>8</v>
      </c>
      <c r="AU135" s="80">
        <v>10</v>
      </c>
      <c r="AV135" s="80">
        <v>12</v>
      </c>
      <c r="AW135" s="80">
        <v>8</v>
      </c>
      <c r="AX135" s="80">
        <v>15</v>
      </c>
      <c r="AY135" s="80">
        <v>13</v>
      </c>
      <c r="AZ135" s="80">
        <v>16</v>
      </c>
      <c r="BA135" s="80">
        <v>14</v>
      </c>
      <c r="BB135" s="80">
        <v>11</v>
      </c>
      <c r="BC135" s="80">
        <v>9</v>
      </c>
      <c r="BD135" s="80">
        <v>14</v>
      </c>
      <c r="BE135" s="80">
        <v>8</v>
      </c>
      <c r="BF135" s="80">
        <v>7</v>
      </c>
      <c r="BG135" s="80">
        <v>11</v>
      </c>
      <c r="BH135" s="80">
        <v>6</v>
      </c>
      <c r="BI135" s="80">
        <v>7</v>
      </c>
      <c r="BJ135" s="80">
        <v>8</v>
      </c>
      <c r="BK135" s="80">
        <v>10</v>
      </c>
      <c r="BL135" s="80">
        <v>13</v>
      </c>
      <c r="BM135" s="80">
        <v>13</v>
      </c>
      <c r="BN135" s="80">
        <v>7</v>
      </c>
      <c r="BO135" s="80">
        <v>6</v>
      </c>
      <c r="BP135" s="80">
        <v>10</v>
      </c>
      <c r="BQ135" s="80">
        <v>10</v>
      </c>
      <c r="BR135" s="80">
        <v>7</v>
      </c>
      <c r="BS135" s="80">
        <v>9</v>
      </c>
      <c r="BT135" s="80">
        <v>11</v>
      </c>
      <c r="BU135" s="80">
        <v>4</v>
      </c>
      <c r="BV135" s="80">
        <v>6</v>
      </c>
      <c r="BW135" s="80">
        <v>11</v>
      </c>
      <c r="BX135" s="80">
        <v>7</v>
      </c>
      <c r="BY135" s="80">
        <v>9</v>
      </c>
      <c r="BZ135" s="80">
        <v>10</v>
      </c>
      <c r="CA135" s="80">
        <v>8</v>
      </c>
      <c r="CB135" s="80">
        <v>8</v>
      </c>
      <c r="CC135" s="80">
        <v>6</v>
      </c>
      <c r="CD135" s="80">
        <v>13</v>
      </c>
      <c r="CE135" s="80">
        <v>13</v>
      </c>
      <c r="CF135" s="80">
        <v>9</v>
      </c>
    </row>
    <row r="136" spans="1:84" ht="26.4" x14ac:dyDescent="0.25">
      <c r="A136" s="152" t="s">
        <v>15</v>
      </c>
      <c r="B136" s="153" t="s">
        <v>131</v>
      </c>
      <c r="C136" s="154" t="s">
        <v>47</v>
      </c>
      <c r="D136" s="38"/>
      <c r="E136" s="11"/>
      <c r="F136" s="14" t="s">
        <v>115</v>
      </c>
      <c r="G136" s="23" t="e">
        <f ca="1">G135/G8</f>
        <v>#REF!</v>
      </c>
      <c r="H136" s="85" t="e">
        <f>IF(H8=0, 0, H135/H8)</f>
        <v>#REF!</v>
      </c>
      <c r="I136" s="85">
        <v>5.9015619467285671E-4</v>
      </c>
      <c r="J136" s="85">
        <v>1.3349038084020416E-3</v>
      </c>
      <c r="K136" s="85">
        <v>1.4466687519549578E-3</v>
      </c>
      <c r="L136" s="85">
        <v>8.2024841809233656E-4</v>
      </c>
      <c r="M136" s="85">
        <v>1.0533707865168539E-3</v>
      </c>
      <c r="N136" s="85">
        <v>1.0120275582888949E-3</v>
      </c>
      <c r="O136" s="85">
        <v>8.9313451382416905E-4</v>
      </c>
      <c r="P136" s="85">
        <v>4.2725083508117766E-4</v>
      </c>
      <c r="Q136" s="85">
        <v>4.6569388388699164E-4</v>
      </c>
      <c r="R136" s="85">
        <v>4.6486402727202291E-4</v>
      </c>
      <c r="S136" s="85">
        <v>3.0952565193840441E-4</v>
      </c>
      <c r="T136" s="85">
        <v>6.9557152793878966E-4</v>
      </c>
      <c r="U136" s="85">
        <v>6.5558597817284327E-4</v>
      </c>
      <c r="V136" s="85">
        <v>8.4745762711864404E-4</v>
      </c>
      <c r="W136" s="85">
        <v>7.3040402875485335E-4</v>
      </c>
      <c r="X136" s="85">
        <v>7.2922663596238727E-4</v>
      </c>
      <c r="Y136" s="85">
        <v>7.2771841127580532E-4</v>
      </c>
      <c r="Z136" s="85">
        <v>1.3398154882670443E-3</v>
      </c>
      <c r="AA136" s="85">
        <v>1.3373070456976922E-3</v>
      </c>
      <c r="AB136" s="85">
        <v>7.6327138113956418E-4</v>
      </c>
      <c r="AC136" s="85">
        <v>6.4840948966358991E-4</v>
      </c>
      <c r="AD136" s="85">
        <v>3.8041617529577357E-4</v>
      </c>
      <c r="AE136" s="85">
        <v>4.5599635202918376E-4</v>
      </c>
      <c r="AF136" s="85">
        <v>4.9330247030698589E-4</v>
      </c>
      <c r="AG136" s="85">
        <v>3.4062523654530315E-4</v>
      </c>
      <c r="AH136" s="85">
        <v>4.5414979374030199E-4</v>
      </c>
      <c r="AI136" s="85">
        <v>4.911220249338874E-4</v>
      </c>
      <c r="AJ136" s="85">
        <v>7.92094146047073E-4</v>
      </c>
      <c r="AK136" s="85">
        <v>7.1595448036777451E-4</v>
      </c>
      <c r="AL136" s="85">
        <v>4.14125442361268E-4</v>
      </c>
      <c r="AM136" s="85">
        <v>8.648892565712782E-4</v>
      </c>
      <c r="AN136" s="85">
        <v>9.3907294718653743E-4</v>
      </c>
      <c r="AO136" s="85">
        <v>6.081337894336754E-4</v>
      </c>
      <c r="AP136" s="85">
        <v>7.5889807998785763E-4</v>
      </c>
      <c r="AQ136" s="85">
        <v>4.8661800486618007E-4</v>
      </c>
      <c r="AR136" s="85">
        <v>4.9221915111127943E-4</v>
      </c>
      <c r="AS136" s="85">
        <v>3.4008464328899639E-4</v>
      </c>
      <c r="AT136" s="85">
        <v>3.0195515965879066E-4</v>
      </c>
      <c r="AU136" s="85">
        <v>3.768749528906309E-4</v>
      </c>
      <c r="AV136" s="85">
        <v>4.5224994346875706E-4</v>
      </c>
      <c r="AW136" s="85">
        <v>3.0096685602498023E-4</v>
      </c>
      <c r="AX136" s="85">
        <v>5.6261955665578938E-4</v>
      </c>
      <c r="AY136" s="85">
        <v>4.878597965999925E-4</v>
      </c>
      <c r="AZ136" s="85">
        <v>5.9979007347428395E-4</v>
      </c>
      <c r="BA136" s="85">
        <v>5.2471796409429936E-4</v>
      </c>
      <c r="BB136" s="85">
        <v>4.1167664670658681E-4</v>
      </c>
      <c r="BC136" s="85">
        <v>3.3648633491606536E-4</v>
      </c>
      <c r="BD136" s="85">
        <v>5.2277819268110534E-4</v>
      </c>
      <c r="BE136" s="85">
        <v>2.987192412531272E-4</v>
      </c>
      <c r="BF136" s="85">
        <v>2.6092142537647233E-4</v>
      </c>
      <c r="BG136" s="85">
        <v>4.0829961768308528E-4</v>
      </c>
      <c r="BH136" s="85">
        <v>2.2079116835326587E-4</v>
      </c>
      <c r="BI136" s="85">
        <v>2.5699390557309639E-4</v>
      </c>
      <c r="BJ136" s="85">
        <v>2.9342723004694836E-4</v>
      </c>
      <c r="BK136" s="85">
        <v>3.6627353307450004E-4</v>
      </c>
      <c r="BL136" s="85">
        <v>4.756677643615075E-4</v>
      </c>
      <c r="BM136" s="85">
        <v>4.756677643615075E-4</v>
      </c>
      <c r="BN136" s="85">
        <v>2.5604447858370823E-4</v>
      </c>
      <c r="BO136" s="85">
        <v>2.1908204622631176E-4</v>
      </c>
      <c r="BP136" s="85">
        <v>3.65764447695684E-4</v>
      </c>
      <c r="BQ136" s="85">
        <v>3.6549707602339179E-4</v>
      </c>
      <c r="BR136" s="85">
        <v>2.5516713447307985E-4</v>
      </c>
      <c r="BS136" s="85">
        <v>3.2825151360420159E-4</v>
      </c>
      <c r="BT136" s="85">
        <v>4.0119629440513529E-4</v>
      </c>
      <c r="BU136" s="85">
        <v>1.458895616018674E-4</v>
      </c>
      <c r="BV136" s="85">
        <v>2.1886627270737579E-4</v>
      </c>
      <c r="BW136" s="85">
        <v>4.0163575288447494E-4</v>
      </c>
      <c r="BX136" s="85">
        <v>2.5526949164904089E-4</v>
      </c>
      <c r="BY136" s="85">
        <v>3.2736796158882583E-4</v>
      </c>
      <c r="BZ136" s="85">
        <v>3.6362314097669173E-4</v>
      </c>
      <c r="CA136" s="85">
        <v>2.9048656499636893E-4</v>
      </c>
      <c r="CB136" s="85">
        <v>2.9008630067445067E-4</v>
      </c>
      <c r="CC136" s="85">
        <v>2.1733618285217518E-4</v>
      </c>
      <c r="CD136" s="85">
        <v>4.7118521203334541E-4</v>
      </c>
      <c r="CE136" s="85">
        <v>4.7007774362683058E-4</v>
      </c>
      <c r="CF136" s="85">
        <v>3.2455824017309774E-4</v>
      </c>
    </row>
    <row r="137" spans="1:84" x14ac:dyDescent="0.25">
      <c r="A137" s="149"/>
      <c r="B137" s="149"/>
      <c r="C137" s="149"/>
      <c r="D137" s="20"/>
      <c r="E137" s="11"/>
      <c r="F137" s="12" t="s">
        <v>132</v>
      </c>
      <c r="G137" s="111" t="e">
        <f ca="1">(INDIRECT("H137")+INDIRECT("I137")+INDIRECT("J137")+INDIRECT("K137")+INDIRECT("L137")+INDIRECT("M137")+INDIRECT("N137")+INDIRECT("O137")+INDIRECT("P137")+INDIRECT("Q137")+INDIRECT("R137")+INDIRECT("S137")) / 12</f>
        <v>#REF!</v>
      </c>
      <c r="H137" s="80" t="e">
        <f>#REF!</f>
        <v>#REF!</v>
      </c>
      <c r="I137" s="80">
        <v>1</v>
      </c>
      <c r="J137" s="80">
        <v>5</v>
      </c>
      <c r="K137" s="80">
        <v>2</v>
      </c>
      <c r="L137" s="80">
        <v>2</v>
      </c>
      <c r="M137" s="80">
        <v>3</v>
      </c>
      <c r="N137" s="80">
        <v>4</v>
      </c>
      <c r="O137" s="80">
        <v>2</v>
      </c>
      <c r="P137" s="80">
        <v>2</v>
      </c>
      <c r="Q137" s="80">
        <v>2</v>
      </c>
      <c r="R137" s="80">
        <v>0</v>
      </c>
      <c r="S137" s="80">
        <v>1</v>
      </c>
      <c r="T137" s="80">
        <v>2</v>
      </c>
      <c r="U137" s="80">
        <v>0</v>
      </c>
      <c r="V137" s="80">
        <v>3</v>
      </c>
      <c r="W137" s="80">
        <v>2</v>
      </c>
      <c r="X137" s="80">
        <v>0</v>
      </c>
      <c r="Y137" s="80">
        <v>2</v>
      </c>
      <c r="Z137" s="80">
        <v>2</v>
      </c>
      <c r="AA137" s="80">
        <v>1</v>
      </c>
      <c r="AB137" s="80">
        <v>3</v>
      </c>
      <c r="AC137" s="80">
        <v>5</v>
      </c>
      <c r="AD137" s="80">
        <v>2</v>
      </c>
      <c r="AE137" s="80">
        <v>2</v>
      </c>
      <c r="AF137" s="80">
        <v>4</v>
      </c>
      <c r="AG137" s="80">
        <v>3</v>
      </c>
      <c r="AH137" s="80">
        <v>2</v>
      </c>
      <c r="AI137" s="80">
        <v>2</v>
      </c>
      <c r="AJ137" s="80">
        <v>7</v>
      </c>
      <c r="AK137" s="80">
        <v>4</v>
      </c>
      <c r="AL137" s="80">
        <v>0</v>
      </c>
      <c r="AM137" s="80">
        <v>2</v>
      </c>
      <c r="AN137" s="80">
        <v>10</v>
      </c>
      <c r="AO137" s="80">
        <v>8</v>
      </c>
      <c r="AP137" s="80">
        <v>10</v>
      </c>
      <c r="AQ137" s="80">
        <v>3</v>
      </c>
      <c r="AR137" s="80">
        <v>1</v>
      </c>
      <c r="AS137" s="80">
        <v>1</v>
      </c>
      <c r="AT137" s="80">
        <v>0</v>
      </c>
      <c r="AU137" s="80">
        <v>3</v>
      </c>
      <c r="AV137" s="80">
        <v>2</v>
      </c>
      <c r="AW137" s="80">
        <v>0</v>
      </c>
      <c r="AX137" s="80">
        <v>2</v>
      </c>
      <c r="AY137" s="80">
        <v>1</v>
      </c>
      <c r="AZ137" s="80">
        <v>1</v>
      </c>
      <c r="BA137" s="80">
        <v>3</v>
      </c>
      <c r="BB137" s="80">
        <v>1</v>
      </c>
      <c r="BC137" s="80">
        <v>0</v>
      </c>
      <c r="BD137" s="80">
        <v>3</v>
      </c>
      <c r="BE137" s="80">
        <v>3</v>
      </c>
      <c r="BF137" s="80">
        <v>2</v>
      </c>
      <c r="BG137" s="80">
        <v>1</v>
      </c>
      <c r="BH137" s="80">
        <v>1</v>
      </c>
      <c r="BI137" s="80">
        <v>2</v>
      </c>
      <c r="BJ137" s="80">
        <v>1</v>
      </c>
      <c r="BK137" s="80">
        <v>1</v>
      </c>
      <c r="BL137" s="80">
        <v>2</v>
      </c>
      <c r="BM137" s="80">
        <v>3</v>
      </c>
      <c r="BN137" s="80">
        <v>3</v>
      </c>
      <c r="BO137" s="80">
        <v>0</v>
      </c>
      <c r="BP137" s="80">
        <v>2</v>
      </c>
      <c r="BQ137" s="80">
        <v>0</v>
      </c>
      <c r="BR137" s="80">
        <v>2</v>
      </c>
      <c r="BS137" s="80">
        <v>0</v>
      </c>
      <c r="BT137" s="80">
        <v>2</v>
      </c>
      <c r="BU137" s="80">
        <v>1</v>
      </c>
      <c r="BV137" s="80">
        <v>0</v>
      </c>
      <c r="BW137" s="80">
        <v>0</v>
      </c>
      <c r="BX137" s="80">
        <v>1</v>
      </c>
      <c r="BY137" s="80">
        <v>0</v>
      </c>
      <c r="BZ137" s="80">
        <v>1</v>
      </c>
      <c r="CA137" s="80">
        <v>3</v>
      </c>
      <c r="CB137" s="80">
        <v>3</v>
      </c>
      <c r="CC137" s="80">
        <v>0</v>
      </c>
      <c r="CD137" s="80">
        <v>0</v>
      </c>
      <c r="CE137" s="80">
        <v>2</v>
      </c>
      <c r="CF137" s="80">
        <v>2</v>
      </c>
    </row>
    <row r="138" spans="1:84" ht="16.5" customHeight="1" x14ac:dyDescent="0.25">
      <c r="A138" s="152" t="s">
        <v>133</v>
      </c>
      <c r="B138" s="153" t="s">
        <v>134</v>
      </c>
      <c r="C138" s="154" t="s">
        <v>135</v>
      </c>
      <c r="D138" s="38"/>
      <c r="E138" s="11"/>
      <c r="F138" s="14" t="s">
        <v>115</v>
      </c>
      <c r="G138" s="23" t="e">
        <f ca="1">G137/G8</f>
        <v>#REF!</v>
      </c>
      <c r="H138" s="85" t="e">
        <f>IF(H8=0, 0, H137/H8)</f>
        <v>#REF!</v>
      </c>
      <c r="I138" s="85">
        <v>3.9343746311523783E-5</v>
      </c>
      <c r="J138" s="85">
        <v>1.9630938358853554E-4</v>
      </c>
      <c r="K138" s="85">
        <v>7.8198310916484208E-5</v>
      </c>
      <c r="L138" s="85">
        <v>7.8118896961174903E-5</v>
      </c>
      <c r="M138" s="85">
        <v>1.1704119850187266E-4</v>
      </c>
      <c r="N138" s="85">
        <v>1.5569654742906075E-4</v>
      </c>
      <c r="O138" s="85">
        <v>7.7663870767319041E-5</v>
      </c>
      <c r="P138" s="85">
        <v>7.7681970014759573E-5</v>
      </c>
      <c r="Q138" s="85">
        <v>7.7615647314498601E-5</v>
      </c>
      <c r="R138" s="85">
        <v>0</v>
      </c>
      <c r="S138" s="85">
        <v>3.8690706492300552E-5</v>
      </c>
      <c r="T138" s="85">
        <v>7.7285725326532183E-5</v>
      </c>
      <c r="U138" s="85">
        <v>0</v>
      </c>
      <c r="V138" s="85">
        <v>1.1556240369799692E-4</v>
      </c>
      <c r="W138" s="85">
        <v>7.6884634605774036E-5</v>
      </c>
      <c r="X138" s="85">
        <v>0</v>
      </c>
      <c r="Y138" s="85">
        <v>7.6601938029032129E-5</v>
      </c>
      <c r="Z138" s="85">
        <v>7.6560885043831109E-5</v>
      </c>
      <c r="AA138" s="85">
        <v>3.8208772734219776E-5</v>
      </c>
      <c r="AB138" s="85">
        <v>1.1449070717093463E-4</v>
      </c>
      <c r="AC138" s="85">
        <v>1.9070867343046763E-4</v>
      </c>
      <c r="AD138" s="85">
        <v>7.6083235059154714E-5</v>
      </c>
      <c r="AE138" s="85">
        <v>7.5999392004863956E-5</v>
      </c>
      <c r="AF138" s="85">
        <v>1.517853754790726E-4</v>
      </c>
      <c r="AG138" s="85">
        <v>1.1354174551510106E-4</v>
      </c>
      <c r="AH138" s="85">
        <v>7.5691632290050332E-5</v>
      </c>
      <c r="AI138" s="85">
        <v>7.5557234605213452E-5</v>
      </c>
      <c r="AJ138" s="85">
        <v>2.6403138201569102E-4</v>
      </c>
      <c r="AK138" s="85">
        <v>1.5072725902479464E-4</v>
      </c>
      <c r="AL138" s="85">
        <v>0</v>
      </c>
      <c r="AM138" s="85">
        <v>7.5207761440980716E-5</v>
      </c>
      <c r="AN138" s="85">
        <v>3.7562917887461498E-4</v>
      </c>
      <c r="AO138" s="85">
        <v>3.040668947168377E-4</v>
      </c>
      <c r="AP138" s="85">
        <v>3.7944903999392881E-4</v>
      </c>
      <c r="AQ138" s="85">
        <v>1.1229646266142616E-4</v>
      </c>
      <c r="AR138" s="85">
        <v>3.7863011623944571E-5</v>
      </c>
      <c r="AS138" s="85">
        <v>3.7787182587666262E-5</v>
      </c>
      <c r="AT138" s="85">
        <v>0</v>
      </c>
      <c r="AU138" s="85">
        <v>1.1306248586718926E-4</v>
      </c>
      <c r="AV138" s="85">
        <v>7.5374990578126172E-5</v>
      </c>
      <c r="AW138" s="85">
        <v>0</v>
      </c>
      <c r="AX138" s="85">
        <v>7.5015940887438584E-5</v>
      </c>
      <c r="AY138" s="85">
        <v>3.7527676661537886E-5</v>
      </c>
      <c r="AZ138" s="85">
        <v>3.7486879592142747E-5</v>
      </c>
      <c r="BA138" s="85">
        <v>1.1243956373449271E-4</v>
      </c>
      <c r="BB138" s="85">
        <v>3.7425149700598802E-5</v>
      </c>
      <c r="BC138" s="85">
        <v>0</v>
      </c>
      <c r="BD138" s="85">
        <v>1.1202389843166542E-4</v>
      </c>
      <c r="BE138" s="85">
        <v>1.120197154699227E-4</v>
      </c>
      <c r="BF138" s="85">
        <v>7.4548978678992101E-5</v>
      </c>
      <c r="BG138" s="85">
        <v>3.7118147062098657E-5</v>
      </c>
      <c r="BH138" s="85">
        <v>3.6798528058877646E-5</v>
      </c>
      <c r="BI138" s="85">
        <v>7.3426830163741825E-5</v>
      </c>
      <c r="BJ138" s="85">
        <v>3.6678403755868545E-5</v>
      </c>
      <c r="BK138" s="85">
        <v>3.6627353307450001E-5</v>
      </c>
      <c r="BL138" s="85">
        <v>7.3179656055616542E-5</v>
      </c>
      <c r="BM138" s="85">
        <v>1.0976948408342481E-4</v>
      </c>
      <c r="BN138" s="85">
        <v>1.097333479644464E-4</v>
      </c>
      <c r="BO138" s="85">
        <v>0</v>
      </c>
      <c r="BP138" s="85">
        <v>7.3152889539136802E-5</v>
      </c>
      <c r="BQ138" s="85">
        <v>0</v>
      </c>
      <c r="BR138" s="85">
        <v>7.2904895563737107E-5</v>
      </c>
      <c r="BS138" s="85">
        <v>0</v>
      </c>
      <c r="BT138" s="85">
        <v>7.2944780800933699E-5</v>
      </c>
      <c r="BU138" s="85">
        <v>3.647239040046685E-5</v>
      </c>
      <c r="BV138" s="85">
        <v>0</v>
      </c>
      <c r="BW138" s="85">
        <v>0</v>
      </c>
      <c r="BX138" s="85">
        <v>3.6467070235577271E-5</v>
      </c>
      <c r="BY138" s="85">
        <v>0</v>
      </c>
      <c r="BZ138" s="85">
        <v>3.6362314097669174E-5</v>
      </c>
      <c r="CA138" s="85">
        <v>1.0893246187363834E-4</v>
      </c>
      <c r="CB138" s="85">
        <v>1.0878236275291899E-4</v>
      </c>
      <c r="CC138" s="85">
        <v>0</v>
      </c>
      <c r="CD138" s="85">
        <v>0</v>
      </c>
      <c r="CE138" s="85">
        <v>7.2319652865666242E-5</v>
      </c>
      <c r="CF138" s="85">
        <v>7.2124053371799496E-5</v>
      </c>
    </row>
    <row r="139" spans="1:84" x14ac:dyDescent="0.25">
      <c r="A139" s="149"/>
      <c r="B139" s="149"/>
      <c r="C139" s="149"/>
      <c r="D139" s="20"/>
      <c r="E139" s="11"/>
      <c r="F139" s="12" t="s">
        <v>136</v>
      </c>
      <c r="G139" s="111" t="e">
        <f ca="1">(INDIRECT("H139")+INDIRECT("I139")+INDIRECT("J139")+INDIRECT("K139")+INDIRECT("L139")+INDIRECT("M139")+INDIRECT("N139")+INDIRECT("O139")+INDIRECT("P139")+INDIRECT("Q139")+INDIRECT("R139")+INDIRECT("S139")) / 12</f>
        <v>#REF!</v>
      </c>
      <c r="H139" s="73" t="e">
        <f>#REF!</f>
        <v>#REF!</v>
      </c>
      <c r="I139" s="73">
        <v>3611</v>
      </c>
      <c r="J139" s="73">
        <v>4294</v>
      </c>
      <c r="K139" s="73">
        <v>4016</v>
      </c>
      <c r="L139" s="73">
        <v>3932</v>
      </c>
      <c r="M139" s="73">
        <v>3742</v>
      </c>
      <c r="N139" s="73">
        <v>3264</v>
      </c>
      <c r="O139" s="73">
        <v>3126</v>
      </c>
      <c r="P139" s="73">
        <v>3187</v>
      </c>
      <c r="Q139" s="73">
        <v>3014</v>
      </c>
      <c r="R139" s="73">
        <v>3314</v>
      </c>
      <c r="S139" s="73">
        <v>2964</v>
      </c>
      <c r="T139" s="73">
        <v>3258</v>
      </c>
      <c r="U139" s="73">
        <v>3588</v>
      </c>
      <c r="V139" s="73">
        <v>4099</v>
      </c>
      <c r="W139" s="73">
        <v>3543</v>
      </c>
      <c r="X139" s="73">
        <v>3502</v>
      </c>
      <c r="Y139" s="73">
        <v>4280</v>
      </c>
      <c r="Z139" s="73">
        <v>4374</v>
      </c>
      <c r="AA139" s="73">
        <v>4458</v>
      </c>
      <c r="AB139" s="73">
        <v>3978</v>
      </c>
      <c r="AC139" s="73">
        <v>3287</v>
      </c>
      <c r="AD139" s="73">
        <v>3384</v>
      </c>
      <c r="AE139" s="73">
        <v>3168</v>
      </c>
      <c r="AF139" s="73">
        <v>2863</v>
      </c>
      <c r="AG139" s="73">
        <v>3562</v>
      </c>
      <c r="AH139" s="73">
        <v>3907</v>
      </c>
      <c r="AI139" s="73">
        <v>3149</v>
      </c>
      <c r="AJ139" s="73">
        <v>3569</v>
      </c>
      <c r="AK139" s="73">
        <v>3756</v>
      </c>
      <c r="AL139" s="73">
        <v>2709</v>
      </c>
      <c r="AM139" s="73">
        <v>3322</v>
      </c>
      <c r="AN139" s="73">
        <v>3158</v>
      </c>
      <c r="AO139" s="73">
        <v>3228</v>
      </c>
      <c r="AP139" s="73">
        <v>3512</v>
      </c>
      <c r="AQ139" s="73">
        <v>2757</v>
      </c>
      <c r="AR139" s="73">
        <v>3255</v>
      </c>
      <c r="AS139" s="73">
        <v>3719</v>
      </c>
      <c r="AT139" s="73">
        <v>3368</v>
      </c>
      <c r="AU139" s="73">
        <v>3900</v>
      </c>
      <c r="AV139" s="73">
        <v>3589</v>
      </c>
      <c r="AW139" s="73">
        <v>3279</v>
      </c>
      <c r="AX139" s="73">
        <v>3184</v>
      </c>
      <c r="AY139" s="73">
        <v>3609</v>
      </c>
      <c r="AZ139" s="73">
        <v>2912</v>
      </c>
      <c r="BA139" s="73">
        <v>3542</v>
      </c>
      <c r="BB139" s="73">
        <v>3569</v>
      </c>
      <c r="BC139" s="73">
        <v>3068</v>
      </c>
      <c r="BD139" s="73">
        <v>3564</v>
      </c>
      <c r="BE139" s="73">
        <v>3548</v>
      </c>
      <c r="BF139" s="73">
        <v>3552</v>
      </c>
      <c r="BG139" s="73">
        <v>3253</v>
      </c>
      <c r="BH139" s="73">
        <v>3688</v>
      </c>
      <c r="BI139" s="73">
        <v>3102</v>
      </c>
      <c r="BJ139" s="73">
        <v>3303</v>
      </c>
      <c r="BK139" s="73">
        <v>3832</v>
      </c>
      <c r="BL139" s="73">
        <v>3055</v>
      </c>
      <c r="BM139" s="73">
        <v>3768</v>
      </c>
      <c r="BN139" s="73">
        <v>3676</v>
      </c>
      <c r="BO139" s="73">
        <v>3715</v>
      </c>
      <c r="BP139" s="73">
        <v>3616</v>
      </c>
      <c r="BQ139" s="73">
        <v>3036</v>
      </c>
      <c r="BR139" s="73">
        <v>3947</v>
      </c>
      <c r="BS139" s="73">
        <v>3398</v>
      </c>
      <c r="BT139" s="73">
        <v>3750</v>
      </c>
      <c r="BU139" s="73">
        <v>3811</v>
      </c>
      <c r="BV139" s="73">
        <v>3793</v>
      </c>
      <c r="BW139" s="73">
        <v>3798</v>
      </c>
      <c r="BX139" s="73">
        <v>2185</v>
      </c>
      <c r="BY139" s="73">
        <v>4038</v>
      </c>
      <c r="BZ139" s="73">
        <v>3463</v>
      </c>
      <c r="CA139" s="73">
        <v>3502</v>
      </c>
      <c r="CB139" s="73">
        <v>3867</v>
      </c>
      <c r="CC139" s="73">
        <v>3516</v>
      </c>
      <c r="CD139" s="73">
        <v>4197</v>
      </c>
      <c r="CE139" s="73">
        <v>3846</v>
      </c>
      <c r="CF139" s="73">
        <v>3434</v>
      </c>
    </row>
    <row r="140" spans="1:84" x14ac:dyDescent="0.25">
      <c r="A140" s="149"/>
      <c r="B140" s="149"/>
      <c r="C140" s="149"/>
      <c r="D140" s="4"/>
      <c r="E140" s="11"/>
      <c r="F140" s="12" t="s">
        <v>137</v>
      </c>
      <c r="G140" s="111" t="e">
        <f ca="1">(INDIRECT("H140")+INDIRECT("I140")+INDIRECT("J140")+INDIRECT("K140")+INDIRECT("L140")+INDIRECT("M140")+INDIRECT("N140")+INDIRECT("O140")+INDIRECT("P140")+INDIRECT("Q140")+INDIRECT("R140")+INDIRECT("S140")) / 12</f>
        <v>#REF!</v>
      </c>
      <c r="H140" s="71" t="e">
        <f>#REF!</f>
        <v>#REF!</v>
      </c>
      <c r="I140" s="71">
        <v>6</v>
      </c>
      <c r="J140" s="71">
        <v>0</v>
      </c>
      <c r="K140" s="71">
        <v>3</v>
      </c>
      <c r="L140" s="71">
        <v>0</v>
      </c>
      <c r="M140" s="71">
        <v>0</v>
      </c>
      <c r="N140" s="71">
        <v>2</v>
      </c>
      <c r="O140" s="71">
        <v>22</v>
      </c>
      <c r="P140" s="71">
        <v>13</v>
      </c>
      <c r="Q140" s="71">
        <v>3</v>
      </c>
      <c r="R140" s="71">
        <v>42</v>
      </c>
      <c r="S140" s="71">
        <v>12</v>
      </c>
      <c r="T140" s="71">
        <v>0</v>
      </c>
      <c r="U140" s="71">
        <v>2</v>
      </c>
      <c r="V140" s="71">
        <v>7</v>
      </c>
      <c r="W140" s="71">
        <v>5</v>
      </c>
      <c r="X140" s="71">
        <v>39</v>
      </c>
      <c r="Y140" s="71">
        <v>0</v>
      </c>
      <c r="Z140" s="71">
        <v>6</v>
      </c>
      <c r="AA140" s="71">
        <v>0</v>
      </c>
      <c r="AB140" s="71">
        <v>0</v>
      </c>
      <c r="AC140" s="71">
        <v>0</v>
      </c>
      <c r="AD140" s="71">
        <v>17</v>
      </c>
      <c r="AE140" s="71">
        <v>5</v>
      </c>
      <c r="AF140" s="71">
        <v>2</v>
      </c>
      <c r="AG140" s="71">
        <v>2</v>
      </c>
      <c r="AH140" s="71">
        <v>38</v>
      </c>
      <c r="AI140" s="71">
        <v>0</v>
      </c>
      <c r="AJ140" s="71">
        <v>0</v>
      </c>
      <c r="AK140" s="71">
        <v>0</v>
      </c>
      <c r="AL140" s="71">
        <v>0</v>
      </c>
      <c r="AM140" s="71">
        <v>0</v>
      </c>
      <c r="AN140" s="71">
        <v>0</v>
      </c>
      <c r="AO140" s="71">
        <v>0</v>
      </c>
      <c r="AP140" s="71">
        <v>8</v>
      </c>
      <c r="AQ140" s="71">
        <v>25</v>
      </c>
      <c r="AR140" s="71">
        <v>5</v>
      </c>
      <c r="AS140" s="71">
        <v>0</v>
      </c>
      <c r="AT140" s="71">
        <v>0</v>
      </c>
      <c r="AU140" s="71">
        <v>0</v>
      </c>
      <c r="AV140" s="71">
        <v>14</v>
      </c>
      <c r="AW140" s="71">
        <v>0</v>
      </c>
      <c r="AX140" s="71">
        <v>4</v>
      </c>
      <c r="AY140" s="71">
        <v>10</v>
      </c>
      <c r="AZ140" s="71">
        <v>32</v>
      </c>
      <c r="BA140" s="71">
        <v>16</v>
      </c>
      <c r="BB140" s="71">
        <v>1</v>
      </c>
      <c r="BC140" s="71">
        <v>1</v>
      </c>
      <c r="BD140" s="71">
        <v>3036</v>
      </c>
      <c r="BE140" s="71">
        <v>2945</v>
      </c>
      <c r="BF140" s="71">
        <v>2872</v>
      </c>
      <c r="BG140" s="71">
        <v>2696</v>
      </c>
      <c r="BH140" s="71">
        <v>2535</v>
      </c>
      <c r="BI140" s="71">
        <v>2426</v>
      </c>
      <c r="BJ140" s="71">
        <v>2296</v>
      </c>
      <c r="BK140" s="71">
        <v>2103</v>
      </c>
      <c r="BL140" s="71">
        <v>1971</v>
      </c>
      <c r="BM140" s="71">
        <v>1839</v>
      </c>
      <c r="BN140" s="71">
        <v>1703</v>
      </c>
      <c r="BO140" s="71">
        <v>1600</v>
      </c>
      <c r="BP140" s="71">
        <v>1479</v>
      </c>
      <c r="BQ140" s="71">
        <v>1355</v>
      </c>
      <c r="BR140" s="71">
        <v>1198</v>
      </c>
      <c r="BS140" s="71">
        <v>1003</v>
      </c>
      <c r="BT140" s="71">
        <v>809</v>
      </c>
      <c r="BU140" s="71">
        <v>901</v>
      </c>
      <c r="BV140" s="71">
        <v>706</v>
      </c>
      <c r="BW140" s="71">
        <v>536</v>
      </c>
      <c r="BX140" s="71">
        <v>356</v>
      </c>
      <c r="BY140" s="71">
        <v>229</v>
      </c>
      <c r="BZ140" s="71">
        <v>80</v>
      </c>
      <c r="CA140" s="71">
        <v>29</v>
      </c>
      <c r="CB140" s="71">
        <v>93</v>
      </c>
      <c r="CC140" s="71">
        <v>69</v>
      </c>
      <c r="CD140" s="71">
        <v>4307</v>
      </c>
      <c r="CE140" s="71">
        <v>4723</v>
      </c>
      <c r="CF140" s="71">
        <v>4538</v>
      </c>
    </row>
    <row r="141" spans="1:84" ht="39.6" x14ac:dyDescent="0.25">
      <c r="A141" s="152" t="s">
        <v>138</v>
      </c>
      <c r="B141" s="153" t="s">
        <v>139</v>
      </c>
      <c r="C141" s="154" t="s">
        <v>140</v>
      </c>
      <c r="D141" s="38"/>
      <c r="E141" s="11"/>
      <c r="F141" s="14" t="s">
        <v>141</v>
      </c>
      <c r="G141" s="23" t="e">
        <f ca="1">G140/G19</f>
        <v>#REF!</v>
      </c>
      <c r="H141" s="70" t="e">
        <f>IF(H19=0, 0, H140/H19)</f>
        <v>#REF!</v>
      </c>
      <c r="I141" s="70">
        <v>1.0493729996327194E-4</v>
      </c>
      <c r="J141" s="70">
        <v>0</v>
      </c>
      <c r="K141" s="70">
        <v>5.2861573160417254E-5</v>
      </c>
      <c r="L141" s="70">
        <v>0</v>
      </c>
      <c r="M141" s="70">
        <v>0</v>
      </c>
      <c r="N141" s="70">
        <v>3.5554923468027232E-5</v>
      </c>
      <c r="O141" s="70">
        <v>3.9247868127163094E-4</v>
      </c>
      <c r="P141" s="70">
        <v>2.3244586693368141E-4</v>
      </c>
      <c r="Q141" s="70">
        <v>5.3795255258486198E-5</v>
      </c>
      <c r="R141" s="70">
        <v>7.5596673746355166E-4</v>
      </c>
      <c r="S141" s="70">
        <v>2.1661040813011065E-4</v>
      </c>
      <c r="T141" s="70">
        <v>0</v>
      </c>
      <c r="U141" s="70">
        <v>3.6312139148117217E-5</v>
      </c>
      <c r="V141" s="70">
        <v>1.2762776450854195E-4</v>
      </c>
      <c r="W141" s="70">
        <v>9.1583478340507375E-5</v>
      </c>
      <c r="X141" s="70">
        <v>7.1654295583155727E-4</v>
      </c>
      <c r="Y141" s="70">
        <v>0</v>
      </c>
      <c r="Z141" s="70">
        <v>1.1107203021159222E-4</v>
      </c>
      <c r="AA141" s="70">
        <v>0</v>
      </c>
      <c r="AB141" s="70">
        <v>0</v>
      </c>
      <c r="AC141" s="70">
        <v>0</v>
      </c>
      <c r="AD141" s="70">
        <v>3.1987957474833006E-4</v>
      </c>
      <c r="AE141" s="70">
        <v>9.4339622641509429E-5</v>
      </c>
      <c r="AF141" s="70">
        <v>3.7822197847916942E-5</v>
      </c>
      <c r="AG141" s="70">
        <v>3.7966513535062078E-5</v>
      </c>
      <c r="AH141" s="70">
        <v>7.214048410061699E-4</v>
      </c>
      <c r="AI141" s="70">
        <v>0</v>
      </c>
      <c r="AJ141" s="70">
        <v>0</v>
      </c>
      <c r="AK141" s="70">
        <v>0</v>
      </c>
      <c r="AL141" s="70">
        <v>0</v>
      </c>
      <c r="AM141" s="70">
        <v>0</v>
      </c>
      <c r="AN141" s="70">
        <v>0</v>
      </c>
      <c r="AO141" s="70">
        <v>0</v>
      </c>
      <c r="AP141" s="70">
        <v>1.5618593936080904E-4</v>
      </c>
      <c r="AQ141" s="70">
        <v>4.9007115833218982E-4</v>
      </c>
      <c r="AR141" s="70">
        <v>9.8423259384657785E-5</v>
      </c>
      <c r="AS141" s="70">
        <v>0</v>
      </c>
      <c r="AT141" s="70">
        <v>0</v>
      </c>
      <c r="AU141" s="70">
        <v>0</v>
      </c>
      <c r="AV141" s="70">
        <v>2.8017931476144735E-4</v>
      </c>
      <c r="AW141" s="70">
        <v>0</v>
      </c>
      <c r="AX141" s="70">
        <v>8.0768920119537999E-5</v>
      </c>
      <c r="AY141" s="70">
        <v>2.0276572448193358E-4</v>
      </c>
      <c r="AZ141" s="70">
        <v>6.5258177665388699E-4</v>
      </c>
      <c r="BA141" s="70">
        <v>3.271849822093166E-4</v>
      </c>
      <c r="BB141" s="70">
        <v>2.0573591737645558E-5</v>
      </c>
      <c r="BC141" s="70">
        <v>2.0610482491395125E-5</v>
      </c>
      <c r="BD141" s="70">
        <v>0</v>
      </c>
      <c r="BE141" s="70">
        <v>6.1206251558733063E-2</v>
      </c>
      <c r="BF141" s="70">
        <v>5.992821968116184E-2</v>
      </c>
      <c r="BG141" s="70">
        <v>5.6642225350337208E-2</v>
      </c>
      <c r="BH141" s="70">
        <v>5.3787396562698916E-2</v>
      </c>
      <c r="BI141" s="70">
        <v>5.1842037781006926E-2</v>
      </c>
      <c r="BJ141" s="70">
        <v>4.9345569429817965E-2</v>
      </c>
      <c r="BK141" s="70">
        <v>4.540645579186009E-2</v>
      </c>
      <c r="BL141" s="70">
        <v>4.2809669642275366E-2</v>
      </c>
      <c r="BM141" s="70">
        <v>4.0153715146618925E-2</v>
      </c>
      <c r="BN141" s="70">
        <v>3.7338303003727251E-2</v>
      </c>
      <c r="BO141" s="70">
        <v>3.5264039495724236E-2</v>
      </c>
      <c r="BP141" s="70">
        <v>3.2685805211164889E-2</v>
      </c>
      <c r="BQ141" s="70">
        <v>3.0098402896554789E-2</v>
      </c>
      <c r="BR141" s="70">
        <v>2.6766762741023749E-2</v>
      </c>
      <c r="BS141" s="70">
        <v>2.2495850715471225E-2</v>
      </c>
      <c r="BT141" s="70">
        <v>1.8258553760043334E-2</v>
      </c>
      <c r="BU141" s="70">
        <v>2.0483324618637326E-2</v>
      </c>
      <c r="BV141" s="70">
        <v>1.6102178127494583E-2</v>
      </c>
      <c r="BW141" s="70">
        <v>1.2301760345183724E-2</v>
      </c>
      <c r="BX141" s="70">
        <v>8.2131733763986612E-3</v>
      </c>
      <c r="BY141" s="70">
        <v>5.3276876904822836E-3</v>
      </c>
      <c r="BZ141" s="70">
        <v>1.8731853516905498E-3</v>
      </c>
      <c r="CA141" s="70">
        <v>6.8380099033246873E-4</v>
      </c>
      <c r="CB141" s="70">
        <v>2.2068245455839782E-3</v>
      </c>
      <c r="CC141" s="70">
        <v>1.6479973249898493E-3</v>
      </c>
      <c r="CD141" s="70">
        <v>0.1034292301042217</v>
      </c>
      <c r="CE141" s="70">
        <v>0.11418417426202161</v>
      </c>
      <c r="CF141" s="70" t="e">
        <v>#VALUE!</v>
      </c>
    </row>
    <row r="142" spans="1:84" x14ac:dyDescent="0.25">
      <c r="A142" s="149"/>
      <c r="B142" s="149"/>
      <c r="C142" s="149"/>
      <c r="D142" s="4"/>
      <c r="E142" s="11"/>
      <c r="F142" s="79" t="s">
        <v>142</v>
      </c>
      <c r="G142" s="111" t="e">
        <f ca="1">(INDIRECT("H142")+INDIRECT("I142")+INDIRECT("J142")+INDIRECT("K142")+INDIRECT("L142")+INDIRECT("M142")+INDIRECT("N142")+INDIRECT("O142")+INDIRECT("P142")+INDIRECT("Q142")+INDIRECT("R142")+INDIRECT("S142")) / 12</f>
        <v>#REF!</v>
      </c>
      <c r="H142" s="80" t="e">
        <f>#REF!</f>
        <v>#REF!</v>
      </c>
      <c r="I142" s="80">
        <v>510</v>
      </c>
      <c r="J142" s="80">
        <v>458</v>
      </c>
      <c r="K142" s="80">
        <v>443</v>
      </c>
      <c r="L142" s="80">
        <v>418</v>
      </c>
      <c r="M142" s="80">
        <v>377</v>
      </c>
      <c r="N142" s="80">
        <v>330</v>
      </c>
      <c r="O142" s="80">
        <v>372</v>
      </c>
      <c r="P142" s="80">
        <v>434</v>
      </c>
      <c r="Q142" s="80">
        <v>650</v>
      </c>
      <c r="R142" s="80">
        <v>620</v>
      </c>
      <c r="S142" s="80">
        <v>947</v>
      </c>
      <c r="T142" s="80">
        <v>918</v>
      </c>
      <c r="U142" s="80">
        <v>878</v>
      </c>
      <c r="V142" s="80">
        <v>861</v>
      </c>
      <c r="W142" s="80">
        <v>819</v>
      </c>
      <c r="X142" s="80">
        <v>771</v>
      </c>
      <c r="Y142" s="80">
        <v>750</v>
      </c>
      <c r="Z142" s="80">
        <v>717</v>
      </c>
      <c r="AA142" s="80">
        <v>691</v>
      </c>
      <c r="AB142" s="80">
        <v>656</v>
      </c>
      <c r="AC142" s="80">
        <v>619</v>
      </c>
      <c r="AD142" s="80">
        <v>610</v>
      </c>
      <c r="AE142" s="80">
        <v>683</v>
      </c>
      <c r="AF142" s="80">
        <v>655</v>
      </c>
      <c r="AG142" s="80">
        <v>672</v>
      </c>
      <c r="AH142" s="80">
        <v>658</v>
      </c>
      <c r="AI142" s="80">
        <v>620</v>
      </c>
      <c r="AJ142" s="80">
        <v>843</v>
      </c>
      <c r="AK142" s="80">
        <v>532</v>
      </c>
      <c r="AL142" s="80">
        <v>527</v>
      </c>
      <c r="AM142" s="80">
        <v>479</v>
      </c>
      <c r="AN142" s="80">
        <v>461</v>
      </c>
      <c r="AO142" s="80">
        <v>455</v>
      </c>
      <c r="AP142" s="80">
        <v>568</v>
      </c>
      <c r="AQ142" s="80">
        <v>521</v>
      </c>
      <c r="AR142" s="80">
        <v>484</v>
      </c>
      <c r="AS142" s="80">
        <v>448</v>
      </c>
      <c r="AT142" s="80">
        <v>414</v>
      </c>
      <c r="AU142" s="80">
        <v>393</v>
      </c>
      <c r="AV142" s="80">
        <v>390</v>
      </c>
      <c r="AW142" s="80">
        <v>369</v>
      </c>
      <c r="AX142" s="80">
        <v>367</v>
      </c>
      <c r="AY142" s="80">
        <v>322</v>
      </c>
      <c r="AZ142" s="80">
        <v>282</v>
      </c>
      <c r="BA142" s="80">
        <v>351</v>
      </c>
      <c r="BB142" s="80">
        <v>448</v>
      </c>
      <c r="BC142" s="80">
        <v>370</v>
      </c>
      <c r="BD142" s="80">
        <v>366</v>
      </c>
      <c r="BE142" s="80">
        <v>315</v>
      </c>
      <c r="BF142" s="80">
        <v>377</v>
      </c>
      <c r="BG142" s="80">
        <v>350</v>
      </c>
      <c r="BH142" s="80">
        <v>285</v>
      </c>
      <c r="BI142" s="80">
        <v>265</v>
      </c>
      <c r="BJ142" s="80">
        <v>197</v>
      </c>
      <c r="BK142" s="80">
        <v>301</v>
      </c>
      <c r="BL142" s="80">
        <v>288</v>
      </c>
      <c r="BM142" s="80">
        <v>251</v>
      </c>
      <c r="BN142" s="80">
        <v>206</v>
      </c>
      <c r="BO142" s="80">
        <v>269</v>
      </c>
      <c r="BP142" s="80">
        <v>424</v>
      </c>
      <c r="BQ142" s="80">
        <v>440</v>
      </c>
      <c r="BR142" s="80">
        <v>409</v>
      </c>
      <c r="BS142" s="80">
        <v>374</v>
      </c>
      <c r="BT142" s="80">
        <v>397</v>
      </c>
      <c r="BU142" s="80">
        <v>366</v>
      </c>
      <c r="BV142" s="80">
        <v>291</v>
      </c>
      <c r="BW142" s="80">
        <v>280</v>
      </c>
      <c r="BX142" s="80">
        <v>234</v>
      </c>
      <c r="BY142" s="80">
        <v>234</v>
      </c>
      <c r="BZ142" s="80">
        <v>242</v>
      </c>
      <c r="CA142" s="80">
        <v>264</v>
      </c>
      <c r="CB142" s="80">
        <v>294</v>
      </c>
      <c r="CC142" s="80">
        <v>354</v>
      </c>
      <c r="CD142" s="80">
        <v>371</v>
      </c>
      <c r="CE142" s="80">
        <v>417</v>
      </c>
      <c r="CF142" s="80">
        <v>292</v>
      </c>
    </row>
    <row r="143" spans="1:84" ht="21" customHeight="1" x14ac:dyDescent="0.25">
      <c r="A143" s="152" t="s">
        <v>143</v>
      </c>
      <c r="B143" s="153" t="s">
        <v>144</v>
      </c>
      <c r="C143" s="65" t="s">
        <v>145</v>
      </c>
      <c r="D143" s="4"/>
      <c r="E143" s="11"/>
      <c r="F143" s="14" t="s">
        <v>141</v>
      </c>
      <c r="G143" s="23" t="e">
        <f ca="1">G142/G19</f>
        <v>#REF!</v>
      </c>
      <c r="H143" s="81" t="e">
        <f>IF(H19=0, 0, H142/H19)</f>
        <v>#REF!</v>
      </c>
      <c r="I143" s="81">
        <v>8.9196704968781161E-3</v>
      </c>
      <c r="J143" s="81">
        <v>8.0331146735889425E-3</v>
      </c>
      <c r="K143" s="81">
        <v>7.805892303354948E-3</v>
      </c>
      <c r="L143" s="81">
        <v>7.3835935843990673E-3</v>
      </c>
      <c r="M143" s="81">
        <v>6.68878519596189E-3</v>
      </c>
      <c r="N143" s="81">
        <v>5.8665623722244939E-3</v>
      </c>
      <c r="O143" s="81">
        <v>6.636457701502123E-3</v>
      </c>
      <c r="P143" s="81">
        <v>7.7601158653244412E-3</v>
      </c>
      <c r="Q143" s="81">
        <v>1.1655638639338677E-2</v>
      </c>
      <c r="R143" s="81">
        <v>1.115950898160481E-2</v>
      </c>
      <c r="S143" s="81">
        <v>1.7094171374934564E-2</v>
      </c>
      <c r="T143" s="81">
        <v>1.6621702366510348E-2</v>
      </c>
      <c r="U143" s="81">
        <v>1.5941029086023458E-2</v>
      </c>
      <c r="V143" s="81">
        <v>1.5698215034550659E-2</v>
      </c>
      <c r="W143" s="81">
        <v>1.5001373752175107E-2</v>
      </c>
      <c r="X143" s="81">
        <v>1.4165503049900786E-2</v>
      </c>
      <c r="Y143" s="81">
        <v>1.3828963380904967E-2</v>
      </c>
      <c r="Z143" s="81">
        <v>1.327310761028527E-2</v>
      </c>
      <c r="AA143" s="81">
        <v>1.2835992792525031E-2</v>
      </c>
      <c r="AB143" s="81">
        <v>1.2250462193505014E-2</v>
      </c>
      <c r="AC143" s="81">
        <v>1.1589372975604277E-2</v>
      </c>
      <c r="AD143" s="81">
        <v>1.147803179979302E-2</v>
      </c>
      <c r="AE143" s="81">
        <v>1.2886792452830189E-2</v>
      </c>
      <c r="AF143" s="81">
        <v>1.2386769795192799E-2</v>
      </c>
      <c r="AG143" s="81">
        <v>1.2756748547780857E-2</v>
      </c>
      <c r="AH143" s="81">
        <v>1.2491694352159468E-2</v>
      </c>
      <c r="AI143" s="81">
        <v>1.1800308330637027E-2</v>
      </c>
      <c r="AJ143" s="81">
        <v>1.6132736249856471E-2</v>
      </c>
      <c r="AK143" s="81">
        <v>1.0210348533701827E-2</v>
      </c>
      <c r="AL143" s="81">
        <v>1.0146908754837591E-2</v>
      </c>
      <c r="AM143" s="81">
        <v>9.2596172433790837E-3</v>
      </c>
      <c r="AN143" s="81">
        <v>8.9348011473757653E-3</v>
      </c>
      <c r="AO143" s="81">
        <v>8.8512790584573484E-3</v>
      </c>
      <c r="AP143" s="81">
        <v>1.1089201694617442E-2</v>
      </c>
      <c r="AQ143" s="81">
        <v>1.0213082939642836E-2</v>
      </c>
      <c r="AR143" s="81">
        <v>9.5273715084348738E-3</v>
      </c>
      <c r="AS143" s="81">
        <v>8.8651429702186601E-3</v>
      </c>
      <c r="AT143" s="81">
        <v>8.2188517430318436E-3</v>
      </c>
      <c r="AU143" s="81">
        <v>7.8449377195784088E-3</v>
      </c>
      <c r="AV143" s="81">
        <v>7.8049951969260322E-3</v>
      </c>
      <c r="AW143" s="81">
        <v>7.4218592863751556E-3</v>
      </c>
      <c r="AX143" s="81">
        <v>7.4105484209676118E-3</v>
      </c>
      <c r="AY143" s="81">
        <v>6.5290563283182607E-3</v>
      </c>
      <c r="AZ143" s="81">
        <v>5.750876906762379E-3</v>
      </c>
      <c r="BA143" s="81">
        <v>7.1776205472168829E-3</v>
      </c>
      <c r="BB143" s="81">
        <v>9.2169690984652101E-3</v>
      </c>
      <c r="BC143" s="81">
        <v>7.6258785218161953E-3</v>
      </c>
      <c r="BD143" s="81">
        <v>0</v>
      </c>
      <c r="BE143" s="81">
        <v>6.5466788594230607E-3</v>
      </c>
      <c r="BF143" s="81">
        <v>7.866622151740256E-3</v>
      </c>
      <c r="BG143" s="81">
        <v>7.3534046263419965E-3</v>
      </c>
      <c r="BH143" s="81">
        <v>6.0471037555697004E-3</v>
      </c>
      <c r="BI143" s="81">
        <v>5.6628771689888023E-3</v>
      </c>
      <c r="BJ143" s="81">
        <v>4.2339186313911752E-3</v>
      </c>
      <c r="BK143" s="81">
        <v>6.4989744143366078E-3</v>
      </c>
      <c r="BL143" s="81">
        <v>6.2552941943050762E-3</v>
      </c>
      <c r="BM143" s="81">
        <v>5.4804690058734909E-3</v>
      </c>
      <c r="BN143" s="81">
        <v>4.5165533874150406E-3</v>
      </c>
      <c r="BO143" s="81">
        <v>5.928766640218637E-3</v>
      </c>
      <c r="BP143" s="81">
        <v>9.3703728259188056E-3</v>
      </c>
      <c r="BQ143" s="81">
        <v>9.7736511250805218E-3</v>
      </c>
      <c r="BR143" s="81">
        <v>9.1382353598319817E-3</v>
      </c>
      <c r="BS143" s="81">
        <v>8.3882833176333379E-3</v>
      </c>
      <c r="BT143" s="81">
        <v>8.9600072221720679E-3</v>
      </c>
      <c r="BU143" s="81">
        <v>8.3206401891467927E-3</v>
      </c>
      <c r="BV143" s="81">
        <v>6.6370167635990424E-3</v>
      </c>
      <c r="BW143" s="81">
        <v>6.426292717633288E-3</v>
      </c>
      <c r="BX143" s="81">
        <v>5.3985465451609179E-3</v>
      </c>
      <c r="BY143" s="81">
        <v>5.4440127492264385E-3</v>
      </c>
      <c r="BZ143" s="81">
        <v>5.6663856888639133E-3</v>
      </c>
      <c r="CA143" s="81">
        <v>6.2249469464748883E-3</v>
      </c>
      <c r="CB143" s="81">
        <v>6.9764130795880591E-3</v>
      </c>
      <c r="CC143" s="81">
        <v>8.4549427977740101E-3</v>
      </c>
      <c r="CD143" s="81">
        <v>8.9092742903799042E-3</v>
      </c>
      <c r="CE143" s="81">
        <v>1.008147378091531E-2</v>
      </c>
      <c r="CF143" s="81" t="e">
        <v>#VALUE!</v>
      </c>
    </row>
    <row r="144" spans="1:84" x14ac:dyDescent="0.25">
      <c r="A144" s="149"/>
      <c r="B144" s="149"/>
      <c r="C144" s="149"/>
      <c r="D144" s="20"/>
      <c r="E144" s="11"/>
      <c r="F144" s="129" t="s">
        <v>146</v>
      </c>
      <c r="G144" s="111" t="e">
        <f ca="1">(INDIRECT("H144")+INDIRECT("I144")+INDIRECT("J144")+INDIRECT("K144")+INDIRECT("L144")+INDIRECT("M144")+INDIRECT("N144")+INDIRECT("O144")+INDIRECT("P144")+INDIRECT("Q144")+INDIRECT("R144")+INDIRECT("S144")) / 12</f>
        <v>#REF!</v>
      </c>
      <c r="H144" s="80" t="e">
        <f>H146+H148</f>
        <v>#REF!</v>
      </c>
      <c r="I144" s="80">
        <v>85</v>
      </c>
      <c r="J144" s="80">
        <v>85</v>
      </c>
      <c r="K144" s="80">
        <v>87</v>
      </c>
      <c r="L144" s="80">
        <v>87</v>
      </c>
      <c r="M144" s="80">
        <v>84</v>
      </c>
      <c r="N144" s="80">
        <v>82</v>
      </c>
      <c r="O144" s="80">
        <v>82</v>
      </c>
      <c r="P144" s="80">
        <v>83</v>
      </c>
      <c r="Q144" s="80">
        <v>86</v>
      </c>
      <c r="R144" s="80">
        <v>87</v>
      </c>
      <c r="S144" s="80">
        <v>87</v>
      </c>
      <c r="T144" s="80">
        <v>87</v>
      </c>
      <c r="U144" s="80">
        <v>82</v>
      </c>
      <c r="V144" s="80">
        <v>86</v>
      </c>
      <c r="W144" s="80">
        <v>85</v>
      </c>
      <c r="X144" s="80">
        <v>84</v>
      </c>
      <c r="Y144" s="80">
        <v>88</v>
      </c>
      <c r="Z144" s="80">
        <v>80</v>
      </c>
      <c r="AA144" s="80">
        <v>82</v>
      </c>
      <c r="AB144" s="80">
        <v>81</v>
      </c>
      <c r="AC144" s="80">
        <v>78</v>
      </c>
      <c r="AD144" s="80">
        <v>77</v>
      </c>
      <c r="AE144" s="80">
        <v>71</v>
      </c>
      <c r="AF144" s="80">
        <v>70</v>
      </c>
      <c r="AG144" s="80">
        <v>73</v>
      </c>
      <c r="AH144" s="80">
        <v>70</v>
      </c>
      <c r="AI144" s="80">
        <v>67</v>
      </c>
      <c r="AJ144" s="80">
        <v>86</v>
      </c>
      <c r="AK144" s="80">
        <v>86</v>
      </c>
      <c r="AL144" s="80">
        <v>85</v>
      </c>
      <c r="AM144" s="80">
        <v>85</v>
      </c>
      <c r="AN144" s="80">
        <v>87</v>
      </c>
      <c r="AO144" s="80">
        <v>83</v>
      </c>
      <c r="AP144" s="80">
        <v>75</v>
      </c>
      <c r="AQ144" s="80">
        <v>61</v>
      </c>
      <c r="AR144" s="80">
        <v>68</v>
      </c>
      <c r="AS144" s="80">
        <v>64</v>
      </c>
      <c r="AT144" s="80">
        <v>75</v>
      </c>
      <c r="AU144" s="80">
        <v>73</v>
      </c>
      <c r="AV144" s="80">
        <v>73</v>
      </c>
      <c r="AW144" s="80">
        <v>68</v>
      </c>
      <c r="AX144" s="80">
        <v>108</v>
      </c>
      <c r="AY144" s="80">
        <v>111</v>
      </c>
      <c r="AZ144" s="80">
        <v>107</v>
      </c>
      <c r="BA144" s="80">
        <v>108</v>
      </c>
      <c r="BB144" s="80">
        <v>110</v>
      </c>
      <c r="BC144" s="80">
        <v>107</v>
      </c>
      <c r="BD144" s="80">
        <v>108</v>
      </c>
      <c r="BE144" s="80">
        <v>107</v>
      </c>
      <c r="BF144" s="80">
        <v>110</v>
      </c>
      <c r="BG144" s="80">
        <v>116</v>
      </c>
      <c r="BH144" s="80">
        <v>110</v>
      </c>
      <c r="BI144" s="80">
        <v>108</v>
      </c>
      <c r="BJ144" s="80">
        <v>109</v>
      </c>
      <c r="BK144" s="80">
        <v>104</v>
      </c>
      <c r="BL144" s="80">
        <v>100</v>
      </c>
      <c r="BM144" s="80">
        <v>95</v>
      </c>
      <c r="BN144" s="80">
        <v>93</v>
      </c>
      <c r="BO144" s="80">
        <v>90</v>
      </c>
      <c r="BP144" s="80">
        <v>126</v>
      </c>
      <c r="BQ144" s="80">
        <v>126</v>
      </c>
      <c r="BR144" s="80">
        <v>128</v>
      </c>
      <c r="BS144" s="80">
        <v>121</v>
      </c>
      <c r="BT144" s="80">
        <v>123</v>
      </c>
      <c r="BU144" s="80">
        <v>130</v>
      </c>
      <c r="BV144" s="80">
        <v>124</v>
      </c>
      <c r="BW144" s="80">
        <v>129</v>
      </c>
      <c r="BX144" s="80">
        <v>122</v>
      </c>
      <c r="BY144" s="80">
        <v>112</v>
      </c>
      <c r="BZ144" s="80">
        <v>117</v>
      </c>
      <c r="CA144" s="80">
        <v>106</v>
      </c>
      <c r="CB144" s="80">
        <v>112</v>
      </c>
      <c r="CC144" s="80">
        <v>109</v>
      </c>
      <c r="CD144" s="80">
        <v>105</v>
      </c>
      <c r="CE144" s="80">
        <v>98</v>
      </c>
      <c r="CF144" s="80">
        <v>96</v>
      </c>
    </row>
    <row r="145" spans="1:84" x14ac:dyDescent="0.25">
      <c r="A145" s="149"/>
      <c r="B145" s="149"/>
      <c r="C145" s="149"/>
      <c r="D145" s="20"/>
      <c r="E145" s="11"/>
      <c r="F145" s="14" t="s">
        <v>147</v>
      </c>
      <c r="G145" s="23" t="e">
        <f ca="1">G144/G8</f>
        <v>#REF!</v>
      </c>
      <c r="H145" s="85" t="e">
        <f>IF(H8 = 0, 0, H144/H8)</f>
        <v>#REF!</v>
      </c>
      <c r="I145" s="85">
        <v>3.3442184364795217E-3</v>
      </c>
      <c r="J145" s="85">
        <v>3.337259521005104E-3</v>
      </c>
      <c r="K145" s="85">
        <v>3.401626524867063E-3</v>
      </c>
      <c r="L145" s="85">
        <v>3.3981720178111086E-3</v>
      </c>
      <c r="M145" s="85">
        <v>3.2771535580524347E-3</v>
      </c>
      <c r="N145" s="85">
        <v>3.1917792222957457E-3</v>
      </c>
      <c r="O145" s="85">
        <v>3.1842187014600809E-3</v>
      </c>
      <c r="P145" s="85">
        <v>3.2238017556125223E-3</v>
      </c>
      <c r="Q145" s="85">
        <v>3.3374728345234401E-3</v>
      </c>
      <c r="R145" s="85">
        <v>3.3702641977221663E-3</v>
      </c>
      <c r="S145" s="85">
        <v>3.3660914648301478E-3</v>
      </c>
      <c r="T145" s="85">
        <v>3.3619290517041501E-3</v>
      </c>
      <c r="U145" s="85">
        <v>3.162238247657244E-3</v>
      </c>
      <c r="V145" s="85">
        <v>3.3127889060092452E-3</v>
      </c>
      <c r="W145" s="85">
        <v>3.2675969707453966E-3</v>
      </c>
      <c r="X145" s="85">
        <v>3.2239493379389752E-3</v>
      </c>
      <c r="Y145" s="85">
        <v>3.370485273277414E-3</v>
      </c>
      <c r="Z145" s="85">
        <v>3.0624354017532445E-3</v>
      </c>
      <c r="AA145" s="85">
        <v>3.1331193642060219E-3</v>
      </c>
      <c r="AB145" s="85">
        <v>3.0912490936152348E-3</v>
      </c>
      <c r="AC145" s="85">
        <v>2.9750553055152948E-3</v>
      </c>
      <c r="AD145" s="85">
        <v>2.9292045497774566E-3</v>
      </c>
      <c r="AE145" s="85">
        <v>2.6979784161726707E-3</v>
      </c>
      <c r="AF145" s="85">
        <v>2.6562440708837705E-3</v>
      </c>
      <c r="AG145" s="85">
        <v>2.7628491408674591E-3</v>
      </c>
      <c r="AH145" s="85">
        <v>2.6492071301517615E-3</v>
      </c>
      <c r="AI145" s="85">
        <v>2.5311673592746504E-3</v>
      </c>
      <c r="AJ145" s="85">
        <v>3.2438141219070611E-3</v>
      </c>
      <c r="AK145" s="85">
        <v>3.2406360690330847E-3</v>
      </c>
      <c r="AL145" s="85">
        <v>3.2000602364279799E-3</v>
      </c>
      <c r="AM145" s="85">
        <v>3.1963298612416803E-3</v>
      </c>
      <c r="AN145" s="85">
        <v>3.2679738562091504E-3</v>
      </c>
      <c r="AO145" s="85">
        <v>3.154694032687191E-3</v>
      </c>
      <c r="AP145" s="85">
        <v>2.8458677999544661E-3</v>
      </c>
      <c r="AQ145" s="85">
        <v>2.2833614074489988E-3</v>
      </c>
      <c r="AR145" s="85">
        <v>2.5746847904282305E-3</v>
      </c>
      <c r="AS145" s="85">
        <v>2.4183796856106408E-3</v>
      </c>
      <c r="AT145" s="85">
        <v>2.8308296218011626E-3</v>
      </c>
      <c r="AU145" s="85">
        <v>2.7511871561016056E-3</v>
      </c>
      <c r="AV145" s="85">
        <v>2.7511871561016056E-3</v>
      </c>
      <c r="AW145" s="85">
        <v>2.5582182762123322E-3</v>
      </c>
      <c r="AX145" s="85">
        <v>4.0508608079216834E-3</v>
      </c>
      <c r="AY145" s="85">
        <v>4.1655721094307051E-3</v>
      </c>
      <c r="AZ145" s="85">
        <v>4.0110961163592742E-3</v>
      </c>
      <c r="BA145" s="85">
        <v>4.0478242944417377E-3</v>
      </c>
      <c r="BB145" s="85">
        <v>4.1167664670658686E-3</v>
      </c>
      <c r="BC145" s="85">
        <v>4.0004486484465545E-3</v>
      </c>
      <c r="BD145" s="85">
        <v>4.0328603435399553E-3</v>
      </c>
      <c r="BE145" s="85">
        <v>3.9953698517605765E-3</v>
      </c>
      <c r="BF145" s="85">
        <v>4.1001938273445655E-3</v>
      </c>
      <c r="BG145" s="85">
        <v>4.3057050592034442E-3</v>
      </c>
      <c r="BH145" s="85">
        <v>4.047838086476541E-3</v>
      </c>
      <c r="BI145" s="85">
        <v>3.9650488288420589E-3</v>
      </c>
      <c r="BJ145" s="85">
        <v>3.997946009389671E-3</v>
      </c>
      <c r="BK145" s="85">
        <v>3.8092447439748004E-3</v>
      </c>
      <c r="BL145" s="85">
        <v>3.6589828027808269E-3</v>
      </c>
      <c r="BM145" s="85">
        <v>3.4760336626417855E-3</v>
      </c>
      <c r="BN145" s="85">
        <v>3.4017337868978382E-3</v>
      </c>
      <c r="BO145" s="85">
        <v>3.2862306933946761E-3</v>
      </c>
      <c r="BP145" s="85">
        <v>4.6086320409656177E-3</v>
      </c>
      <c r="BQ145" s="85">
        <v>4.6052631578947364E-3</v>
      </c>
      <c r="BR145" s="85">
        <v>4.6659133160791748E-3</v>
      </c>
      <c r="BS145" s="85">
        <v>4.4131592384564888E-3</v>
      </c>
      <c r="BT145" s="85">
        <v>4.4861040192574224E-3</v>
      </c>
      <c r="BU145" s="85">
        <v>4.7414107520606904E-3</v>
      </c>
      <c r="BV145" s="85">
        <v>4.5232363026190998E-3</v>
      </c>
      <c r="BW145" s="85">
        <v>4.7100920110997521E-3</v>
      </c>
      <c r="BX145" s="85">
        <v>4.4489825687404278E-3</v>
      </c>
      <c r="BY145" s="85">
        <v>4.0739124108831659E-3</v>
      </c>
      <c r="BZ145" s="85">
        <v>4.2543907494272939E-3</v>
      </c>
      <c r="CA145" s="85">
        <v>3.8489469862018882E-3</v>
      </c>
      <c r="CB145" s="85">
        <v>4.0612082094423092E-3</v>
      </c>
      <c r="CC145" s="85">
        <v>3.9482739884811827E-3</v>
      </c>
      <c r="CD145" s="85">
        <v>3.8057267125770206E-3</v>
      </c>
      <c r="CE145" s="85">
        <v>3.5436629904176458E-3</v>
      </c>
      <c r="CF145" s="85">
        <v>3.4619545618463756E-3</v>
      </c>
    </row>
    <row r="146" spans="1:84" x14ac:dyDescent="0.25">
      <c r="A146" s="149"/>
      <c r="B146" s="149"/>
      <c r="C146" s="149"/>
      <c r="D146" s="20"/>
      <c r="E146" s="11"/>
      <c r="F146" s="158" t="s">
        <v>148</v>
      </c>
      <c r="G146" s="111" t="e">
        <f ca="1">(INDIRECT("H146")+INDIRECT("I146")+INDIRECT("J146")+INDIRECT("K146")+INDIRECT("L146")+INDIRECT("M146")+INDIRECT("N146")+INDIRECT("O146")+INDIRECT("P146")+INDIRECT("Q146")+INDIRECT("R146")+INDIRECT("S146")) / 12</f>
        <v>#REF!</v>
      </c>
      <c r="H146" s="150" t="e">
        <f>#REF!</f>
        <v>#REF!</v>
      </c>
      <c r="I146" s="150">
        <v>61</v>
      </c>
      <c r="J146" s="150">
        <v>61</v>
      </c>
      <c r="K146" s="150">
        <v>61</v>
      </c>
      <c r="L146" s="150">
        <v>61</v>
      </c>
      <c r="M146" s="150">
        <v>61</v>
      </c>
      <c r="N146" s="150">
        <v>61</v>
      </c>
      <c r="O146" s="150">
        <v>61</v>
      </c>
      <c r="P146" s="150">
        <v>61</v>
      </c>
      <c r="Q146" s="150">
        <v>61</v>
      </c>
      <c r="R146" s="150">
        <v>61</v>
      </c>
      <c r="S146" s="150">
        <v>61</v>
      </c>
      <c r="T146" s="150">
        <v>61</v>
      </c>
      <c r="U146" s="150">
        <v>61</v>
      </c>
      <c r="V146" s="150">
        <v>61</v>
      </c>
      <c r="W146" s="150">
        <v>61</v>
      </c>
      <c r="X146" s="150">
        <v>61</v>
      </c>
      <c r="Y146" s="150">
        <v>61</v>
      </c>
      <c r="Z146" s="150">
        <v>61</v>
      </c>
      <c r="AA146" s="150">
        <v>61</v>
      </c>
      <c r="AB146" s="150">
        <v>61</v>
      </c>
      <c r="AC146" s="150">
        <v>61</v>
      </c>
      <c r="AD146" s="150">
        <v>61</v>
      </c>
      <c r="AE146" s="150">
        <v>61</v>
      </c>
      <c r="AF146" s="150">
        <v>61</v>
      </c>
      <c r="AG146" s="150">
        <v>61</v>
      </c>
      <c r="AH146" s="150">
        <v>61</v>
      </c>
      <c r="AI146" s="150">
        <v>61</v>
      </c>
      <c r="AJ146" s="150">
        <v>61</v>
      </c>
      <c r="AK146" s="150">
        <v>61</v>
      </c>
      <c r="AL146" s="150">
        <v>61</v>
      </c>
      <c r="AM146" s="150">
        <v>61</v>
      </c>
      <c r="AN146" s="150">
        <v>61</v>
      </c>
      <c r="AO146" s="150">
        <v>61</v>
      </c>
      <c r="AP146" s="150">
        <v>61</v>
      </c>
      <c r="AQ146" s="150">
        <v>61</v>
      </c>
      <c r="AR146" s="150">
        <v>61</v>
      </c>
      <c r="AS146" s="150">
        <v>58</v>
      </c>
      <c r="AT146" s="150">
        <v>58</v>
      </c>
      <c r="AU146" s="150">
        <v>58</v>
      </c>
      <c r="AV146" s="150">
        <v>58</v>
      </c>
      <c r="AW146" s="150">
        <v>58</v>
      </c>
      <c r="AX146" s="150">
        <v>58</v>
      </c>
      <c r="AY146" s="150">
        <v>58</v>
      </c>
      <c r="AZ146" s="150">
        <v>57</v>
      </c>
      <c r="BA146" s="150">
        <v>57</v>
      </c>
      <c r="BB146" s="150">
        <v>57</v>
      </c>
      <c r="BC146" s="150">
        <v>57</v>
      </c>
      <c r="BD146" s="150">
        <v>57</v>
      </c>
      <c r="BE146" s="150">
        <v>57</v>
      </c>
      <c r="BF146" s="150">
        <v>57</v>
      </c>
      <c r="BG146" s="150">
        <v>57</v>
      </c>
      <c r="BH146" s="150">
        <v>57</v>
      </c>
      <c r="BI146" s="150">
        <v>57</v>
      </c>
      <c r="BJ146" s="150">
        <v>57</v>
      </c>
      <c r="BK146" s="150">
        <v>57</v>
      </c>
      <c r="BL146" s="150">
        <v>57</v>
      </c>
      <c r="BM146" s="150">
        <v>57</v>
      </c>
      <c r="BN146" s="150">
        <v>62</v>
      </c>
      <c r="BO146" s="150">
        <v>62</v>
      </c>
      <c r="BP146" s="150">
        <v>62</v>
      </c>
      <c r="BQ146" s="150">
        <v>62</v>
      </c>
      <c r="BR146" s="150">
        <v>62</v>
      </c>
      <c r="BS146" s="150">
        <v>60</v>
      </c>
      <c r="BT146" s="150">
        <v>59</v>
      </c>
      <c r="BU146" s="150">
        <v>59</v>
      </c>
      <c r="BV146" s="150">
        <v>59</v>
      </c>
      <c r="BW146" s="150">
        <v>59</v>
      </c>
      <c r="BX146" s="150">
        <v>58</v>
      </c>
      <c r="BY146" s="150">
        <v>58</v>
      </c>
      <c r="BZ146" s="150">
        <v>58</v>
      </c>
      <c r="CA146" s="150">
        <v>58</v>
      </c>
      <c r="CB146" s="150">
        <v>58</v>
      </c>
      <c r="CC146" s="150">
        <v>58</v>
      </c>
      <c r="CD146" s="150">
        <v>58</v>
      </c>
      <c r="CE146" s="150">
        <v>58</v>
      </c>
      <c r="CF146" s="150">
        <v>57</v>
      </c>
    </row>
    <row r="147" spans="1:84" x14ac:dyDescent="0.25">
      <c r="A147" s="149"/>
      <c r="B147" s="149"/>
      <c r="C147" s="149"/>
      <c r="D147" s="20"/>
      <c r="E147" s="11"/>
      <c r="F147" s="14" t="s">
        <v>149</v>
      </c>
      <c r="G147" s="23" t="e">
        <f ca="1">G146/G8</f>
        <v>#REF!</v>
      </c>
      <c r="H147" s="107" t="e">
        <f>IF(H8 = 0, 0, H146/H8)</f>
        <v>#REF!</v>
      </c>
      <c r="I147" s="107">
        <v>2.399968525002951E-3</v>
      </c>
      <c r="J147" s="107">
        <v>2.3949744797801334E-3</v>
      </c>
      <c r="K147" s="107">
        <v>2.3850484829527683E-3</v>
      </c>
      <c r="L147" s="107">
        <v>2.3826263573158346E-3</v>
      </c>
      <c r="M147" s="107">
        <v>2.3798377028714109E-3</v>
      </c>
      <c r="N147" s="107">
        <v>2.3743723482931764E-3</v>
      </c>
      <c r="O147" s="107">
        <v>2.368748058403231E-3</v>
      </c>
      <c r="P147" s="107">
        <v>2.3693000854501669E-3</v>
      </c>
      <c r="Q147" s="107">
        <v>2.3672772430922075E-3</v>
      </c>
      <c r="R147" s="107">
        <v>2.3630588052994499E-3</v>
      </c>
      <c r="S147" s="107">
        <v>2.3601330960303334E-3</v>
      </c>
      <c r="T147" s="107">
        <v>2.3572146224592316E-3</v>
      </c>
      <c r="U147" s="107">
        <v>2.3523967452084376E-3</v>
      </c>
      <c r="V147" s="107">
        <v>2.3497688751926041E-3</v>
      </c>
      <c r="W147" s="107">
        <v>2.3449813554761081E-3</v>
      </c>
      <c r="X147" s="107">
        <v>2.3412013049318747E-3</v>
      </c>
      <c r="Y147" s="107">
        <v>2.3363591098854801E-3</v>
      </c>
      <c r="Z147" s="107">
        <v>2.3351069938368487E-3</v>
      </c>
      <c r="AA147" s="107">
        <v>2.3307351367874065E-3</v>
      </c>
      <c r="AB147" s="107">
        <v>2.3279777124756706E-3</v>
      </c>
      <c r="AC147" s="107">
        <v>2.3266458158517048E-3</v>
      </c>
      <c r="AD147" s="107">
        <v>2.3205386693042188E-3</v>
      </c>
      <c r="AE147" s="107">
        <v>2.3179814561483506E-3</v>
      </c>
      <c r="AF147" s="107">
        <v>2.3147269760558568E-3</v>
      </c>
      <c r="AG147" s="107">
        <v>2.3086821588070546E-3</v>
      </c>
      <c r="AH147" s="107">
        <v>2.3085947848465352E-3</v>
      </c>
      <c r="AI147" s="107">
        <v>2.3044956554590101E-3</v>
      </c>
      <c r="AJ147" s="107">
        <v>2.3008449004224504E-3</v>
      </c>
      <c r="AK147" s="107">
        <v>2.2985907001281183E-3</v>
      </c>
      <c r="AL147" s="107">
        <v>2.2965138167306679E-3</v>
      </c>
      <c r="AM147" s="107">
        <v>2.2938367239499118E-3</v>
      </c>
      <c r="AN147" s="107">
        <v>2.2913379911351514E-3</v>
      </c>
      <c r="AO147" s="107">
        <v>2.3185100722158875E-3</v>
      </c>
      <c r="AP147" s="107">
        <v>2.314639143962966E-3</v>
      </c>
      <c r="AQ147" s="107">
        <v>2.2833614074489988E-3</v>
      </c>
      <c r="AR147" s="107">
        <v>2.3096437090606185E-3</v>
      </c>
      <c r="AS147" s="107">
        <v>2.1916565900846432E-3</v>
      </c>
      <c r="AT147" s="107">
        <v>2.1891749075262324E-3</v>
      </c>
      <c r="AU147" s="107">
        <v>2.1858747267656593E-3</v>
      </c>
      <c r="AV147" s="107">
        <v>2.1858747267656593E-3</v>
      </c>
      <c r="AW147" s="107">
        <v>2.1820097061811066E-3</v>
      </c>
      <c r="AX147" s="107">
        <v>2.1754622857357189E-3</v>
      </c>
      <c r="AY147" s="107">
        <v>2.1766052463691975E-3</v>
      </c>
      <c r="AZ147" s="107">
        <v>2.136752136752137E-3</v>
      </c>
      <c r="BA147" s="107">
        <v>2.1363517109553613E-3</v>
      </c>
      <c r="BB147" s="107">
        <v>2.1332335329341317E-3</v>
      </c>
      <c r="BC147" s="107">
        <v>2.1310801211350807E-3</v>
      </c>
      <c r="BD147" s="107">
        <v>2.1284540702016432E-3</v>
      </c>
      <c r="BE147" s="107">
        <v>2.1283745939285315E-3</v>
      </c>
      <c r="BF147" s="107">
        <v>2.124645892351275E-3</v>
      </c>
      <c r="BG147" s="107">
        <v>2.1157343825396234E-3</v>
      </c>
      <c r="BH147" s="107">
        <v>2.0975160993560258E-3</v>
      </c>
      <c r="BI147" s="107">
        <v>2.0926646596666422E-3</v>
      </c>
      <c r="BJ147" s="107">
        <v>2.0906690140845069E-3</v>
      </c>
      <c r="BK147" s="107">
        <v>2.0877591385246503E-3</v>
      </c>
      <c r="BL147" s="107">
        <v>2.0856201975850714E-3</v>
      </c>
      <c r="BM147" s="107">
        <v>2.0856201975850714E-3</v>
      </c>
      <c r="BN147" s="107">
        <v>2.2678225245985587E-3</v>
      </c>
      <c r="BO147" s="107">
        <v>2.2638478110052216E-3</v>
      </c>
      <c r="BP147" s="107">
        <v>2.2677395757132405E-3</v>
      </c>
      <c r="BQ147" s="107">
        <v>2.2660818713450292E-3</v>
      </c>
      <c r="BR147" s="107">
        <v>2.2600517624758502E-3</v>
      </c>
      <c r="BS147" s="107">
        <v>2.1883434240280108E-3</v>
      </c>
      <c r="BT147" s="107">
        <v>2.151871033627544E-3</v>
      </c>
      <c r="BU147" s="107">
        <v>2.151871033627544E-3</v>
      </c>
      <c r="BV147" s="107">
        <v>2.1521850149558621E-3</v>
      </c>
      <c r="BW147" s="107">
        <v>2.1542281291076384E-3</v>
      </c>
      <c r="BX147" s="107">
        <v>2.115090073663482E-3</v>
      </c>
      <c r="BY147" s="107">
        <v>2.1097046413502108E-3</v>
      </c>
      <c r="BZ147" s="107">
        <v>2.1090142176648122E-3</v>
      </c>
      <c r="CA147" s="107">
        <v>2.1060275962236745E-3</v>
      </c>
      <c r="CB147" s="107">
        <v>2.1031256798897673E-3</v>
      </c>
      <c r="CC147" s="107">
        <v>2.1009164342376935E-3</v>
      </c>
      <c r="CD147" s="107">
        <v>2.1022109459949258E-3</v>
      </c>
      <c r="CE147" s="107">
        <v>2.0972699331043209E-3</v>
      </c>
      <c r="CF147" s="107">
        <v>2.0555355210962857E-3</v>
      </c>
    </row>
    <row r="148" spans="1:84" x14ac:dyDescent="0.25">
      <c r="A148" s="149"/>
      <c r="B148" s="149"/>
      <c r="C148" s="149"/>
      <c r="D148" s="20"/>
      <c r="E148" s="11"/>
      <c r="F148" s="158" t="s">
        <v>150</v>
      </c>
      <c r="G148" s="111" t="e">
        <f ca="1">(INDIRECT("H148")+INDIRECT("I148")+INDIRECT("J148")+INDIRECT("K148")+INDIRECT("L148")+INDIRECT("M148")+INDIRECT("N148")+INDIRECT("O148")+INDIRECT("P148")+INDIRECT("Q148")+INDIRECT("R148")+INDIRECT("S148")) / 12</f>
        <v>#REF!</v>
      </c>
      <c r="H148" s="150" t="e">
        <f>#REF!</f>
        <v>#REF!</v>
      </c>
      <c r="I148" s="150">
        <v>24</v>
      </c>
      <c r="J148" s="150">
        <v>24</v>
      </c>
      <c r="K148" s="150">
        <v>26</v>
      </c>
      <c r="L148" s="150">
        <v>26</v>
      </c>
      <c r="M148" s="150">
        <v>23</v>
      </c>
      <c r="N148" s="150">
        <v>21</v>
      </c>
      <c r="O148" s="150">
        <v>21</v>
      </c>
      <c r="P148" s="150">
        <v>22</v>
      </c>
      <c r="Q148" s="150">
        <v>25</v>
      </c>
      <c r="R148" s="150">
        <v>26</v>
      </c>
      <c r="S148" s="150">
        <v>26</v>
      </c>
      <c r="T148" s="150">
        <v>26</v>
      </c>
      <c r="U148" s="150">
        <v>21</v>
      </c>
      <c r="V148" s="150">
        <v>25</v>
      </c>
      <c r="W148" s="150">
        <v>24</v>
      </c>
      <c r="X148" s="150">
        <v>23</v>
      </c>
      <c r="Y148" s="150">
        <v>27</v>
      </c>
      <c r="Z148" s="150">
        <v>19</v>
      </c>
      <c r="AA148" s="150">
        <v>21</v>
      </c>
      <c r="AB148" s="150">
        <v>20</v>
      </c>
      <c r="AC148" s="150">
        <v>17</v>
      </c>
      <c r="AD148" s="150">
        <v>16</v>
      </c>
      <c r="AE148" s="150">
        <v>10</v>
      </c>
      <c r="AF148" s="150">
        <v>9</v>
      </c>
      <c r="AG148" s="150">
        <v>12</v>
      </c>
      <c r="AH148" s="150">
        <v>9</v>
      </c>
      <c r="AI148" s="150">
        <v>6</v>
      </c>
      <c r="AJ148" s="150">
        <v>25</v>
      </c>
      <c r="AK148" s="150">
        <v>25</v>
      </c>
      <c r="AL148" s="150">
        <v>24</v>
      </c>
      <c r="AM148" s="150">
        <v>24</v>
      </c>
      <c r="AN148" s="150">
        <v>26</v>
      </c>
      <c r="AO148" s="150">
        <v>22</v>
      </c>
      <c r="AP148" s="150">
        <v>14</v>
      </c>
      <c r="AQ148" s="150">
        <v>0</v>
      </c>
      <c r="AR148" s="150">
        <v>7</v>
      </c>
      <c r="AS148" s="150">
        <v>6</v>
      </c>
      <c r="AT148" s="150">
        <v>17</v>
      </c>
      <c r="AU148" s="150">
        <v>15</v>
      </c>
      <c r="AV148" s="150">
        <v>15</v>
      </c>
      <c r="AW148" s="150">
        <v>10</v>
      </c>
      <c r="AX148" s="150">
        <v>50</v>
      </c>
      <c r="AY148" s="150">
        <v>53</v>
      </c>
      <c r="AZ148" s="150">
        <v>50</v>
      </c>
      <c r="BA148" s="150">
        <v>51</v>
      </c>
      <c r="BB148" s="150">
        <v>53</v>
      </c>
      <c r="BC148" s="150">
        <v>50</v>
      </c>
      <c r="BD148" s="150">
        <v>51</v>
      </c>
      <c r="BE148" s="150">
        <v>50</v>
      </c>
      <c r="BF148" s="150">
        <v>53</v>
      </c>
      <c r="BG148" s="150">
        <v>59</v>
      </c>
      <c r="BH148" s="150">
        <v>53</v>
      </c>
      <c r="BI148" s="150">
        <v>51</v>
      </c>
      <c r="BJ148" s="150">
        <v>52</v>
      </c>
      <c r="BK148" s="150">
        <v>47</v>
      </c>
      <c r="BL148" s="150">
        <v>43</v>
      </c>
      <c r="BM148" s="150">
        <v>38</v>
      </c>
      <c r="BN148" s="150">
        <v>31</v>
      </c>
      <c r="BO148" s="150">
        <v>28</v>
      </c>
      <c r="BP148" s="150">
        <v>64</v>
      </c>
      <c r="BQ148" s="150">
        <v>64</v>
      </c>
      <c r="BR148" s="150">
        <v>66</v>
      </c>
      <c r="BS148" s="150">
        <v>61</v>
      </c>
      <c r="BT148" s="150">
        <v>64</v>
      </c>
      <c r="BU148" s="150">
        <v>71</v>
      </c>
      <c r="BV148" s="150">
        <v>65</v>
      </c>
      <c r="BW148" s="150">
        <v>70</v>
      </c>
      <c r="BX148" s="150">
        <v>64</v>
      </c>
      <c r="BY148" s="150">
        <v>54</v>
      </c>
      <c r="BZ148" s="150">
        <v>59</v>
      </c>
      <c r="CA148" s="150">
        <v>48</v>
      </c>
      <c r="CB148" s="150">
        <v>54</v>
      </c>
      <c r="CC148" s="150">
        <v>51</v>
      </c>
      <c r="CD148" s="150">
        <v>47</v>
      </c>
      <c r="CE148" s="150">
        <v>40</v>
      </c>
      <c r="CF148" s="150">
        <v>39</v>
      </c>
    </row>
    <row r="149" spans="1:84" ht="26.4" x14ac:dyDescent="0.25">
      <c r="A149" s="152" t="s">
        <v>133</v>
      </c>
      <c r="B149" s="153" t="s">
        <v>134</v>
      </c>
      <c r="C149" s="154" t="s">
        <v>135</v>
      </c>
      <c r="D149" s="38"/>
      <c r="E149" s="11"/>
      <c r="F149" s="14" t="s">
        <v>151</v>
      </c>
      <c r="G149" s="23" t="e">
        <f ca="1">G148/G8</f>
        <v>#REF!</v>
      </c>
      <c r="H149" s="107" t="e">
        <f>IF(H8 = 0, 0, H148/H8)</f>
        <v>#REF!</v>
      </c>
      <c r="I149" s="107">
        <v>9.4424991147657085E-4</v>
      </c>
      <c r="J149" s="107">
        <v>9.4228504122497055E-4</v>
      </c>
      <c r="K149" s="107">
        <v>1.0165780419142947E-3</v>
      </c>
      <c r="L149" s="107">
        <v>1.0155456604952738E-3</v>
      </c>
      <c r="M149" s="107">
        <v>8.9731585518102374E-4</v>
      </c>
      <c r="N149" s="107">
        <v>8.1740687400256901E-4</v>
      </c>
      <c r="O149" s="107">
        <v>8.1547064305684995E-4</v>
      </c>
      <c r="P149" s="107">
        <v>8.5450167016235532E-4</v>
      </c>
      <c r="Q149" s="107">
        <v>9.7019559143123252E-4</v>
      </c>
      <c r="R149" s="107">
        <v>1.0072053924227165E-3</v>
      </c>
      <c r="S149" s="107">
        <v>1.0059583687998142E-3</v>
      </c>
      <c r="T149" s="107">
        <v>1.0047144292449186E-3</v>
      </c>
      <c r="U149" s="107">
        <v>8.0984150244880647E-4</v>
      </c>
      <c r="V149" s="107">
        <v>9.6302003081664099E-4</v>
      </c>
      <c r="W149" s="107">
        <v>9.2261561526928843E-4</v>
      </c>
      <c r="X149" s="107">
        <v>8.8274803300710035E-4</v>
      </c>
      <c r="Y149" s="107">
        <v>1.0341261633919339E-3</v>
      </c>
      <c r="Z149" s="107">
        <v>7.273284079163955E-4</v>
      </c>
      <c r="AA149" s="107">
        <v>8.0238422741861536E-4</v>
      </c>
      <c r="AB149" s="107">
        <v>7.6327138113956418E-4</v>
      </c>
      <c r="AC149" s="107">
        <v>6.4840948966358991E-4</v>
      </c>
      <c r="AD149" s="107">
        <v>6.0866588047323771E-4</v>
      </c>
      <c r="AE149" s="107">
        <v>3.7999696002431982E-4</v>
      </c>
      <c r="AF149" s="107">
        <v>3.4151709482791332E-4</v>
      </c>
      <c r="AG149" s="107">
        <v>4.5416698206040423E-4</v>
      </c>
      <c r="AH149" s="107">
        <v>3.4061234530522648E-4</v>
      </c>
      <c r="AI149" s="107">
        <v>2.2667170381564036E-4</v>
      </c>
      <c r="AJ149" s="107">
        <v>9.429692214846107E-4</v>
      </c>
      <c r="AK149" s="107">
        <v>9.4204536890496644E-4</v>
      </c>
      <c r="AL149" s="107">
        <v>9.0354641969731192E-4</v>
      </c>
      <c r="AM149" s="107">
        <v>9.0249313729176854E-4</v>
      </c>
      <c r="AN149" s="107">
        <v>9.7663586507399898E-4</v>
      </c>
      <c r="AO149" s="107">
        <v>8.3618396047130373E-4</v>
      </c>
      <c r="AP149" s="107">
        <v>5.3122865599150039E-4</v>
      </c>
      <c r="AQ149" s="107">
        <v>0</v>
      </c>
      <c r="AR149" s="107">
        <v>2.6504108136761196E-4</v>
      </c>
      <c r="AS149" s="107">
        <v>2.2672309552599758E-4</v>
      </c>
      <c r="AT149" s="107">
        <v>6.4165471427493018E-4</v>
      </c>
      <c r="AU149" s="107">
        <v>5.6531242933594635E-4</v>
      </c>
      <c r="AV149" s="107">
        <v>5.6531242933594635E-4</v>
      </c>
      <c r="AW149" s="107">
        <v>3.7620857003122529E-4</v>
      </c>
      <c r="AX149" s="107">
        <v>1.8753985221859645E-3</v>
      </c>
      <c r="AY149" s="107">
        <v>1.9889668630615077E-3</v>
      </c>
      <c r="AZ149" s="107">
        <v>1.8743439796071375E-3</v>
      </c>
      <c r="BA149" s="107">
        <v>1.911472583486376E-3</v>
      </c>
      <c r="BB149" s="107">
        <v>1.9835329341317365E-3</v>
      </c>
      <c r="BC149" s="107">
        <v>1.8693685273114742E-3</v>
      </c>
      <c r="BD149" s="107">
        <v>1.9044062733383123E-3</v>
      </c>
      <c r="BE149" s="107">
        <v>1.8669952578320452E-3</v>
      </c>
      <c r="BF149" s="107">
        <v>1.9755479349932905E-3</v>
      </c>
      <c r="BG149" s="107">
        <v>2.1899706766638207E-3</v>
      </c>
      <c r="BH149" s="107">
        <v>1.9503219871205152E-3</v>
      </c>
      <c r="BI149" s="107">
        <v>1.8723841691754167E-3</v>
      </c>
      <c r="BJ149" s="107">
        <v>1.9072769953051643E-3</v>
      </c>
      <c r="BK149" s="107">
        <v>1.7214856054501501E-3</v>
      </c>
      <c r="BL149" s="107">
        <v>1.5733626051957555E-3</v>
      </c>
      <c r="BM149" s="107">
        <v>1.3904134650567143E-3</v>
      </c>
      <c r="BN149" s="107">
        <v>1.1339112622992793E-3</v>
      </c>
      <c r="BO149" s="107">
        <v>1.0223828823894548E-3</v>
      </c>
      <c r="BP149" s="107">
        <v>2.3408924652523777E-3</v>
      </c>
      <c r="BQ149" s="107">
        <v>2.3391812865497076E-3</v>
      </c>
      <c r="BR149" s="107">
        <v>2.4058615536033247E-3</v>
      </c>
      <c r="BS149" s="107">
        <v>2.2248158144284776E-3</v>
      </c>
      <c r="BT149" s="107">
        <v>2.3342329856298784E-3</v>
      </c>
      <c r="BU149" s="107">
        <v>2.589539718433146E-3</v>
      </c>
      <c r="BV149" s="107">
        <v>2.3710512876632377E-3</v>
      </c>
      <c r="BW149" s="107">
        <v>2.5558638819921133E-3</v>
      </c>
      <c r="BX149" s="107">
        <v>2.3338924950769453E-3</v>
      </c>
      <c r="BY149" s="107">
        <v>1.9642077695329551E-3</v>
      </c>
      <c r="BZ149" s="107">
        <v>2.1453765317624813E-3</v>
      </c>
      <c r="CA149" s="107">
        <v>1.7429193899782135E-3</v>
      </c>
      <c r="CB149" s="107">
        <v>1.9580825295525419E-3</v>
      </c>
      <c r="CC149" s="107">
        <v>1.847357554243489E-3</v>
      </c>
      <c r="CD149" s="107">
        <v>1.703515766582095E-3</v>
      </c>
      <c r="CE149" s="107">
        <v>1.4463930573133249E-3</v>
      </c>
      <c r="CF149" s="107">
        <v>1.40641904075009E-3</v>
      </c>
    </row>
    <row r="150" spans="1:84" ht="13.8" thickBot="1" x14ac:dyDescent="0.3">
      <c r="A150" s="149"/>
      <c r="B150" s="149"/>
      <c r="C150" s="149"/>
      <c r="D150" s="20"/>
      <c r="E150" s="15"/>
      <c r="F150" s="16"/>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row>
    <row r="151" spans="1:84" ht="13.8" thickTop="1" x14ac:dyDescent="0.25">
      <c r="A151" s="149"/>
      <c r="B151" s="149"/>
      <c r="C151" s="149"/>
      <c r="D151" s="20"/>
      <c r="E151" s="17"/>
      <c r="F151" s="18"/>
      <c r="G151" s="1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row>
    <row r="152" spans="1:84" x14ac:dyDescent="0.25">
      <c r="A152" s="149"/>
      <c r="B152" s="149"/>
      <c r="C152" s="149"/>
      <c r="D152" s="20"/>
      <c r="E152" s="17"/>
      <c r="F152" s="18"/>
      <c r="G152" s="1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row>
    <row r="153" spans="1:84" ht="13.8" thickBot="1" x14ac:dyDescent="0.3">
      <c r="A153" s="149"/>
      <c r="B153" s="149"/>
      <c r="C153" s="149"/>
      <c r="D153" s="20"/>
      <c r="E153" s="17"/>
      <c r="F153" s="18"/>
      <c r="G153" s="1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row>
    <row r="154" spans="1:84" ht="18.600000000000001" thickTop="1" thickBot="1" x14ac:dyDescent="0.3">
      <c r="A154" s="149"/>
      <c r="B154" s="149"/>
      <c r="C154" s="149"/>
      <c r="D154" s="20"/>
      <c r="E154" s="7"/>
      <c r="F154" s="8" t="s">
        <v>152</v>
      </c>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row>
    <row r="155" spans="1:84" ht="15.6" x14ac:dyDescent="0.3">
      <c r="A155" s="149"/>
      <c r="B155" s="149"/>
      <c r="C155" s="149"/>
      <c r="D155" s="20"/>
      <c r="E155" s="9"/>
      <c r="F155" s="24"/>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49"/>
      <c r="B156" s="149"/>
      <c r="C156" s="149"/>
      <c r="D156" s="4"/>
      <c r="E156" s="11"/>
      <c r="F156" s="12" t="s">
        <v>153</v>
      </c>
      <c r="G156" s="111" t="e">
        <f ca="1">(INDIRECT("H156")+INDIRECT("I156")+INDIRECT("J156")+INDIRECT("K156")+INDIRECT("L156")+INDIRECT("M156")+INDIRECT("N156")+INDIRECT("O156")+INDIRECT("P156")+INDIRECT("Q156")+INDIRECT("R156")+INDIRECT("S156")) / 12</f>
        <v>#REF!</v>
      </c>
      <c r="H156" s="86" t="e">
        <f>#REF!</f>
        <v>#REF!</v>
      </c>
      <c r="I156" s="86">
        <v>2</v>
      </c>
      <c r="J156" s="86">
        <v>3</v>
      </c>
      <c r="K156" s="86">
        <v>3</v>
      </c>
      <c r="L156" s="86">
        <v>5</v>
      </c>
      <c r="M156" s="86">
        <v>0</v>
      </c>
      <c r="N156" s="86">
        <v>1</v>
      </c>
      <c r="O156" s="86">
        <v>1</v>
      </c>
      <c r="P156" s="86">
        <v>1</v>
      </c>
      <c r="Q156" s="86">
        <v>0</v>
      </c>
      <c r="R156" s="86">
        <v>2</v>
      </c>
      <c r="S156" s="86">
        <v>0</v>
      </c>
      <c r="T156" s="86">
        <v>2</v>
      </c>
      <c r="U156" s="86">
        <v>1</v>
      </c>
      <c r="V156" s="86">
        <v>1</v>
      </c>
      <c r="W156" s="86">
        <v>0</v>
      </c>
      <c r="X156" s="86">
        <v>0</v>
      </c>
      <c r="Y156" s="86">
        <v>2</v>
      </c>
      <c r="Z156" s="86">
        <v>1</v>
      </c>
      <c r="AA156" s="86">
        <v>1</v>
      </c>
      <c r="AB156" s="86">
        <v>0</v>
      </c>
      <c r="AC156" s="86">
        <v>1</v>
      </c>
      <c r="AD156" s="86">
        <v>5</v>
      </c>
      <c r="AE156" s="86">
        <v>3</v>
      </c>
      <c r="AF156" s="86">
        <v>1</v>
      </c>
      <c r="AG156" s="86">
        <v>0</v>
      </c>
      <c r="AH156" s="86">
        <v>3</v>
      </c>
      <c r="AI156" s="86">
        <v>1</v>
      </c>
      <c r="AJ156" s="86">
        <v>1</v>
      </c>
      <c r="AK156" s="86">
        <v>2</v>
      </c>
      <c r="AL156" s="86">
        <v>1</v>
      </c>
      <c r="AM156" s="86">
        <v>1</v>
      </c>
      <c r="AN156" s="86">
        <v>2</v>
      </c>
      <c r="AO156" s="86">
        <v>3</v>
      </c>
      <c r="AP156" s="86">
        <v>3</v>
      </c>
      <c r="AQ156" s="86">
        <v>0</v>
      </c>
      <c r="AR156" s="86">
        <v>3</v>
      </c>
      <c r="AS156" s="86">
        <v>3</v>
      </c>
      <c r="AT156" s="86">
        <v>0</v>
      </c>
      <c r="AU156" s="86">
        <v>1</v>
      </c>
      <c r="AV156" s="86">
        <v>0</v>
      </c>
      <c r="AW156" s="86">
        <v>1</v>
      </c>
      <c r="AX156" s="86">
        <v>2</v>
      </c>
      <c r="AY156" s="86">
        <v>0</v>
      </c>
      <c r="AZ156" s="86">
        <v>2</v>
      </c>
      <c r="BA156" s="86">
        <v>0</v>
      </c>
      <c r="BB156" s="86">
        <v>3</v>
      </c>
      <c r="BC156" s="86">
        <v>3</v>
      </c>
      <c r="BD156" s="86">
        <v>2</v>
      </c>
      <c r="BE156" s="86">
        <v>3</v>
      </c>
      <c r="BF156" s="86">
        <v>3</v>
      </c>
      <c r="BG156" s="86">
        <v>3</v>
      </c>
      <c r="BH156" s="86">
        <v>5</v>
      </c>
      <c r="BI156" s="86">
        <v>6</v>
      </c>
      <c r="BJ156" s="86">
        <v>0</v>
      </c>
      <c r="BK156" s="86">
        <v>1</v>
      </c>
      <c r="BL156" s="86">
        <v>2</v>
      </c>
      <c r="BM156" s="86">
        <v>2</v>
      </c>
      <c r="BN156" s="86">
        <v>4</v>
      </c>
      <c r="BO156" s="86">
        <v>1</v>
      </c>
      <c r="BP156" s="86">
        <v>0</v>
      </c>
      <c r="BQ156" s="86">
        <v>1</v>
      </c>
      <c r="BR156" s="86">
        <v>2</v>
      </c>
      <c r="BS156" s="86">
        <v>0</v>
      </c>
      <c r="BT156" s="86">
        <v>1</v>
      </c>
      <c r="BU156" s="86">
        <v>1</v>
      </c>
      <c r="BV156" s="86">
        <v>2</v>
      </c>
      <c r="BW156" s="86">
        <v>2</v>
      </c>
      <c r="BX156" s="86">
        <v>0</v>
      </c>
      <c r="BY156" s="86">
        <v>0</v>
      </c>
      <c r="BZ156" s="86">
        <v>1</v>
      </c>
      <c r="CA156" s="86">
        <v>0</v>
      </c>
      <c r="CB156" s="86">
        <v>6</v>
      </c>
      <c r="CC156" s="86">
        <v>4</v>
      </c>
      <c r="CD156" s="86">
        <v>4</v>
      </c>
      <c r="CE156" s="86">
        <v>1</v>
      </c>
      <c r="CF156" s="86">
        <v>1</v>
      </c>
    </row>
    <row r="157" spans="1:84" ht="26.4" x14ac:dyDescent="0.25">
      <c r="A157" s="48" t="s">
        <v>154</v>
      </c>
      <c r="B157" s="49" t="s">
        <v>155</v>
      </c>
      <c r="C157" s="50" t="s">
        <v>156</v>
      </c>
      <c r="D157" s="13"/>
      <c r="E157" s="11"/>
      <c r="F157" s="14" t="s">
        <v>115</v>
      </c>
      <c r="G157" s="23" t="e">
        <f ca="1">G156/G8</f>
        <v>#REF!</v>
      </c>
      <c r="H157" s="60" t="e">
        <f>IF(H8=0, 0, H156/H8)</f>
        <v>#REF!</v>
      </c>
      <c r="I157" s="60">
        <v>7.8687492623047566E-5</v>
      </c>
      <c r="J157" s="60">
        <v>1.1778563015312132E-4</v>
      </c>
      <c r="K157" s="60">
        <v>1.1729746637472631E-4</v>
      </c>
      <c r="L157" s="60">
        <v>1.9529724240293728E-4</v>
      </c>
      <c r="M157" s="60">
        <v>0</v>
      </c>
      <c r="N157" s="60">
        <v>3.8924136857265187E-5</v>
      </c>
      <c r="O157" s="60">
        <v>3.883193538365952E-5</v>
      </c>
      <c r="P157" s="60">
        <v>3.8840985007379787E-5</v>
      </c>
      <c r="Q157" s="60">
        <v>0</v>
      </c>
      <c r="R157" s="60">
        <v>7.7477337878670494E-5</v>
      </c>
      <c r="S157" s="60">
        <v>0</v>
      </c>
      <c r="T157" s="60">
        <v>7.7285725326532183E-5</v>
      </c>
      <c r="U157" s="60">
        <v>3.8563881068990786E-5</v>
      </c>
      <c r="V157" s="60">
        <v>3.8520801232665641E-5</v>
      </c>
      <c r="W157" s="60">
        <v>0</v>
      </c>
      <c r="X157" s="60">
        <v>0</v>
      </c>
      <c r="Y157" s="60">
        <v>7.6601938029032129E-5</v>
      </c>
      <c r="Z157" s="60">
        <v>3.8280442521915554E-5</v>
      </c>
      <c r="AA157" s="60">
        <v>3.8208772734219776E-5</v>
      </c>
      <c r="AB157" s="60">
        <v>0</v>
      </c>
      <c r="AC157" s="60">
        <v>3.8141734686093524E-5</v>
      </c>
      <c r="AD157" s="60">
        <v>1.9020808764788678E-4</v>
      </c>
      <c r="AE157" s="60">
        <v>1.1399908800729594E-4</v>
      </c>
      <c r="AF157" s="60">
        <v>3.7946343869768149E-5</v>
      </c>
      <c r="AG157" s="60">
        <v>0</v>
      </c>
      <c r="AH157" s="60">
        <v>1.135374484350755E-4</v>
      </c>
      <c r="AI157" s="60">
        <v>3.7778617302606726E-5</v>
      </c>
      <c r="AJ157" s="60">
        <v>3.771876885938443E-5</v>
      </c>
      <c r="AK157" s="60">
        <v>7.5363629512397318E-5</v>
      </c>
      <c r="AL157" s="60">
        <v>3.7647767487387995E-5</v>
      </c>
      <c r="AM157" s="60">
        <v>3.7603880720490358E-5</v>
      </c>
      <c r="AN157" s="60">
        <v>7.5125835774922993E-5</v>
      </c>
      <c r="AO157" s="60">
        <v>1.1402508551881414E-4</v>
      </c>
      <c r="AP157" s="60">
        <v>1.1383471199817864E-4</v>
      </c>
      <c r="AQ157" s="60">
        <v>0</v>
      </c>
      <c r="AR157" s="60">
        <v>1.1358903487183371E-4</v>
      </c>
      <c r="AS157" s="60">
        <v>1.1336154776299879E-4</v>
      </c>
      <c r="AT157" s="60">
        <v>0</v>
      </c>
      <c r="AU157" s="60">
        <v>3.7687495289063086E-5</v>
      </c>
      <c r="AV157" s="60">
        <v>0</v>
      </c>
      <c r="AW157" s="60">
        <v>3.7620857003122529E-5</v>
      </c>
      <c r="AX157" s="60">
        <v>7.5015940887438584E-5</v>
      </c>
      <c r="AY157" s="60">
        <v>0</v>
      </c>
      <c r="AZ157" s="60">
        <v>7.4973759184285494E-5</v>
      </c>
      <c r="BA157" s="60">
        <v>0</v>
      </c>
      <c r="BB157" s="60">
        <v>1.1227544910179641E-4</v>
      </c>
      <c r="BC157" s="60">
        <v>1.1216211163868845E-4</v>
      </c>
      <c r="BD157" s="60">
        <v>7.468259895444362E-5</v>
      </c>
      <c r="BE157" s="60">
        <v>1.120197154699227E-4</v>
      </c>
      <c r="BF157" s="60">
        <v>1.1182346801848814E-4</v>
      </c>
      <c r="BG157" s="60">
        <v>1.1135444118629598E-4</v>
      </c>
      <c r="BH157" s="60">
        <v>1.8399264029438821E-4</v>
      </c>
      <c r="BI157" s="60">
        <v>2.2028049049122549E-4</v>
      </c>
      <c r="BJ157" s="60">
        <v>0</v>
      </c>
      <c r="BK157" s="60">
        <v>3.6627353307450001E-5</v>
      </c>
      <c r="BL157" s="60">
        <v>7.3179656055616542E-5</v>
      </c>
      <c r="BM157" s="60">
        <v>7.3179656055616542E-5</v>
      </c>
      <c r="BN157" s="60">
        <v>1.4631113061926187E-4</v>
      </c>
      <c r="BO157" s="60">
        <v>3.6513674371051962E-5</v>
      </c>
      <c r="BP157" s="60">
        <v>0</v>
      </c>
      <c r="BQ157" s="60">
        <v>3.6549707602339182E-5</v>
      </c>
      <c r="BR157" s="60">
        <v>7.2904895563737107E-5</v>
      </c>
      <c r="BS157" s="60">
        <v>0</v>
      </c>
      <c r="BT157" s="60">
        <v>3.647239040046685E-5</v>
      </c>
      <c r="BU157" s="60">
        <v>3.647239040046685E-5</v>
      </c>
      <c r="BV157" s="60">
        <v>7.2955424235791931E-5</v>
      </c>
      <c r="BW157" s="60">
        <v>7.3024682342631803E-5</v>
      </c>
      <c r="BX157" s="60">
        <v>0</v>
      </c>
      <c r="BY157" s="60">
        <v>0</v>
      </c>
      <c r="BZ157" s="60">
        <v>3.6362314097669174E-5</v>
      </c>
      <c r="CA157" s="60">
        <v>0</v>
      </c>
      <c r="CB157" s="60">
        <v>2.1756472550583798E-4</v>
      </c>
      <c r="CC157" s="60">
        <v>1.4489078856811679E-4</v>
      </c>
      <c r="CD157" s="60">
        <v>1.4498006524102936E-4</v>
      </c>
      <c r="CE157" s="60">
        <v>3.6159826432833121E-5</v>
      </c>
      <c r="CF157" s="60">
        <v>3.6062026685899748E-5</v>
      </c>
    </row>
    <row r="158" spans="1:84" x14ac:dyDescent="0.25">
      <c r="A158" s="149"/>
      <c r="B158" s="149"/>
      <c r="C158" s="149"/>
      <c r="D158" s="13"/>
      <c r="E158" s="11"/>
      <c r="F158" s="12" t="s">
        <v>157</v>
      </c>
      <c r="G158" s="111" t="e">
        <f ca="1">(INDIRECT("H158")+INDIRECT("I158")+INDIRECT("J158")+INDIRECT("K158")+INDIRECT("L158")+INDIRECT("M158")+INDIRECT("N158")+INDIRECT("O158")+INDIRECT("P158")+INDIRECT("Q158")+INDIRECT("R158")+INDIRECT("S158")) / 12</f>
        <v>#REF!</v>
      </c>
      <c r="H158" s="86" t="e">
        <f>#REF!</f>
        <v>#REF!</v>
      </c>
      <c r="I158" s="86">
        <v>0</v>
      </c>
      <c r="J158" s="86">
        <v>0</v>
      </c>
      <c r="K158" s="86">
        <v>0</v>
      </c>
      <c r="L158" s="86">
        <v>0</v>
      </c>
      <c r="M158" s="86">
        <v>0</v>
      </c>
      <c r="N158" s="86">
        <v>0</v>
      </c>
      <c r="O158" s="86">
        <v>0</v>
      </c>
      <c r="P158" s="86">
        <v>0</v>
      </c>
      <c r="Q158" s="86">
        <v>0</v>
      </c>
      <c r="R158" s="86">
        <v>0</v>
      </c>
      <c r="S158" s="86">
        <v>0</v>
      </c>
      <c r="T158" s="86">
        <v>0</v>
      </c>
      <c r="U158" s="86">
        <v>0</v>
      </c>
      <c r="V158" s="86">
        <v>0</v>
      </c>
      <c r="W158" s="86">
        <v>0</v>
      </c>
      <c r="X158" s="86">
        <v>0</v>
      </c>
      <c r="Y158" s="86">
        <v>0</v>
      </c>
      <c r="Z158" s="86">
        <v>0</v>
      </c>
      <c r="AA158" s="86">
        <v>0</v>
      </c>
      <c r="AB158" s="86">
        <v>0</v>
      </c>
      <c r="AC158" s="86">
        <v>0</v>
      </c>
      <c r="AD158" s="86">
        <v>0</v>
      </c>
      <c r="AE158" s="86">
        <v>0</v>
      </c>
      <c r="AF158" s="86">
        <v>0</v>
      </c>
      <c r="AG158" s="86">
        <v>0</v>
      </c>
      <c r="AH158" s="86">
        <v>0</v>
      </c>
      <c r="AI158" s="86">
        <v>0</v>
      </c>
      <c r="AJ158" s="86">
        <v>12</v>
      </c>
      <c r="AK158" s="86">
        <v>33</v>
      </c>
      <c r="AL158" s="86">
        <v>12</v>
      </c>
      <c r="AM158" s="86">
        <v>24</v>
      </c>
      <c r="AN158" s="86">
        <v>14</v>
      </c>
      <c r="AO158" s="86">
        <v>13</v>
      </c>
      <c r="AP158" s="86">
        <v>20</v>
      </c>
      <c r="AQ158" s="86">
        <v>20</v>
      </c>
      <c r="AR158" s="86">
        <v>18</v>
      </c>
      <c r="AS158" s="86">
        <v>36</v>
      </c>
      <c r="AT158" s="86">
        <v>2</v>
      </c>
      <c r="AU158" s="86">
        <v>22</v>
      </c>
      <c r="AV158" s="86">
        <v>5</v>
      </c>
      <c r="AW158" s="86">
        <v>2</v>
      </c>
      <c r="AX158" s="86">
        <v>22</v>
      </c>
      <c r="AY158" s="86">
        <v>15</v>
      </c>
      <c r="AZ158" s="86">
        <v>33</v>
      </c>
      <c r="BA158" s="86">
        <v>12</v>
      </c>
      <c r="BB158" s="86">
        <v>14</v>
      </c>
      <c r="BC158" s="86">
        <v>22</v>
      </c>
      <c r="BD158" s="86">
        <v>24</v>
      </c>
      <c r="BE158" s="86">
        <v>4</v>
      </c>
      <c r="BF158" s="86">
        <v>11</v>
      </c>
      <c r="BG158" s="86">
        <v>3</v>
      </c>
      <c r="BH158" s="86">
        <v>20</v>
      </c>
      <c r="BI158" s="86">
        <v>19</v>
      </c>
      <c r="BJ158" s="86">
        <v>0</v>
      </c>
      <c r="BK158" s="86">
        <v>52</v>
      </c>
      <c r="BL158" s="86">
        <v>21</v>
      </c>
      <c r="BM158" s="86">
        <v>19</v>
      </c>
      <c r="BN158" s="86">
        <v>8</v>
      </c>
      <c r="BO158" s="86">
        <v>18</v>
      </c>
      <c r="BP158" s="86">
        <v>0</v>
      </c>
      <c r="BQ158" s="86">
        <v>26</v>
      </c>
      <c r="BR158" s="86">
        <v>14</v>
      </c>
      <c r="BS158" s="86">
        <v>1</v>
      </c>
      <c r="BT158" s="86">
        <v>19</v>
      </c>
      <c r="BU158" s="86">
        <v>10</v>
      </c>
      <c r="BV158" s="86">
        <v>22</v>
      </c>
      <c r="BW158" s="86">
        <v>28</v>
      </c>
      <c r="BX158" s="86">
        <v>41</v>
      </c>
      <c r="BY158" s="86">
        <v>16</v>
      </c>
      <c r="BZ158" s="86">
        <v>24</v>
      </c>
      <c r="CA158" s="86">
        <v>19</v>
      </c>
      <c r="CB158" s="86">
        <v>9</v>
      </c>
      <c r="CC158" s="86">
        <v>18</v>
      </c>
      <c r="CD158" s="86">
        <v>26</v>
      </c>
      <c r="CE158" s="86">
        <v>45</v>
      </c>
      <c r="CF158" s="86">
        <v>15</v>
      </c>
    </row>
    <row r="159" spans="1:84" x14ac:dyDescent="0.25">
      <c r="A159" s="48" t="s">
        <v>34</v>
      </c>
      <c r="B159" s="49" t="s">
        <v>121</v>
      </c>
      <c r="C159" s="50" t="s">
        <v>122</v>
      </c>
      <c r="D159" s="13"/>
      <c r="E159" s="11"/>
      <c r="F159" s="14" t="s">
        <v>115</v>
      </c>
      <c r="G159" s="23" t="e">
        <f ca="1">G158/G9</f>
        <v>#REF!</v>
      </c>
      <c r="H159" s="137" t="e">
        <f>IF(H9=0, 0, H158/H9)</f>
        <v>#REF!</v>
      </c>
      <c r="I159" s="137">
        <v>0</v>
      </c>
      <c r="J159" s="137">
        <v>0</v>
      </c>
      <c r="K159" s="137">
        <v>0</v>
      </c>
      <c r="L159" s="137">
        <v>0</v>
      </c>
      <c r="M159" s="137">
        <v>0</v>
      </c>
      <c r="N159" s="137">
        <v>0</v>
      </c>
      <c r="O159" s="137">
        <v>0</v>
      </c>
      <c r="P159" s="137">
        <v>0</v>
      </c>
      <c r="Q159" s="137">
        <v>0</v>
      </c>
      <c r="R159" s="137">
        <v>0</v>
      </c>
      <c r="S159" s="137">
        <v>0</v>
      </c>
      <c r="T159" s="137">
        <v>0</v>
      </c>
      <c r="U159" s="137">
        <v>0</v>
      </c>
      <c r="V159" s="137">
        <v>0</v>
      </c>
      <c r="W159" s="137">
        <v>0</v>
      </c>
      <c r="X159" s="137">
        <v>0</v>
      </c>
      <c r="Y159" s="137">
        <v>0</v>
      </c>
      <c r="Z159" s="137">
        <v>0</v>
      </c>
      <c r="AA159" s="137">
        <v>0</v>
      </c>
      <c r="AB159" s="137">
        <v>0</v>
      </c>
      <c r="AC159" s="137">
        <v>0</v>
      </c>
      <c r="AD159" s="137">
        <v>0</v>
      </c>
      <c r="AE159" s="137">
        <v>0</v>
      </c>
      <c r="AF159" s="137">
        <v>0</v>
      </c>
      <c r="AG159" s="137">
        <v>0</v>
      </c>
      <c r="AH159" s="137">
        <v>0</v>
      </c>
      <c r="AI159" s="137">
        <v>0</v>
      </c>
      <c r="AJ159" s="137">
        <v>1.1521589057562819E-5</v>
      </c>
      <c r="AK159" s="137">
        <v>3.1769717682736048E-5</v>
      </c>
      <c r="AL159" s="137">
        <v>1.1570781847371744E-5</v>
      </c>
      <c r="AM159" s="137">
        <v>2.3183746648016629E-5</v>
      </c>
      <c r="AN159" s="137">
        <v>1.3577561334208762E-5</v>
      </c>
      <c r="AO159" s="137">
        <v>1.2642975028179247E-5</v>
      </c>
      <c r="AP159" s="137">
        <v>1.952002217474519E-5</v>
      </c>
      <c r="AQ159" s="137">
        <v>1.9601578319086251E-5</v>
      </c>
      <c r="AR159" s="137">
        <v>1.7703588812512111E-5</v>
      </c>
      <c r="AS159" s="137">
        <v>3.5520578748629742E-5</v>
      </c>
      <c r="AT159" s="137">
        <v>1.9945469087514733E-6</v>
      </c>
      <c r="AU159" s="137">
        <v>2.2102933360660596E-5</v>
      </c>
      <c r="AV159" s="137">
        <v>5.0513214256849595E-6</v>
      </c>
      <c r="AW159" s="137">
        <v>2.0287638133456143E-6</v>
      </c>
      <c r="AX159" s="137">
        <v>2.2422941523006958E-5</v>
      </c>
      <c r="AY159" s="137">
        <v>1.5288369220232015E-5</v>
      </c>
      <c r="AZ159" s="137">
        <v>3.3634412284510436E-5</v>
      </c>
      <c r="BA159" s="137">
        <v>1.2246759966566346E-5</v>
      </c>
      <c r="BB159" s="137">
        <v>1.4324653957287975E-5</v>
      </c>
      <c r="BC159" s="137">
        <v>2.2652178882197343E-5</v>
      </c>
      <c r="BD159" s="137">
        <v>2.4840374717052607E-5</v>
      </c>
      <c r="BE159" s="137">
        <v>4.1518799193289729E-6</v>
      </c>
      <c r="BF159" s="137">
        <v>1.1530555447820567E-5</v>
      </c>
      <c r="BG159" s="137">
        <v>3.1699706566382885E-6</v>
      </c>
      <c r="BH159" s="137">
        <v>2.1303111319408199E-5</v>
      </c>
      <c r="BI159" s="137">
        <v>2.0342612419700214E-5</v>
      </c>
      <c r="BJ159" s="137">
        <v>0</v>
      </c>
      <c r="BK159" s="137">
        <v>5.6088758302754176E-5</v>
      </c>
      <c r="BL159" s="137">
        <v>2.2843467855977373E-5</v>
      </c>
      <c r="BM159" s="137">
        <v>2.0757382253749166E-5</v>
      </c>
      <c r="BN159" s="137">
        <v>8.7707373120321351E-6</v>
      </c>
      <c r="BO159" s="137">
        <v>1.9862003215437632E-5</v>
      </c>
      <c r="BP159" s="137">
        <v>0</v>
      </c>
      <c r="BQ159" s="137">
        <v>2.8945718983827137E-5</v>
      </c>
      <c r="BR159" s="137">
        <v>1.5774683435906333E-5</v>
      </c>
      <c r="BS159" s="137">
        <v>1.1332728921124207E-6</v>
      </c>
      <c r="BT159" s="137">
        <v>2.161065336966956E-5</v>
      </c>
      <c r="BU159" s="137">
        <v>1.1466574934067194E-5</v>
      </c>
      <c r="BV159" s="137">
        <v>2.5226464854947828E-5</v>
      </c>
      <c r="BW159" s="137">
        <v>3.2174625481613925E-5</v>
      </c>
      <c r="BX159" s="137">
        <v>4.7797747910014326E-5</v>
      </c>
      <c r="BY159" s="137">
        <v>1.8652779672200713E-5</v>
      </c>
      <c r="BZ159" s="137">
        <v>2.806197018415668E-5</v>
      </c>
      <c r="CA159" s="137">
        <v>2.2389027020020504E-5</v>
      </c>
      <c r="CB159" s="137">
        <v>1.0650534656839773E-5</v>
      </c>
      <c r="CC159" s="137">
        <v>2.1341908037718267E-5</v>
      </c>
      <c r="CD159" s="137">
        <v>3.1018849916487714E-5</v>
      </c>
      <c r="CE159" s="137">
        <v>5.4048795252353825E-5</v>
      </c>
      <c r="CF159" s="137">
        <v>1.8054734733819047E-5</v>
      </c>
    </row>
    <row r="160" spans="1:84" x14ac:dyDescent="0.25">
      <c r="A160" s="149"/>
      <c r="B160" s="149"/>
      <c r="C160" s="149"/>
      <c r="D160" s="13"/>
      <c r="E160" s="11"/>
      <c r="F160" s="133" t="s">
        <v>158</v>
      </c>
      <c r="G160" s="111" t="e">
        <f ca="1">(INDIRECT("H160")+INDIRECT("I160")+INDIRECT("J160")+INDIRECT("K160")+INDIRECT("L160")+INDIRECT("M160")+INDIRECT("N160")+INDIRECT("O160")+INDIRECT("P160")+INDIRECT("Q160")+INDIRECT("R160")+INDIRECT("S160")) / 12</f>
        <v>#REF!</v>
      </c>
      <c r="H160" s="150" t="e">
        <f>#REF!</f>
        <v>#REF!</v>
      </c>
      <c r="I160" s="150">
        <v>8725</v>
      </c>
      <c r="J160" s="150">
        <v>8610</v>
      </c>
      <c r="K160" s="150">
        <v>8610</v>
      </c>
      <c r="L160" s="150">
        <v>8618</v>
      </c>
      <c r="M160" s="150">
        <v>8608</v>
      </c>
      <c r="N160" s="150">
        <v>8620</v>
      </c>
      <c r="O160" s="150">
        <v>8348</v>
      </c>
      <c r="P160" s="150">
        <v>8434</v>
      </c>
      <c r="Q160" s="150">
        <v>8928</v>
      </c>
      <c r="R160" s="150">
        <v>8432</v>
      </c>
      <c r="S160" s="150">
        <v>0</v>
      </c>
      <c r="T160" s="150">
        <v>8872</v>
      </c>
      <c r="U160" s="150">
        <v>8825</v>
      </c>
      <c r="V160" s="150">
        <v>8825</v>
      </c>
      <c r="W160" s="150">
        <v>8216</v>
      </c>
      <c r="X160" s="150">
        <v>8197</v>
      </c>
      <c r="Y160" s="150">
        <v>8197</v>
      </c>
      <c r="Z160" s="150">
        <v>8223</v>
      </c>
      <c r="AA160" s="150">
        <v>8083</v>
      </c>
      <c r="AB160" s="150">
        <v>0</v>
      </c>
      <c r="AC160" s="150">
        <v>8101</v>
      </c>
      <c r="AD160" s="150">
        <v>8103</v>
      </c>
      <c r="AE160" s="150">
        <v>8088</v>
      </c>
      <c r="AF160" s="150">
        <v>8069</v>
      </c>
      <c r="AG160" s="150">
        <v>8086</v>
      </c>
      <c r="AH160" s="150">
        <v>8090</v>
      </c>
      <c r="AI160" s="150">
        <v>8083</v>
      </c>
      <c r="AJ160" s="150">
        <v>8067</v>
      </c>
      <c r="AK160" s="150">
        <v>8094</v>
      </c>
      <c r="AL160" s="150">
        <v>8097</v>
      </c>
      <c r="AM160" s="150">
        <v>8097</v>
      </c>
      <c r="AN160" s="150">
        <v>8101</v>
      </c>
      <c r="AO160" s="150">
        <v>8092</v>
      </c>
      <c r="AP160" s="150">
        <v>8078</v>
      </c>
      <c r="AQ160" s="150">
        <v>8068</v>
      </c>
      <c r="AR160" s="150">
        <v>8053</v>
      </c>
      <c r="AS160" s="150">
        <v>8041</v>
      </c>
      <c r="AT160" s="150">
        <v>3588</v>
      </c>
      <c r="AU160" s="150">
        <v>8018</v>
      </c>
      <c r="AV160" s="150">
        <v>8005</v>
      </c>
      <c r="AW160" s="150">
        <v>3613</v>
      </c>
      <c r="AX160" s="150">
        <v>8006</v>
      </c>
      <c r="AY160" s="150">
        <v>8006</v>
      </c>
      <c r="AZ160" s="150">
        <v>7980</v>
      </c>
      <c r="BA160" s="150">
        <v>7980</v>
      </c>
      <c r="BB160" s="150">
        <v>7972</v>
      </c>
      <c r="BC160" s="150">
        <v>7968</v>
      </c>
      <c r="BD160" s="150">
        <v>8301</v>
      </c>
      <c r="BE160" s="150">
        <v>7950</v>
      </c>
      <c r="BF160" s="150">
        <v>7939</v>
      </c>
      <c r="BG160" s="150">
        <v>3659</v>
      </c>
      <c r="BH160" s="150">
        <v>7884</v>
      </c>
      <c r="BI160" s="150">
        <v>7905</v>
      </c>
      <c r="BJ160" s="150">
        <v>3666</v>
      </c>
      <c r="BK160" s="150">
        <v>7854</v>
      </c>
      <c r="BL160" s="150">
        <v>7839</v>
      </c>
      <c r="BM160" s="150">
        <v>7832</v>
      </c>
      <c r="BN160" s="150">
        <v>7833</v>
      </c>
      <c r="BO160" s="150">
        <v>7808</v>
      </c>
      <c r="BP160" s="150">
        <v>3671</v>
      </c>
      <c r="BQ160" s="150">
        <v>7777</v>
      </c>
      <c r="BR160" s="150">
        <v>7755</v>
      </c>
      <c r="BS160" s="150">
        <v>3671</v>
      </c>
      <c r="BT160" s="150">
        <v>7698</v>
      </c>
      <c r="BU160" s="150">
        <v>3679</v>
      </c>
      <c r="BV160" s="150">
        <v>7641</v>
      </c>
      <c r="BW160" s="150">
        <v>7662</v>
      </c>
      <c r="BX160" s="150">
        <v>7655</v>
      </c>
      <c r="BY160" s="150">
        <v>7639</v>
      </c>
      <c r="BZ160" s="150">
        <v>7638</v>
      </c>
      <c r="CA160" s="150">
        <v>7614</v>
      </c>
      <c r="CB160" s="150">
        <v>7617</v>
      </c>
      <c r="CC160" s="150">
        <v>7600</v>
      </c>
      <c r="CD160" s="150">
        <v>7587</v>
      </c>
      <c r="CE160" s="150">
        <v>7587</v>
      </c>
      <c r="CF160" s="150">
        <v>7565</v>
      </c>
    </row>
    <row r="161" spans="1:84" x14ac:dyDescent="0.25">
      <c r="A161" s="149"/>
      <c r="B161" s="149"/>
      <c r="C161" s="149"/>
      <c r="D161" s="13"/>
      <c r="E161" s="11"/>
      <c r="F161" s="14" t="s">
        <v>115</v>
      </c>
      <c r="G161" s="23" t="e">
        <f ca="1">G160/G8</f>
        <v>#REF!</v>
      </c>
      <c r="H161" s="107" t="e">
        <f>H160/H8</f>
        <v>#REF!</v>
      </c>
      <c r="I161" s="107">
        <v>0.34327418656804504</v>
      </c>
      <c r="J161" s="107">
        <v>0.3380447585394582</v>
      </c>
      <c r="K161" s="107">
        <v>0.33664372849546448</v>
      </c>
      <c r="L161" s="107">
        <v>0.33661432700570271</v>
      </c>
      <c r="M161" s="107">
        <v>0.3358302122347066</v>
      </c>
      <c r="N161" s="107">
        <v>0.33552605970962596</v>
      </c>
      <c r="O161" s="107">
        <v>0.32416899658278969</v>
      </c>
      <c r="P161" s="107">
        <v>0.32758486755224114</v>
      </c>
      <c r="Q161" s="107">
        <v>0.34647624961192175</v>
      </c>
      <c r="R161" s="107">
        <v>0.32664445649647478</v>
      </c>
      <c r="S161" s="107">
        <v>0</v>
      </c>
      <c r="T161" s="107">
        <v>0.34283947754849681</v>
      </c>
      <c r="U161" s="107">
        <v>0.34032625043384368</v>
      </c>
      <c r="V161" s="107">
        <v>0.33994607087827428</v>
      </c>
      <c r="W161" s="107">
        <v>0.31584207896051975</v>
      </c>
      <c r="X161" s="107">
        <v>0.31460372289387833</v>
      </c>
      <c r="Y161" s="107">
        <v>0.31395304301198823</v>
      </c>
      <c r="Z161" s="107">
        <v>0.31478007885771159</v>
      </c>
      <c r="AA161" s="107">
        <v>0.30884151001069848</v>
      </c>
      <c r="AB161" s="107">
        <v>0</v>
      </c>
      <c r="AC161" s="107">
        <v>0.30898619269204364</v>
      </c>
      <c r="AD161" s="107">
        <v>0.30825122684216533</v>
      </c>
      <c r="AE161" s="107">
        <v>0.30734154126766988</v>
      </c>
      <c r="AF161" s="107">
        <v>0.30618904868515917</v>
      </c>
      <c r="AG161" s="107">
        <v>0.30603285141170239</v>
      </c>
      <c r="AH161" s="107">
        <v>0.3061726526132536</v>
      </c>
      <c r="AI161" s="107">
        <v>0.30536456365697018</v>
      </c>
      <c r="AJ161" s="107">
        <v>0.30427730838865419</v>
      </c>
      <c r="AK161" s="107">
        <v>0.30499660863667194</v>
      </c>
      <c r="AL161" s="107">
        <v>0.30483397334538059</v>
      </c>
      <c r="AM161" s="107">
        <v>0.30447862219381039</v>
      </c>
      <c r="AN161" s="107">
        <v>0.30429719780632558</v>
      </c>
      <c r="AO161" s="107">
        <v>0.30756366400608132</v>
      </c>
      <c r="AP161" s="107">
        <v>0.30651893450709572</v>
      </c>
      <c r="AQ161" s="107">
        <v>0.30200262025079544</v>
      </c>
      <c r="AR161" s="107">
        <v>0.30491083260762564</v>
      </c>
      <c r="AS161" s="107">
        <v>0.30384673518742444</v>
      </c>
      <c r="AT161" s="107">
        <v>0.13542688910696762</v>
      </c>
      <c r="AU161" s="107">
        <v>0.30217833722770787</v>
      </c>
      <c r="AV161" s="107">
        <v>0.30168839978895001</v>
      </c>
      <c r="AW161" s="107">
        <v>0.13592415635228169</v>
      </c>
      <c r="AX161" s="107">
        <v>0.30028881137241664</v>
      </c>
      <c r="AY161" s="107">
        <v>0.30044657935227231</v>
      </c>
      <c r="AZ161" s="107">
        <v>0.29914529914529914</v>
      </c>
      <c r="BA161" s="107">
        <v>0.29908923953375061</v>
      </c>
      <c r="BB161" s="107">
        <v>0.29835329341317363</v>
      </c>
      <c r="BC161" s="107">
        <v>0.29790256851235652</v>
      </c>
      <c r="BD161" s="107">
        <v>0.3099701269604182</v>
      </c>
      <c r="BE161" s="107">
        <v>0.29685224599529519</v>
      </c>
      <c r="BF161" s="107">
        <v>0.29592217086625916</v>
      </c>
      <c r="BG161" s="107">
        <v>0.135815300100219</v>
      </c>
      <c r="BH161" s="107">
        <v>0.29011959521619135</v>
      </c>
      <c r="BI161" s="107">
        <v>0.29021954622218959</v>
      </c>
      <c r="BJ161" s="107">
        <v>0.13446302816901409</v>
      </c>
      <c r="BK161" s="107">
        <v>0.28767123287671231</v>
      </c>
      <c r="BL161" s="107">
        <v>0.28682766190998904</v>
      </c>
      <c r="BM161" s="107">
        <v>0.28657153311379435</v>
      </c>
      <c r="BN161" s="107">
        <v>0.28651377153516955</v>
      </c>
      <c r="BO161" s="107">
        <v>0.28509876948917368</v>
      </c>
      <c r="BP161" s="107">
        <v>0.13427212874908559</v>
      </c>
      <c r="BQ161" s="107">
        <v>0.28424707602339183</v>
      </c>
      <c r="BR161" s="107">
        <v>0.28268873254839061</v>
      </c>
      <c r="BS161" s="107">
        <v>0.1338901451601138</v>
      </c>
      <c r="BT161" s="107">
        <v>0.28076446130279381</v>
      </c>
      <c r="BU161" s="107">
        <v>0.13418192428331752</v>
      </c>
      <c r="BV161" s="107">
        <v>0.27872619829284306</v>
      </c>
      <c r="BW161" s="107">
        <v>0.27975755805462243</v>
      </c>
      <c r="BX161" s="107">
        <v>0.27915542265334403</v>
      </c>
      <c r="BY161" s="107">
        <v>0.2778626509530045</v>
      </c>
      <c r="BZ161" s="107">
        <v>0.27773535507799718</v>
      </c>
      <c r="CA161" s="107">
        <v>0.27647058823529413</v>
      </c>
      <c r="CB161" s="107">
        <v>0.2761984190296613</v>
      </c>
      <c r="CC161" s="107">
        <v>0.27529249827942187</v>
      </c>
      <c r="CD161" s="107">
        <v>0.27499093874592245</v>
      </c>
      <c r="CE161" s="107">
        <v>0.27434460314590492</v>
      </c>
      <c r="CF161" s="107">
        <v>0.2728092318788316</v>
      </c>
    </row>
    <row r="162" spans="1:84" x14ac:dyDescent="0.25">
      <c r="A162" s="149"/>
      <c r="B162" s="149"/>
      <c r="C162" s="149"/>
      <c r="D162" s="4"/>
      <c r="E162" s="11"/>
      <c r="F162" s="52" t="s">
        <v>159</v>
      </c>
      <c r="G162" s="111" t="e">
        <f ca="1">(INDIRECT("H162")+INDIRECT("I162")+INDIRECT("J162")+INDIRECT("K162")+INDIRECT("L162")+INDIRECT("M162")+INDIRECT("N162")+INDIRECT("O162")+INDIRECT("P162")+INDIRECT("Q162")+INDIRECT("R162")+INDIRECT("S162")) / 12</f>
        <v>#REF!</v>
      </c>
      <c r="H162" s="139" t="e">
        <f>#REF!</f>
        <v>#REF!</v>
      </c>
      <c r="I162" s="139">
        <v>0</v>
      </c>
      <c r="J162" s="139">
        <v>0</v>
      </c>
      <c r="K162" s="139">
        <v>0</v>
      </c>
      <c r="L162" s="139">
        <v>0</v>
      </c>
      <c r="M162" s="139">
        <v>0</v>
      </c>
      <c r="N162" s="139">
        <v>0</v>
      </c>
      <c r="O162" s="139">
        <v>0</v>
      </c>
      <c r="P162" s="139">
        <v>0</v>
      </c>
      <c r="Q162" s="139">
        <v>0</v>
      </c>
      <c r="R162" s="139">
        <v>0</v>
      </c>
      <c r="S162" s="139">
        <v>0</v>
      </c>
      <c r="T162" s="139">
        <v>0</v>
      </c>
      <c r="U162" s="139">
        <v>0</v>
      </c>
      <c r="V162" s="139">
        <v>0</v>
      </c>
      <c r="W162" s="139">
        <v>0</v>
      </c>
      <c r="X162" s="139">
        <v>0</v>
      </c>
      <c r="Y162" s="139">
        <v>0</v>
      </c>
      <c r="Z162" s="139">
        <v>0</v>
      </c>
      <c r="AA162" s="139">
        <v>0</v>
      </c>
      <c r="AB162" s="139">
        <v>0</v>
      </c>
      <c r="AC162" s="139">
        <v>0</v>
      </c>
      <c r="AD162" s="139">
        <v>0</v>
      </c>
      <c r="AE162" s="139">
        <v>0</v>
      </c>
      <c r="AF162" s="139">
        <v>0</v>
      </c>
      <c r="AG162" s="139">
        <v>0</v>
      </c>
      <c r="AH162" s="139">
        <v>0</v>
      </c>
      <c r="AI162" s="139">
        <v>0</v>
      </c>
      <c r="AJ162" s="139">
        <v>0</v>
      </c>
      <c r="AK162" s="139">
        <v>0</v>
      </c>
      <c r="AL162" s="139">
        <v>0</v>
      </c>
      <c r="AM162" s="139">
        <v>0</v>
      </c>
      <c r="AN162" s="139">
        <v>0</v>
      </c>
      <c r="AO162" s="139">
        <v>0</v>
      </c>
      <c r="AP162" s="139">
        <v>0</v>
      </c>
      <c r="AQ162" s="139">
        <v>0</v>
      </c>
      <c r="AR162" s="139">
        <v>0</v>
      </c>
      <c r="AS162" s="139">
        <v>0</v>
      </c>
      <c r="AT162" s="139">
        <v>0</v>
      </c>
      <c r="AU162" s="139">
        <v>0</v>
      </c>
      <c r="AV162" s="139">
        <v>0</v>
      </c>
      <c r="AW162" s="139">
        <v>0</v>
      </c>
      <c r="AX162" s="139">
        <v>0</v>
      </c>
      <c r="AY162" s="139">
        <v>0</v>
      </c>
      <c r="AZ162" s="139">
        <v>0</v>
      </c>
      <c r="BA162" s="139">
        <v>0</v>
      </c>
      <c r="BB162" s="139">
        <v>0</v>
      </c>
      <c r="BC162" s="139">
        <v>0</v>
      </c>
      <c r="BD162" s="139">
        <v>0</v>
      </c>
      <c r="BE162" s="139">
        <v>0</v>
      </c>
      <c r="BF162" s="139">
        <v>0</v>
      </c>
      <c r="BG162" s="139">
        <v>0</v>
      </c>
      <c r="BH162" s="139">
        <v>0</v>
      </c>
      <c r="BI162" s="139">
        <v>0</v>
      </c>
      <c r="BJ162" s="139">
        <v>0</v>
      </c>
      <c r="BK162" s="139">
        <v>0</v>
      </c>
      <c r="BL162" s="139">
        <v>0</v>
      </c>
      <c r="BM162" s="139">
        <v>0</v>
      </c>
      <c r="BN162" s="139">
        <v>0</v>
      </c>
      <c r="BO162" s="139">
        <v>0</v>
      </c>
      <c r="BP162" s="139">
        <v>0</v>
      </c>
      <c r="BQ162" s="139">
        <v>0</v>
      </c>
      <c r="BR162" s="139">
        <v>0</v>
      </c>
      <c r="BS162" s="139">
        <v>0</v>
      </c>
      <c r="BT162" s="139">
        <v>0</v>
      </c>
      <c r="BU162" s="139">
        <v>0</v>
      </c>
      <c r="BV162" s="139">
        <v>0</v>
      </c>
      <c r="BW162" s="139">
        <v>0</v>
      </c>
      <c r="BX162" s="139">
        <v>0</v>
      </c>
      <c r="BY162" s="139">
        <v>0</v>
      </c>
      <c r="BZ162" s="139">
        <v>0</v>
      </c>
      <c r="CA162" s="139">
        <v>0</v>
      </c>
      <c r="CB162" s="139">
        <v>0</v>
      </c>
      <c r="CC162" s="139">
        <v>0</v>
      </c>
      <c r="CD162" s="139">
        <v>0</v>
      </c>
      <c r="CE162" s="139">
        <v>0</v>
      </c>
      <c r="CF162" s="139">
        <v>0</v>
      </c>
    </row>
    <row r="163" spans="1:84" ht="26.4" x14ac:dyDescent="0.25">
      <c r="A163" s="48" t="s">
        <v>154</v>
      </c>
      <c r="B163" s="49" t="s">
        <v>155</v>
      </c>
      <c r="C163" s="50" t="s">
        <v>156</v>
      </c>
      <c r="D163" s="13"/>
      <c r="E163" s="11"/>
      <c r="F163" s="14" t="s">
        <v>115</v>
      </c>
      <c r="G163" s="23" t="e">
        <f ca="1">G162/G8</f>
        <v>#REF!</v>
      </c>
      <c r="H163" s="87" t="e">
        <f>IF(H8=0, 0, H162/H8)</f>
        <v>#REF!</v>
      </c>
      <c r="I163" s="87">
        <v>0</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c r="Z163" s="87">
        <v>0</v>
      </c>
      <c r="AA163" s="87">
        <v>0</v>
      </c>
      <c r="AB163" s="87">
        <v>0</v>
      </c>
      <c r="AC163" s="87">
        <v>0</v>
      </c>
      <c r="AD163" s="87">
        <v>0</v>
      </c>
      <c r="AE163" s="87">
        <v>0</v>
      </c>
      <c r="AF163" s="87">
        <v>0</v>
      </c>
      <c r="AG163" s="87">
        <v>0</v>
      </c>
      <c r="AH163" s="87">
        <v>0</v>
      </c>
      <c r="AI163" s="87">
        <v>0</v>
      </c>
      <c r="AJ163" s="87">
        <v>0</v>
      </c>
      <c r="AK163" s="87">
        <v>0</v>
      </c>
      <c r="AL163" s="87">
        <v>0</v>
      </c>
      <c r="AM163" s="87">
        <v>0</v>
      </c>
      <c r="AN163" s="87">
        <v>0</v>
      </c>
      <c r="AO163" s="87">
        <v>0</v>
      </c>
      <c r="AP163" s="87">
        <v>0</v>
      </c>
      <c r="AQ163" s="87">
        <v>0</v>
      </c>
      <c r="AR163" s="87">
        <v>0</v>
      </c>
      <c r="AS163" s="87">
        <v>0</v>
      </c>
      <c r="AT163" s="87">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c r="BJ163" s="87">
        <v>0</v>
      </c>
      <c r="BK163" s="87">
        <v>0</v>
      </c>
      <c r="BL163" s="87">
        <v>0</v>
      </c>
      <c r="BM163" s="87">
        <v>0</v>
      </c>
      <c r="BN163" s="87">
        <v>0</v>
      </c>
      <c r="BO163" s="87">
        <v>0</v>
      </c>
      <c r="BP163" s="87">
        <v>0</v>
      </c>
      <c r="BQ163" s="87">
        <v>0</v>
      </c>
      <c r="BR163" s="87">
        <v>0</v>
      </c>
      <c r="BS163" s="87">
        <v>0</v>
      </c>
      <c r="BT163" s="87">
        <v>0</v>
      </c>
      <c r="BU163" s="87">
        <v>0</v>
      </c>
      <c r="BV163" s="87">
        <v>0</v>
      </c>
      <c r="BW163" s="87">
        <v>0</v>
      </c>
      <c r="BX163" s="87">
        <v>0</v>
      </c>
      <c r="BY163" s="87">
        <v>0</v>
      </c>
      <c r="BZ163" s="87">
        <v>0</v>
      </c>
      <c r="CA163" s="87">
        <v>0</v>
      </c>
      <c r="CB163" s="87">
        <v>0</v>
      </c>
      <c r="CC163" s="87">
        <v>0</v>
      </c>
      <c r="CD163" s="87">
        <v>0</v>
      </c>
      <c r="CE163" s="87">
        <v>0</v>
      </c>
      <c r="CF163" s="87">
        <v>0</v>
      </c>
    </row>
    <row r="164" spans="1:84" x14ac:dyDescent="0.25">
      <c r="A164" s="149"/>
      <c r="B164" s="149"/>
      <c r="C164" s="149"/>
      <c r="D164" s="4"/>
      <c r="E164" s="11"/>
      <c r="F164" s="12" t="s">
        <v>160</v>
      </c>
      <c r="G164" s="111" t="e">
        <f ca="1">(INDIRECT("H164") + INDIRECT("I164") + INDIRECT("J164") + INDIRECT("K164") + INDIRECT("L164") + INDIRECT("M164") + INDIRECT("N164") + INDIRECT("O164") + INDIRECT("P164") + INDIRECT("Q164") + INDIRECT("R164") + INDIRECT("S109")) / 12</f>
        <v>#REF!</v>
      </c>
      <c r="H164" s="86" t="e">
        <f>#REF!</f>
        <v>#REF!</v>
      </c>
      <c r="I164" s="86">
        <v>0</v>
      </c>
      <c r="J164" s="86">
        <v>0</v>
      </c>
      <c r="K164" s="86">
        <v>0</v>
      </c>
      <c r="L164" s="86">
        <v>0</v>
      </c>
      <c r="M164" s="86">
        <v>0</v>
      </c>
      <c r="N164" s="86">
        <v>0</v>
      </c>
      <c r="O164" s="86">
        <v>0</v>
      </c>
      <c r="P164" s="86">
        <v>0</v>
      </c>
      <c r="Q164" s="86">
        <v>0</v>
      </c>
      <c r="R164" s="86">
        <v>0</v>
      </c>
      <c r="S164" s="86">
        <v>0</v>
      </c>
      <c r="T164" s="86">
        <v>0</v>
      </c>
      <c r="U164" s="86">
        <v>0</v>
      </c>
      <c r="V164" s="86">
        <v>0</v>
      </c>
      <c r="W164" s="86">
        <v>0</v>
      </c>
      <c r="X164" s="86">
        <v>0</v>
      </c>
      <c r="Y164" s="86">
        <v>0</v>
      </c>
      <c r="Z164" s="86">
        <v>0</v>
      </c>
      <c r="AA164" s="86">
        <v>0</v>
      </c>
      <c r="AB164" s="86">
        <v>0</v>
      </c>
      <c r="AC164" s="86">
        <v>0</v>
      </c>
      <c r="AD164" s="86">
        <v>0</v>
      </c>
      <c r="AE164" s="86">
        <v>0</v>
      </c>
      <c r="AF164" s="86">
        <v>0</v>
      </c>
      <c r="AG164" s="86">
        <v>0</v>
      </c>
      <c r="AH164" s="86">
        <v>0</v>
      </c>
      <c r="AI164" s="86">
        <v>0</v>
      </c>
      <c r="AJ164" s="86">
        <v>0</v>
      </c>
      <c r="AK164" s="86">
        <v>0</v>
      </c>
      <c r="AL164" s="86">
        <v>0</v>
      </c>
      <c r="AM164" s="86">
        <v>0</v>
      </c>
      <c r="AN164" s="86">
        <v>0</v>
      </c>
      <c r="AO164" s="86">
        <v>0</v>
      </c>
      <c r="AP164" s="86">
        <v>0</v>
      </c>
      <c r="AQ164" s="86">
        <v>0</v>
      </c>
      <c r="AR164" s="86">
        <v>0</v>
      </c>
      <c r="AS164" s="86">
        <v>0</v>
      </c>
      <c r="AT164" s="86">
        <v>0</v>
      </c>
      <c r="AU164" s="86">
        <v>0</v>
      </c>
      <c r="AV164" s="86">
        <v>0</v>
      </c>
      <c r="AW164" s="86">
        <v>0</v>
      </c>
      <c r="AX164" s="86">
        <v>0</v>
      </c>
      <c r="AY164" s="86">
        <v>0</v>
      </c>
      <c r="AZ164" s="86">
        <v>0</v>
      </c>
      <c r="BA164" s="86">
        <v>0</v>
      </c>
      <c r="BB164" s="86">
        <v>0</v>
      </c>
      <c r="BC164" s="86">
        <v>0</v>
      </c>
      <c r="BD164" s="86">
        <v>0</v>
      </c>
      <c r="BE164" s="86">
        <v>0</v>
      </c>
      <c r="BF164" s="86">
        <v>0</v>
      </c>
      <c r="BG164" s="86">
        <v>0</v>
      </c>
      <c r="BH164" s="86">
        <v>0</v>
      </c>
      <c r="BI164" s="86">
        <v>0</v>
      </c>
      <c r="BJ164" s="86">
        <v>0</v>
      </c>
      <c r="BK164" s="86">
        <v>0</v>
      </c>
      <c r="BL164" s="86">
        <v>0</v>
      </c>
      <c r="BM164" s="86">
        <v>0</v>
      </c>
      <c r="BN164" s="86">
        <v>0</v>
      </c>
      <c r="BO164" s="86">
        <v>0</v>
      </c>
      <c r="BP164" s="86">
        <v>0</v>
      </c>
      <c r="BQ164" s="86">
        <v>0</v>
      </c>
      <c r="BR164" s="86">
        <v>0</v>
      </c>
      <c r="BS164" s="86">
        <v>0</v>
      </c>
      <c r="BT164" s="86">
        <v>0</v>
      </c>
      <c r="BU164" s="86">
        <v>83</v>
      </c>
      <c r="BV164" s="86">
        <v>83</v>
      </c>
      <c r="BW164" s="86">
        <v>83</v>
      </c>
      <c r="BX164" s="86">
        <v>83</v>
      </c>
      <c r="BY164" s="86">
        <v>83</v>
      </c>
      <c r="BZ164" s="86">
        <v>83</v>
      </c>
      <c r="CA164" s="86">
        <v>83</v>
      </c>
      <c r="CB164" s="86">
        <v>83</v>
      </c>
      <c r="CC164" s="86">
        <v>83</v>
      </c>
      <c r="CD164" s="86">
        <v>83</v>
      </c>
      <c r="CE164" s="86">
        <v>83</v>
      </c>
      <c r="CF164" s="86">
        <v>83</v>
      </c>
    </row>
    <row r="165" spans="1:84" x14ac:dyDescent="0.25">
      <c r="A165" s="48" t="s">
        <v>161</v>
      </c>
      <c r="B165" s="49" t="s">
        <v>162</v>
      </c>
      <c r="C165" s="50" t="s">
        <v>163</v>
      </c>
      <c r="D165" s="13"/>
      <c r="E165" s="11"/>
      <c r="F165" s="14" t="s">
        <v>115</v>
      </c>
      <c r="G165" s="23" t="e">
        <f ca="1">G164/G9</f>
        <v>#REF!</v>
      </c>
      <c r="H165" s="88" t="e">
        <f>IF(H9=0, 0, H164/H9)</f>
        <v>#REF!</v>
      </c>
      <c r="I165" s="88">
        <v>0</v>
      </c>
      <c r="J165" s="88">
        <v>0</v>
      </c>
      <c r="K165" s="88">
        <v>0</v>
      </c>
      <c r="L165" s="88">
        <v>0</v>
      </c>
      <c r="M165" s="88">
        <v>0</v>
      </c>
      <c r="N165" s="88">
        <v>0</v>
      </c>
      <c r="O165" s="88">
        <v>0</v>
      </c>
      <c r="P165" s="88">
        <v>0</v>
      </c>
      <c r="Q165" s="88">
        <v>0</v>
      </c>
      <c r="R165" s="88">
        <v>0</v>
      </c>
      <c r="S165" s="88">
        <v>0</v>
      </c>
      <c r="T165" s="88">
        <v>0</v>
      </c>
      <c r="U165" s="88">
        <v>0</v>
      </c>
      <c r="V165" s="88">
        <v>0</v>
      </c>
      <c r="W165" s="88">
        <v>0</v>
      </c>
      <c r="X165" s="88">
        <v>0</v>
      </c>
      <c r="Y165" s="88">
        <v>0</v>
      </c>
      <c r="Z165" s="88">
        <v>0</v>
      </c>
      <c r="AA165" s="88">
        <v>0</v>
      </c>
      <c r="AB165" s="88">
        <v>0</v>
      </c>
      <c r="AC165" s="88">
        <v>0</v>
      </c>
      <c r="AD165" s="88">
        <v>0</v>
      </c>
      <c r="AE165" s="88">
        <v>0</v>
      </c>
      <c r="AF165" s="88">
        <v>0</v>
      </c>
      <c r="AG165" s="88">
        <v>0</v>
      </c>
      <c r="AH165" s="88">
        <v>0</v>
      </c>
      <c r="AI165" s="88">
        <v>0</v>
      </c>
      <c r="AJ165" s="88">
        <v>0</v>
      </c>
      <c r="AK165" s="88">
        <v>0</v>
      </c>
      <c r="AL165" s="88">
        <v>0</v>
      </c>
      <c r="AM165" s="88">
        <v>0</v>
      </c>
      <c r="AN165" s="88">
        <v>0</v>
      </c>
      <c r="AO165" s="88">
        <v>0</v>
      </c>
      <c r="AP165" s="88">
        <v>0</v>
      </c>
      <c r="AQ165" s="88">
        <v>0</v>
      </c>
      <c r="AR165" s="88">
        <v>0</v>
      </c>
      <c r="AS165" s="88">
        <v>0</v>
      </c>
      <c r="AT165" s="88">
        <v>0</v>
      </c>
      <c r="AU165" s="88">
        <v>0</v>
      </c>
      <c r="AV165" s="88">
        <v>0</v>
      </c>
      <c r="AW165" s="88">
        <v>0</v>
      </c>
      <c r="AX165" s="88">
        <v>0</v>
      </c>
      <c r="AY165" s="88">
        <v>0</v>
      </c>
      <c r="AZ165" s="88">
        <v>0</v>
      </c>
      <c r="BA165" s="88">
        <v>0</v>
      </c>
      <c r="BB165" s="88">
        <v>0</v>
      </c>
      <c r="BC165" s="88">
        <v>0</v>
      </c>
      <c r="BD165" s="88">
        <v>0</v>
      </c>
      <c r="BE165" s="88">
        <v>0</v>
      </c>
      <c r="BF165" s="88">
        <v>0</v>
      </c>
      <c r="BG165" s="88">
        <v>0</v>
      </c>
      <c r="BH165" s="88">
        <v>0</v>
      </c>
      <c r="BI165" s="88">
        <v>0</v>
      </c>
      <c r="BJ165" s="88">
        <v>0</v>
      </c>
      <c r="BK165" s="88">
        <v>0</v>
      </c>
      <c r="BL165" s="88">
        <v>0</v>
      </c>
      <c r="BM165" s="88">
        <v>0</v>
      </c>
      <c r="BN165" s="88">
        <v>0</v>
      </c>
      <c r="BO165" s="88">
        <v>0</v>
      </c>
      <c r="BP165" s="88">
        <v>0</v>
      </c>
      <c r="BQ165" s="88">
        <v>0</v>
      </c>
      <c r="BR165" s="88">
        <v>0</v>
      </c>
      <c r="BS165" s="88">
        <v>0</v>
      </c>
      <c r="BT165" s="88">
        <v>0</v>
      </c>
      <c r="BU165" s="88">
        <v>9.5172571952757714E-5</v>
      </c>
      <c r="BV165" s="88">
        <v>9.5172571952757714E-5</v>
      </c>
      <c r="BW165" s="88">
        <v>9.5374782677641284E-5</v>
      </c>
      <c r="BX165" s="88">
        <v>9.6761294549541202E-5</v>
      </c>
      <c r="BY165" s="88">
        <v>9.6761294549541202E-5</v>
      </c>
      <c r="BZ165" s="88">
        <v>9.7047646886875183E-5</v>
      </c>
      <c r="CA165" s="88">
        <v>9.7804696982194833E-5</v>
      </c>
      <c r="CB165" s="88">
        <v>9.822159739085569E-5</v>
      </c>
      <c r="CC165" s="88">
        <v>9.8409909285034229E-5</v>
      </c>
      <c r="CD165" s="88">
        <v>9.9021713194941539E-5</v>
      </c>
      <c r="CE165" s="88">
        <v>9.969000013211928E-5</v>
      </c>
      <c r="CF165" s="88">
        <v>9.9902865527132055E-5</v>
      </c>
    </row>
    <row r="166" spans="1:84" x14ac:dyDescent="0.25">
      <c r="A166" s="46"/>
      <c r="B166" s="46"/>
      <c r="C166" s="46"/>
      <c r="D166" s="4"/>
      <c r="E166" s="135"/>
      <c r="F166" s="158" t="s">
        <v>164</v>
      </c>
      <c r="G166" s="111" t="e">
        <f ca="1">(INDIRECT("H166")+INDIRECT("I166")+INDIRECT("J166")+INDIRECT("K166")+INDIRECT("L166")+INDIRECT("M166")+INDIRECT("N166")+INDIRECT("O166")+INDIRECT("P166")+INDIRECT("Q166")+INDIRECT("R166")+INDIRECT("S166")) / 12</f>
        <v>#REF!</v>
      </c>
      <c r="H166" s="126" t="e">
        <f>#REF!</f>
        <v>#REF!</v>
      </c>
      <c r="I166" s="126">
        <v>0</v>
      </c>
      <c r="J166" s="126">
        <v>0</v>
      </c>
      <c r="K166" s="126">
        <v>0</v>
      </c>
      <c r="L166" s="126">
        <v>0</v>
      </c>
      <c r="M166" s="126">
        <v>0</v>
      </c>
      <c r="N166" s="126">
        <v>0</v>
      </c>
      <c r="O166" s="126">
        <v>0</v>
      </c>
      <c r="P166" s="126">
        <v>0</v>
      </c>
      <c r="Q166" s="126">
        <v>0</v>
      </c>
      <c r="R166" s="126">
        <v>0</v>
      </c>
      <c r="S166" s="126">
        <v>0</v>
      </c>
      <c r="T166" s="126">
        <v>0</v>
      </c>
      <c r="U166" s="126">
        <v>0</v>
      </c>
      <c r="V166" s="126">
        <v>0</v>
      </c>
      <c r="W166" s="126">
        <v>0</v>
      </c>
      <c r="X166" s="126">
        <v>0</v>
      </c>
      <c r="Y166" s="126">
        <v>0</v>
      </c>
      <c r="Z166" s="126">
        <v>0</v>
      </c>
      <c r="AA166" s="126">
        <v>0</v>
      </c>
      <c r="AB166" s="126">
        <v>0</v>
      </c>
      <c r="AC166" s="126">
        <v>0</v>
      </c>
      <c r="AD166" s="126">
        <v>0</v>
      </c>
      <c r="AE166" s="126">
        <v>0</v>
      </c>
      <c r="AF166" s="126">
        <v>0</v>
      </c>
      <c r="AG166" s="126">
        <v>0</v>
      </c>
      <c r="AH166" s="126">
        <v>0</v>
      </c>
      <c r="AI166" s="126">
        <v>0</v>
      </c>
      <c r="AJ166" s="126">
        <v>0</v>
      </c>
      <c r="AK166" s="126">
        <v>0</v>
      </c>
      <c r="AL166" s="126">
        <v>0</v>
      </c>
      <c r="AM166" s="126">
        <v>0</v>
      </c>
      <c r="AN166" s="126">
        <v>0</v>
      </c>
      <c r="AO166" s="126">
        <v>0</v>
      </c>
      <c r="AP166" s="126">
        <v>0</v>
      </c>
      <c r="AQ166" s="126">
        <v>48</v>
      </c>
      <c r="AR166" s="126">
        <v>46</v>
      </c>
      <c r="AS166" s="126">
        <v>42</v>
      </c>
      <c r="AT166" s="126">
        <v>37</v>
      </c>
      <c r="AU166" s="126">
        <v>44</v>
      </c>
      <c r="AV166" s="126">
        <v>0</v>
      </c>
      <c r="AW166" s="126">
        <v>0</v>
      </c>
      <c r="AX166" s="126">
        <v>40</v>
      </c>
      <c r="AY166" s="126">
        <v>42</v>
      </c>
      <c r="AZ166" s="126">
        <v>0</v>
      </c>
      <c r="BA166" s="126">
        <v>33</v>
      </c>
      <c r="BB166" s="126">
        <v>40</v>
      </c>
      <c r="BC166" s="126">
        <v>0</v>
      </c>
      <c r="BD166" s="126">
        <v>0</v>
      </c>
      <c r="BE166" s="126">
        <v>38</v>
      </c>
      <c r="BF166" s="126">
        <v>36</v>
      </c>
      <c r="BG166" s="126">
        <v>34</v>
      </c>
      <c r="BH166" s="126">
        <v>42</v>
      </c>
      <c r="BI166" s="126">
        <v>0</v>
      </c>
      <c r="BJ166" s="126">
        <v>33</v>
      </c>
      <c r="BK166" s="126">
        <v>46</v>
      </c>
      <c r="BL166" s="126">
        <v>0</v>
      </c>
      <c r="BM166" s="126">
        <v>0</v>
      </c>
      <c r="BN166" s="126">
        <v>0</v>
      </c>
      <c r="BO166" s="126">
        <v>0</v>
      </c>
      <c r="BP166" s="126">
        <v>0</v>
      </c>
      <c r="BQ166" s="126">
        <v>149</v>
      </c>
      <c r="BR166" s="126">
        <v>150</v>
      </c>
      <c r="BS166" s="126">
        <v>266</v>
      </c>
      <c r="BT166" s="126">
        <v>402</v>
      </c>
      <c r="BU166" s="126">
        <v>399</v>
      </c>
      <c r="BV166" s="126">
        <v>378</v>
      </c>
      <c r="BW166" s="126">
        <v>387</v>
      </c>
      <c r="BX166" s="126">
        <v>0</v>
      </c>
      <c r="BY166" s="126">
        <v>0</v>
      </c>
      <c r="BZ166" s="126">
        <v>0</v>
      </c>
      <c r="CA166" s="126">
        <v>0</v>
      </c>
      <c r="CB166" s="126">
        <v>0</v>
      </c>
      <c r="CC166" s="126">
        <v>0</v>
      </c>
      <c r="CD166" s="126">
        <v>0</v>
      </c>
      <c r="CE166" s="126">
        <v>0</v>
      </c>
      <c r="CF166" s="126">
        <v>0</v>
      </c>
    </row>
    <row r="167" spans="1:84" x14ac:dyDescent="0.25">
      <c r="A167" s="48" t="s">
        <v>154</v>
      </c>
      <c r="B167" s="49" t="s">
        <v>165</v>
      </c>
      <c r="C167" s="50" t="s">
        <v>156</v>
      </c>
      <c r="D167" s="13"/>
      <c r="E167" s="135"/>
      <c r="F167" s="14" t="s">
        <v>166</v>
      </c>
      <c r="G167" s="23" t="e">
        <f ca="1">G166/G9</f>
        <v>#REF!</v>
      </c>
      <c r="H167" s="30" t="e">
        <f>IF(H9=0, 0, H166/H9)</f>
        <v>#REF!</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4.7043787965807007E-5</v>
      </c>
      <c r="AR167" s="30">
        <v>4.5242504743086504E-5</v>
      </c>
      <c r="AS167" s="30">
        <v>4.1440675206734704E-5</v>
      </c>
      <c r="AT167" s="30">
        <v>3.6899117811902256E-5</v>
      </c>
      <c r="AU167" s="30">
        <v>4.4205866721321193E-5</v>
      </c>
      <c r="AV167" s="30">
        <v>0</v>
      </c>
      <c r="AW167" s="30">
        <v>0</v>
      </c>
      <c r="AX167" s="30">
        <v>4.076898458728538E-5</v>
      </c>
      <c r="AY167" s="30">
        <v>4.2807433816649648E-5</v>
      </c>
      <c r="AZ167" s="30">
        <v>0</v>
      </c>
      <c r="BA167" s="30">
        <v>3.3678589908057453E-5</v>
      </c>
      <c r="BB167" s="30">
        <v>4.0927582735108502E-5</v>
      </c>
      <c r="BC167" s="30">
        <v>0</v>
      </c>
      <c r="BD167" s="30">
        <v>0</v>
      </c>
      <c r="BE167" s="30">
        <v>3.9442859233625242E-5</v>
      </c>
      <c r="BF167" s="30">
        <v>3.7736363283776406E-5</v>
      </c>
      <c r="BG167" s="30">
        <v>3.5926334108567271E-5</v>
      </c>
      <c r="BH167" s="30">
        <v>4.4736533770757222E-5</v>
      </c>
      <c r="BI167" s="30">
        <v>0</v>
      </c>
      <c r="BJ167" s="30">
        <v>3.545063123608831E-5</v>
      </c>
      <c r="BK167" s="30">
        <v>4.9616978498590233E-5</v>
      </c>
      <c r="BL167" s="30">
        <v>0</v>
      </c>
      <c r="BM167" s="30">
        <v>0</v>
      </c>
      <c r="BN167" s="30">
        <v>0</v>
      </c>
      <c r="BO167" s="30">
        <v>0</v>
      </c>
      <c r="BP167" s="30">
        <v>0</v>
      </c>
      <c r="BQ167" s="30">
        <v>1.6588123571500935E-4</v>
      </c>
      <c r="BR167" s="30">
        <v>1.6901446538471071E-4</v>
      </c>
      <c r="BS167" s="30">
        <v>3.0145058930190391E-4</v>
      </c>
      <c r="BT167" s="30">
        <v>4.5723592918985072E-4</v>
      </c>
      <c r="BU167" s="30">
        <v>4.5751633986928104E-4</v>
      </c>
      <c r="BV167" s="30">
        <v>4.3343653250773993E-4</v>
      </c>
      <c r="BW167" s="30">
        <v>4.4469928790659245E-4</v>
      </c>
      <c r="BX167" s="30">
        <v>0</v>
      </c>
      <c r="BY167" s="30">
        <v>0</v>
      </c>
      <c r="BZ167" s="30">
        <v>0</v>
      </c>
      <c r="CA167" s="30">
        <v>0</v>
      </c>
      <c r="CB167" s="30">
        <v>0</v>
      </c>
      <c r="CC167" s="30">
        <v>0</v>
      </c>
      <c r="CD167" s="30">
        <v>0</v>
      </c>
      <c r="CE167" s="30">
        <v>0</v>
      </c>
      <c r="CF167" s="30">
        <v>0</v>
      </c>
    </row>
    <row r="168" spans="1:84" x14ac:dyDescent="0.25">
      <c r="A168" s="149"/>
      <c r="B168" s="149"/>
      <c r="C168" s="149"/>
      <c r="D168" s="13"/>
      <c r="E168" s="11"/>
      <c r="F168" s="12" t="s">
        <v>167</v>
      </c>
      <c r="G168" s="163" t="s">
        <v>168</v>
      </c>
      <c r="H168" s="164" t="s">
        <v>168</v>
      </c>
      <c r="I168" s="164" t="s">
        <v>168</v>
      </c>
      <c r="J168" s="164" t="s">
        <v>168</v>
      </c>
      <c r="K168" s="164" t="s">
        <v>168</v>
      </c>
      <c r="L168" s="164" t="s">
        <v>168</v>
      </c>
      <c r="M168" s="164" t="s">
        <v>168</v>
      </c>
      <c r="N168" s="164" t="s">
        <v>168</v>
      </c>
      <c r="O168" s="164" t="s">
        <v>168</v>
      </c>
      <c r="P168" s="164" t="s">
        <v>168</v>
      </c>
      <c r="Q168" s="164" t="s">
        <v>168</v>
      </c>
      <c r="R168" s="164" t="s">
        <v>168</v>
      </c>
      <c r="S168" s="164" t="s">
        <v>168</v>
      </c>
      <c r="T168" s="164" t="s">
        <v>168</v>
      </c>
      <c r="U168" s="164" t="s">
        <v>168</v>
      </c>
      <c r="V168" s="164" t="s">
        <v>168</v>
      </c>
      <c r="W168" s="164" t="s">
        <v>168</v>
      </c>
      <c r="X168" s="164" t="s">
        <v>168</v>
      </c>
      <c r="Y168" s="164" t="s">
        <v>168</v>
      </c>
      <c r="Z168" s="164" t="s">
        <v>168</v>
      </c>
      <c r="AA168" s="164" t="s">
        <v>168</v>
      </c>
      <c r="AB168" s="164" t="s">
        <v>168</v>
      </c>
      <c r="AC168" s="164" t="s">
        <v>168</v>
      </c>
      <c r="AD168" s="164" t="s">
        <v>168</v>
      </c>
      <c r="AE168" s="164" t="s">
        <v>168</v>
      </c>
      <c r="AF168" s="164" t="s">
        <v>168</v>
      </c>
      <c r="AG168" s="164" t="s">
        <v>168</v>
      </c>
      <c r="AH168" s="164" t="s">
        <v>168</v>
      </c>
      <c r="AI168" s="164" t="s">
        <v>168</v>
      </c>
      <c r="AJ168" s="164" t="s">
        <v>168</v>
      </c>
      <c r="AK168" s="164" t="s">
        <v>168</v>
      </c>
      <c r="AL168" s="164" t="s">
        <v>168</v>
      </c>
      <c r="AM168" s="164" t="s">
        <v>168</v>
      </c>
      <c r="AN168" s="164" t="s">
        <v>168</v>
      </c>
      <c r="AO168" s="164" t="s">
        <v>168</v>
      </c>
      <c r="AP168" s="164" t="s">
        <v>168</v>
      </c>
      <c r="AQ168" s="164" t="s">
        <v>168</v>
      </c>
      <c r="AR168" s="164" t="s">
        <v>168</v>
      </c>
      <c r="AS168" s="164" t="s">
        <v>168</v>
      </c>
      <c r="AT168" s="164" t="s">
        <v>168</v>
      </c>
      <c r="AU168" s="164" t="s">
        <v>168</v>
      </c>
      <c r="AV168" s="164" t="s">
        <v>168</v>
      </c>
      <c r="AW168" s="164" t="s">
        <v>168</v>
      </c>
      <c r="AX168" s="164" t="s">
        <v>168</v>
      </c>
      <c r="AY168" s="164" t="s">
        <v>168</v>
      </c>
      <c r="AZ168" s="164" t="s">
        <v>168</v>
      </c>
      <c r="BA168" s="164" t="s">
        <v>168</v>
      </c>
      <c r="BB168" s="164" t="s">
        <v>168</v>
      </c>
      <c r="BC168" s="164" t="s">
        <v>168</v>
      </c>
      <c r="BD168" s="164" t="s">
        <v>168</v>
      </c>
      <c r="BE168" s="164" t="s">
        <v>168</v>
      </c>
      <c r="BF168" s="164" t="s">
        <v>168</v>
      </c>
      <c r="BG168" s="164" t="s">
        <v>168</v>
      </c>
      <c r="BH168" s="164" t="s">
        <v>168</v>
      </c>
      <c r="BI168" s="164" t="s">
        <v>168</v>
      </c>
      <c r="BJ168" s="164" t="s">
        <v>168</v>
      </c>
      <c r="BK168" s="164" t="s">
        <v>168</v>
      </c>
      <c r="BL168" s="164" t="s">
        <v>168</v>
      </c>
      <c r="BM168" s="164" t="s">
        <v>168</v>
      </c>
      <c r="BN168" s="164" t="s">
        <v>168</v>
      </c>
      <c r="BO168" s="164" t="s">
        <v>168</v>
      </c>
      <c r="BP168" s="164" t="s">
        <v>168</v>
      </c>
      <c r="BQ168" s="164" t="s">
        <v>168</v>
      </c>
      <c r="BR168" s="164" t="s">
        <v>168</v>
      </c>
      <c r="BS168" s="164" t="s">
        <v>168</v>
      </c>
      <c r="BT168" s="164" t="s">
        <v>168</v>
      </c>
      <c r="BU168" s="164" t="s">
        <v>168</v>
      </c>
      <c r="BV168" s="164" t="s">
        <v>168</v>
      </c>
      <c r="BW168" s="164" t="s">
        <v>168</v>
      </c>
      <c r="BX168" s="164" t="s">
        <v>168</v>
      </c>
      <c r="BY168" s="164" t="s">
        <v>168</v>
      </c>
      <c r="BZ168" s="164" t="s">
        <v>168</v>
      </c>
      <c r="CA168" s="164" t="s">
        <v>168</v>
      </c>
      <c r="CB168" s="164" t="s">
        <v>168</v>
      </c>
      <c r="CC168" s="164" t="s">
        <v>168</v>
      </c>
      <c r="CD168" s="164" t="s">
        <v>168</v>
      </c>
      <c r="CE168" s="164" t="s">
        <v>168</v>
      </c>
      <c r="CF168" s="164" t="s">
        <v>168</v>
      </c>
    </row>
    <row r="169" spans="1:84" x14ac:dyDescent="0.25">
      <c r="A169" s="149"/>
      <c r="B169" s="149"/>
      <c r="C169" s="149"/>
      <c r="D169" s="13"/>
      <c r="E169" s="11"/>
      <c r="F169" s="12" t="s">
        <v>169</v>
      </c>
      <c r="G169" s="163" t="s">
        <v>168</v>
      </c>
      <c r="H169" s="164" t="s">
        <v>168</v>
      </c>
      <c r="I169" s="164" t="s">
        <v>168</v>
      </c>
      <c r="J169" s="164" t="s">
        <v>168</v>
      </c>
      <c r="K169" s="164" t="s">
        <v>168</v>
      </c>
      <c r="L169" s="164" t="s">
        <v>168</v>
      </c>
      <c r="M169" s="164" t="s">
        <v>168</v>
      </c>
      <c r="N169" s="164" t="s">
        <v>168</v>
      </c>
      <c r="O169" s="164" t="s">
        <v>168</v>
      </c>
      <c r="P169" s="164" t="s">
        <v>168</v>
      </c>
      <c r="Q169" s="164" t="s">
        <v>168</v>
      </c>
      <c r="R169" s="164" t="s">
        <v>168</v>
      </c>
      <c r="S169" s="164" t="s">
        <v>168</v>
      </c>
      <c r="T169" s="164" t="s">
        <v>168</v>
      </c>
      <c r="U169" s="164" t="s">
        <v>168</v>
      </c>
      <c r="V169" s="164" t="s">
        <v>168</v>
      </c>
      <c r="W169" s="164" t="s">
        <v>168</v>
      </c>
      <c r="X169" s="164" t="s">
        <v>168</v>
      </c>
      <c r="Y169" s="164" t="s">
        <v>168</v>
      </c>
      <c r="Z169" s="164" t="s">
        <v>168</v>
      </c>
      <c r="AA169" s="164" t="s">
        <v>168</v>
      </c>
      <c r="AB169" s="164" t="s">
        <v>168</v>
      </c>
      <c r="AC169" s="164" t="s">
        <v>168</v>
      </c>
      <c r="AD169" s="164" t="s">
        <v>168</v>
      </c>
      <c r="AE169" s="164" t="s">
        <v>168</v>
      </c>
      <c r="AF169" s="164" t="s">
        <v>168</v>
      </c>
      <c r="AG169" s="164" t="s">
        <v>168</v>
      </c>
      <c r="AH169" s="164" t="s">
        <v>168</v>
      </c>
      <c r="AI169" s="164" t="s">
        <v>168</v>
      </c>
      <c r="AJ169" s="164" t="s">
        <v>168</v>
      </c>
      <c r="AK169" s="164" t="s">
        <v>168</v>
      </c>
      <c r="AL169" s="164" t="s">
        <v>168</v>
      </c>
      <c r="AM169" s="164" t="s">
        <v>168</v>
      </c>
      <c r="AN169" s="164" t="s">
        <v>168</v>
      </c>
      <c r="AO169" s="164" t="s">
        <v>168</v>
      </c>
      <c r="AP169" s="164" t="s">
        <v>168</v>
      </c>
      <c r="AQ169" s="164" t="s">
        <v>168</v>
      </c>
      <c r="AR169" s="164" t="s">
        <v>168</v>
      </c>
      <c r="AS169" s="164" t="s">
        <v>168</v>
      </c>
      <c r="AT169" s="164" t="s">
        <v>168</v>
      </c>
      <c r="AU169" s="164" t="s">
        <v>168</v>
      </c>
      <c r="AV169" s="164" t="s">
        <v>168</v>
      </c>
      <c r="AW169" s="164" t="s">
        <v>168</v>
      </c>
      <c r="AX169" s="164" t="s">
        <v>168</v>
      </c>
      <c r="AY169" s="164" t="s">
        <v>168</v>
      </c>
      <c r="AZ169" s="164" t="s">
        <v>168</v>
      </c>
      <c r="BA169" s="164" t="s">
        <v>168</v>
      </c>
      <c r="BB169" s="164" t="s">
        <v>168</v>
      </c>
      <c r="BC169" s="164" t="s">
        <v>168</v>
      </c>
      <c r="BD169" s="164" t="s">
        <v>168</v>
      </c>
      <c r="BE169" s="164" t="s">
        <v>168</v>
      </c>
      <c r="BF169" s="164" t="s">
        <v>168</v>
      </c>
      <c r="BG169" s="164" t="s">
        <v>168</v>
      </c>
      <c r="BH169" s="164" t="s">
        <v>168</v>
      </c>
      <c r="BI169" s="164" t="s">
        <v>168</v>
      </c>
      <c r="BJ169" s="164" t="s">
        <v>168</v>
      </c>
      <c r="BK169" s="164" t="s">
        <v>168</v>
      </c>
      <c r="BL169" s="164" t="s">
        <v>168</v>
      </c>
      <c r="BM169" s="164" t="s">
        <v>168</v>
      </c>
      <c r="BN169" s="164" t="s">
        <v>168</v>
      </c>
      <c r="BO169" s="164" t="s">
        <v>168</v>
      </c>
      <c r="BP169" s="164" t="s">
        <v>168</v>
      </c>
      <c r="BQ169" s="164" t="s">
        <v>168</v>
      </c>
      <c r="BR169" s="164" t="s">
        <v>168</v>
      </c>
      <c r="BS169" s="164" t="s">
        <v>168</v>
      </c>
      <c r="BT169" s="164" t="s">
        <v>168</v>
      </c>
      <c r="BU169" s="164" t="s">
        <v>168</v>
      </c>
      <c r="BV169" s="164" t="s">
        <v>168</v>
      </c>
      <c r="BW169" s="164" t="s">
        <v>168</v>
      </c>
      <c r="BX169" s="164" t="s">
        <v>168</v>
      </c>
      <c r="BY169" s="164" t="s">
        <v>168</v>
      </c>
      <c r="BZ169" s="164" t="s">
        <v>168</v>
      </c>
      <c r="CA169" s="164" t="s">
        <v>168</v>
      </c>
      <c r="CB169" s="164" t="s">
        <v>168</v>
      </c>
      <c r="CC169" s="164" t="s">
        <v>168</v>
      </c>
      <c r="CD169" s="164" t="s">
        <v>168</v>
      </c>
      <c r="CE169" s="164" t="s">
        <v>168</v>
      </c>
      <c r="CF169" s="164" t="s">
        <v>168</v>
      </c>
    </row>
    <row r="170" spans="1:84" ht="13.8" thickBot="1" x14ac:dyDescent="0.3">
      <c r="A170" s="149"/>
      <c r="B170" s="149"/>
      <c r="C170" s="149"/>
      <c r="D170" s="20"/>
      <c r="E170" s="15"/>
      <c r="F170" s="16"/>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row>
    <row r="171" spans="1:84" ht="13.8" thickTop="1" x14ac:dyDescent="0.25">
      <c r="A171" s="149"/>
      <c r="B171" s="149"/>
      <c r="C171" s="149"/>
      <c r="D171" s="20"/>
      <c r="E171" s="17"/>
      <c r="F171" s="18"/>
      <c r="G171" s="1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row>
    <row r="172" spans="1:84" x14ac:dyDescent="0.25">
      <c r="A172" s="149"/>
      <c r="B172" s="149"/>
      <c r="C172" s="149"/>
      <c r="D172" s="20"/>
      <c r="E172" s="17"/>
      <c r="F172" s="18"/>
      <c r="G172" s="1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row>
    <row r="173" spans="1:84" ht="13.8" thickBot="1" x14ac:dyDescent="0.3">
      <c r="A173" s="149"/>
      <c r="B173" s="149"/>
      <c r="C173" s="149"/>
      <c r="D173" s="20"/>
      <c r="E173" s="17"/>
      <c r="F173" s="18"/>
      <c r="G173" s="1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row>
    <row r="174" spans="1:84" ht="18.600000000000001" thickTop="1" thickBot="1" x14ac:dyDescent="0.3">
      <c r="A174" s="149"/>
      <c r="B174" s="149"/>
      <c r="C174" s="149"/>
      <c r="D174" s="20"/>
      <c r="E174" s="7"/>
      <c r="F174" s="8" t="s">
        <v>170</v>
      </c>
      <c r="G174" s="1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row>
    <row r="175" spans="1:84" ht="15.6" x14ac:dyDescent="0.3">
      <c r="A175" s="149"/>
      <c r="B175" s="149"/>
      <c r="C175" s="149"/>
      <c r="D175" s="20"/>
      <c r="E175" s="9"/>
      <c r="F175" s="24"/>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49"/>
      <c r="B176" s="149"/>
      <c r="C176" s="149"/>
      <c r="D176" s="4"/>
      <c r="E176" s="11"/>
      <c r="F176" s="12" t="s">
        <v>171</v>
      </c>
      <c r="G176" s="111" t="e">
        <f ca="1">(INDIRECT("H176")+INDIRECT("I176")+INDIRECT("J176")+INDIRECT("K176")+INDIRECT("L176")+INDIRECT("M176")+INDIRECT("N176")+INDIRECT("O176")+INDIRECT("P176")+INDIRECT("Q176")+INDIRECT("R176")+INDIRECT("S176")) / 12</f>
        <v>#REF!</v>
      </c>
      <c r="H176" s="89" t="e">
        <f>#REF!</f>
        <v>#REF!</v>
      </c>
      <c r="I176" s="89">
        <v>1679</v>
      </c>
      <c r="J176" s="89">
        <v>1671</v>
      </c>
      <c r="K176" s="89">
        <v>1608</v>
      </c>
      <c r="L176" s="89">
        <v>1578</v>
      </c>
      <c r="M176" s="89">
        <v>1580</v>
      </c>
      <c r="N176" s="89">
        <v>1594</v>
      </c>
      <c r="O176" s="89">
        <v>1636</v>
      </c>
      <c r="P176" s="89">
        <v>1641</v>
      </c>
      <c r="Q176" s="89">
        <v>1646</v>
      </c>
      <c r="R176" s="89">
        <v>1545</v>
      </c>
      <c r="S176" s="89">
        <v>1501</v>
      </c>
      <c r="T176" s="89">
        <v>1480</v>
      </c>
      <c r="U176" s="89">
        <v>1483</v>
      </c>
      <c r="V176" s="89">
        <v>1467</v>
      </c>
      <c r="W176" s="89">
        <v>1418</v>
      </c>
      <c r="X176" s="89">
        <v>1410</v>
      </c>
      <c r="Y176" s="89">
        <v>1234</v>
      </c>
      <c r="Z176" s="89">
        <v>1152</v>
      </c>
      <c r="AA176" s="89">
        <v>626</v>
      </c>
      <c r="AB176" s="89">
        <v>550</v>
      </c>
      <c r="AC176" s="89">
        <v>527</v>
      </c>
      <c r="AD176" s="89">
        <v>429</v>
      </c>
      <c r="AE176" s="89">
        <v>431</v>
      </c>
      <c r="AF176" s="89">
        <v>425</v>
      </c>
      <c r="AG176" s="89">
        <v>427</v>
      </c>
      <c r="AH176" s="89">
        <v>420</v>
      </c>
      <c r="AI176" s="89">
        <v>338</v>
      </c>
      <c r="AJ176" s="89">
        <v>337</v>
      </c>
      <c r="AK176" s="89">
        <v>337</v>
      </c>
      <c r="AL176" s="89">
        <v>336</v>
      </c>
      <c r="AM176" s="89">
        <v>334</v>
      </c>
      <c r="AN176" s="89">
        <v>333</v>
      </c>
      <c r="AO176" s="89">
        <v>351</v>
      </c>
      <c r="AP176" s="89">
        <v>351</v>
      </c>
      <c r="AQ176" s="89">
        <v>349</v>
      </c>
      <c r="AR176" s="89">
        <v>345</v>
      </c>
      <c r="AS176" s="89">
        <v>341</v>
      </c>
      <c r="AT176" s="89">
        <v>331</v>
      </c>
      <c r="AU176" s="89">
        <v>330</v>
      </c>
      <c r="AV176" s="89">
        <v>329</v>
      </c>
      <c r="AW176" s="89">
        <v>328</v>
      </c>
      <c r="AX176" s="89">
        <v>321</v>
      </c>
      <c r="AY176" s="89">
        <v>319</v>
      </c>
      <c r="AZ176" s="89">
        <v>315</v>
      </c>
      <c r="BA176" s="89">
        <v>277</v>
      </c>
      <c r="BB176" s="89">
        <v>276</v>
      </c>
      <c r="BC176" s="89">
        <v>269</v>
      </c>
      <c r="BD176" s="89">
        <v>264</v>
      </c>
      <c r="BE176" s="89">
        <v>261</v>
      </c>
      <c r="BF176" s="89">
        <v>260</v>
      </c>
      <c r="BG176" s="89">
        <v>260</v>
      </c>
      <c r="BH176" s="89">
        <v>260</v>
      </c>
      <c r="BI176" s="89">
        <v>260</v>
      </c>
      <c r="BJ176" s="89">
        <v>258</v>
      </c>
      <c r="BK176" s="89">
        <v>258</v>
      </c>
      <c r="BL176" s="89">
        <v>256</v>
      </c>
      <c r="BM176" s="89">
        <v>258</v>
      </c>
      <c r="BN176" s="89">
        <v>255</v>
      </c>
      <c r="BO176" s="89">
        <v>258</v>
      </c>
      <c r="BP176" s="89">
        <v>256</v>
      </c>
      <c r="BQ176" s="89">
        <v>256</v>
      </c>
      <c r="BR176" s="89">
        <v>252</v>
      </c>
      <c r="BS176" s="89">
        <v>251</v>
      </c>
      <c r="BT176" s="89">
        <v>251</v>
      </c>
      <c r="BU176" s="89">
        <v>244</v>
      </c>
      <c r="BV176" s="89">
        <v>243</v>
      </c>
      <c r="BW176" s="89">
        <v>243</v>
      </c>
      <c r="BX176" s="89">
        <v>243</v>
      </c>
      <c r="BY176" s="89">
        <v>242</v>
      </c>
      <c r="BZ176" s="89">
        <v>239</v>
      </c>
      <c r="CA176" s="89">
        <v>239</v>
      </c>
      <c r="CB176" s="89">
        <v>239</v>
      </c>
      <c r="CC176" s="89">
        <v>237</v>
      </c>
      <c r="CD176" s="89">
        <v>236</v>
      </c>
      <c r="CE176" s="89">
        <v>236</v>
      </c>
      <c r="CF176" s="89">
        <v>226</v>
      </c>
    </row>
    <row r="177" spans="1:84" x14ac:dyDescent="0.25">
      <c r="A177" s="48" t="s">
        <v>154</v>
      </c>
      <c r="B177" s="49" t="s">
        <v>165</v>
      </c>
      <c r="C177" s="50" t="s">
        <v>156</v>
      </c>
      <c r="D177" s="13"/>
      <c r="E177" s="11"/>
      <c r="F177" s="14" t="s">
        <v>172</v>
      </c>
      <c r="G177" s="23" t="e">
        <f ca="1">G176/G53</f>
        <v>#REF!</v>
      </c>
      <c r="H177" s="60" t="e">
        <f>IF(H53=0, 0, H176/H53)</f>
        <v>#REF!</v>
      </c>
      <c r="I177" s="60">
        <v>9.4724964739069106E-2</v>
      </c>
      <c r="J177" s="60">
        <v>0.10201465201465201</v>
      </c>
      <c r="K177" s="60">
        <v>9.9950273495773248E-2</v>
      </c>
      <c r="L177" s="60">
        <v>0.10135525724195517</v>
      </c>
      <c r="M177" s="60">
        <v>0.11207263441622925</v>
      </c>
      <c r="N177" s="60">
        <v>0.11687073832392404</v>
      </c>
      <c r="O177" s="60">
        <v>0.11442159742621345</v>
      </c>
      <c r="P177" s="60">
        <v>0.11647384484349492</v>
      </c>
      <c r="Q177" s="60">
        <v>0.11649798287210701</v>
      </c>
      <c r="R177" s="60">
        <v>0.10994093787803316</v>
      </c>
      <c r="S177" s="60">
        <v>0.10406988837273799</v>
      </c>
      <c r="T177" s="60">
        <v>0.10101010101010101</v>
      </c>
      <c r="U177" s="60">
        <v>9.1503671253162208E-2</v>
      </c>
      <c r="V177" s="60">
        <v>8.6187650549321426E-2</v>
      </c>
      <c r="W177" s="60">
        <v>8.145680147058823E-2</v>
      </c>
      <c r="X177" s="60">
        <v>7.8854650187349704E-2</v>
      </c>
      <c r="Y177" s="60">
        <v>6.9205316583478213E-2</v>
      </c>
      <c r="Z177" s="60">
        <v>6.6910611604809198E-2</v>
      </c>
      <c r="AA177" s="60">
        <v>3.8233677395712456E-2</v>
      </c>
      <c r="AB177" s="60">
        <v>3.5408485160625766E-2</v>
      </c>
      <c r="AC177" s="60">
        <v>3.6016949152542374E-2</v>
      </c>
      <c r="AD177" s="60">
        <v>2.9317296521560857E-2</v>
      </c>
      <c r="AE177" s="60">
        <v>2.8605561823853456E-2</v>
      </c>
      <c r="AF177" s="60">
        <v>2.6999555301442095E-2</v>
      </c>
      <c r="AG177" s="60">
        <v>2.6687499999999999E-2</v>
      </c>
      <c r="AH177" s="60">
        <v>2.7642490456759247E-2</v>
      </c>
      <c r="AI177" s="60">
        <v>2.2175567510825351E-2</v>
      </c>
      <c r="AJ177" s="60">
        <v>2.2895577145186495E-2</v>
      </c>
      <c r="AK177" s="60">
        <v>2.5441642760078514E-2</v>
      </c>
      <c r="AL177" s="60">
        <v>2.6225413674679988E-2</v>
      </c>
      <c r="AM177" s="60">
        <v>2.7503293807641632E-2</v>
      </c>
      <c r="AN177" s="60">
        <v>2.5633130628896928E-2</v>
      </c>
      <c r="AO177" s="60">
        <v>2.3359510182350593E-2</v>
      </c>
      <c r="AP177" s="60">
        <v>2.1306300837683624E-2</v>
      </c>
      <c r="AQ177" s="60">
        <v>2.0978600625150275E-2</v>
      </c>
      <c r="AR177" s="60">
        <v>1.9827586206896553E-2</v>
      </c>
      <c r="AS177" s="60">
        <v>1.9019465670143343E-2</v>
      </c>
      <c r="AT177" s="60">
        <v>1.8662607126747856E-2</v>
      </c>
      <c r="AU177" s="60">
        <v>1.7993456924754635E-2</v>
      </c>
      <c r="AV177" s="60">
        <v>1.8200929409161321E-2</v>
      </c>
      <c r="AW177" s="60">
        <v>1.8634246108396774E-2</v>
      </c>
      <c r="AX177" s="60">
        <v>1.9095776323616896E-2</v>
      </c>
      <c r="AY177" s="60">
        <v>1.947021484375E-2</v>
      </c>
      <c r="AZ177" s="60">
        <v>1.9473293768545993E-2</v>
      </c>
      <c r="BA177" s="60">
        <v>1.732332707942464E-2</v>
      </c>
      <c r="BB177" s="60">
        <v>1.7258629314657329E-2</v>
      </c>
      <c r="BC177" s="60">
        <v>1.7426794506348795E-2</v>
      </c>
      <c r="BD177" s="60">
        <v>1.7283142389525368E-2</v>
      </c>
      <c r="BE177" s="60">
        <v>1.7379145025968837E-2</v>
      </c>
      <c r="BF177" s="60">
        <v>1.7833870635846079E-2</v>
      </c>
      <c r="BG177" s="60">
        <v>1.840056617126681E-2</v>
      </c>
      <c r="BH177" s="60">
        <v>1.8584703359542529E-2</v>
      </c>
      <c r="BI177" s="60">
        <v>1.87603723212353E-2</v>
      </c>
      <c r="BJ177" s="60">
        <v>1.9658640658335873E-2</v>
      </c>
      <c r="BK177" s="60">
        <v>2.0167278980692566E-2</v>
      </c>
      <c r="BL177" s="60">
        <v>2.0344909798935072E-2</v>
      </c>
      <c r="BM177" s="60">
        <v>2.132936507936508E-2</v>
      </c>
      <c r="BN177" s="60">
        <v>2.1538981332882845E-2</v>
      </c>
      <c r="BO177" s="60">
        <v>2.2603819870334677E-2</v>
      </c>
      <c r="BP177" s="60">
        <v>2.2330774598743892E-2</v>
      </c>
      <c r="BQ177" s="60">
        <v>2.2912378054237896E-2</v>
      </c>
      <c r="BR177" s="60">
        <v>2.2220262763424741E-2</v>
      </c>
      <c r="BS177" s="60">
        <v>2.2226157796865313E-2</v>
      </c>
      <c r="BT177" s="60">
        <v>2.271904417089066E-2</v>
      </c>
      <c r="BU177" s="60">
        <v>2.4579429837816056E-2</v>
      </c>
      <c r="BV177" s="60">
        <v>2.4021352313167259E-2</v>
      </c>
      <c r="BW177" s="60">
        <v>2.4702653247941447E-2</v>
      </c>
      <c r="BX177" s="60">
        <v>2.548238255033557E-2</v>
      </c>
      <c r="BY177" s="60">
        <v>2.42776886035313E-2</v>
      </c>
      <c r="BZ177" s="60">
        <v>2.4121921679450948E-2</v>
      </c>
      <c r="CA177" s="60">
        <v>2.4000803374171521E-2</v>
      </c>
      <c r="CB177" s="60">
        <v>2.4160938131823698E-2</v>
      </c>
      <c r="CC177" s="60">
        <v>6.3419855499063427E-2</v>
      </c>
      <c r="CD177" s="60">
        <v>2.6031325832781824E-2</v>
      </c>
      <c r="CE177" s="60">
        <v>2.8088550345155915E-2</v>
      </c>
      <c r="CF177" s="60">
        <v>2.4488026871817097E-2</v>
      </c>
    </row>
    <row r="178" spans="1:84" x14ac:dyDescent="0.25">
      <c r="A178" s="149"/>
      <c r="B178" s="149"/>
      <c r="C178" s="149"/>
      <c r="D178" s="4"/>
      <c r="E178" s="11"/>
      <c r="F178" s="12" t="s">
        <v>173</v>
      </c>
      <c r="G178" s="111" t="e">
        <f ca="1">(INDIRECT("H178")+INDIRECT("I178")+INDIRECT("J178")+INDIRECT("K178")+INDIRECT("L178")+INDIRECT("M178")+INDIRECT("N178")+INDIRECT("O178")+INDIRECT("P178")+INDIRECT("Q178")+INDIRECT("R178")+INDIRECT("S178")) / 12</f>
        <v>#REF!</v>
      </c>
      <c r="H178" s="89" t="e">
        <f>#REF!</f>
        <v>#REF!</v>
      </c>
      <c r="I178" s="89">
        <v>11080</v>
      </c>
      <c r="J178" s="89">
        <v>9619</v>
      </c>
      <c r="K178" s="89">
        <v>8775</v>
      </c>
      <c r="L178" s="89">
        <v>7564</v>
      </c>
      <c r="M178" s="89">
        <v>6726</v>
      </c>
      <c r="N178" s="89">
        <v>5400</v>
      </c>
      <c r="O178" s="89">
        <v>6400</v>
      </c>
      <c r="P178" s="89">
        <v>6505</v>
      </c>
      <c r="Q178" s="89">
        <v>6162</v>
      </c>
      <c r="R178" s="89">
        <v>5793</v>
      </c>
      <c r="S178" s="89">
        <v>4836</v>
      </c>
      <c r="T178" s="89">
        <v>4487</v>
      </c>
      <c r="U178" s="89">
        <v>5541</v>
      </c>
      <c r="V178" s="89">
        <v>5588</v>
      </c>
      <c r="W178" s="89">
        <v>4814</v>
      </c>
      <c r="X178" s="89">
        <v>4681</v>
      </c>
      <c r="Y178" s="89">
        <v>4944</v>
      </c>
      <c r="Z178" s="89">
        <v>5871</v>
      </c>
      <c r="AA178" s="89">
        <v>5234</v>
      </c>
      <c r="AB178" s="89">
        <v>4714</v>
      </c>
      <c r="AC178" s="89">
        <v>4556</v>
      </c>
      <c r="AD178" s="89">
        <v>4388</v>
      </c>
      <c r="AE178" s="89">
        <v>5098</v>
      </c>
      <c r="AF178" s="89">
        <v>5130</v>
      </c>
      <c r="AG178" s="89">
        <v>4401</v>
      </c>
      <c r="AH178" s="89">
        <v>4335</v>
      </c>
      <c r="AI178" s="89">
        <v>4568</v>
      </c>
      <c r="AJ178" s="89">
        <v>4608</v>
      </c>
      <c r="AK178" s="89">
        <v>4060</v>
      </c>
      <c r="AL178" s="89">
        <v>4600</v>
      </c>
      <c r="AM178" s="89">
        <v>5211</v>
      </c>
      <c r="AN178" s="89">
        <v>8029</v>
      </c>
      <c r="AO178" s="89">
        <v>16440</v>
      </c>
      <c r="AP178" s="89">
        <v>21349</v>
      </c>
      <c r="AQ178" s="89">
        <v>23685</v>
      </c>
      <c r="AR178" s="89">
        <v>23810</v>
      </c>
      <c r="AS178" s="89">
        <v>23224</v>
      </c>
      <c r="AT178" s="89">
        <v>22885</v>
      </c>
      <c r="AU178" s="89">
        <v>22384</v>
      </c>
      <c r="AV178" s="89">
        <v>22295</v>
      </c>
      <c r="AW178" s="89">
        <v>21810</v>
      </c>
      <c r="AX178" s="89">
        <v>21469</v>
      </c>
      <c r="AY178" s="89">
        <v>21176</v>
      </c>
      <c r="AZ178" s="89">
        <v>20806</v>
      </c>
      <c r="BA178" s="89">
        <v>20641</v>
      </c>
      <c r="BB178" s="89">
        <v>20224</v>
      </c>
      <c r="BC178" s="89">
        <v>20005</v>
      </c>
      <c r="BD178" s="89">
        <v>19665</v>
      </c>
      <c r="BE178" s="89">
        <v>19411</v>
      </c>
      <c r="BF178" s="89">
        <v>19225</v>
      </c>
      <c r="BG178" s="89">
        <v>18794</v>
      </c>
      <c r="BH178" s="89">
        <v>18500</v>
      </c>
      <c r="BI178" s="89">
        <v>18138</v>
      </c>
      <c r="BJ178" s="89">
        <v>17753</v>
      </c>
      <c r="BK178" s="89">
        <v>17335</v>
      </c>
      <c r="BL178" s="89">
        <v>16821</v>
      </c>
      <c r="BM178" s="89">
        <v>16270</v>
      </c>
      <c r="BN178" s="89">
        <v>15623</v>
      </c>
      <c r="BO178" s="89">
        <v>15406</v>
      </c>
      <c r="BP178" s="89">
        <v>15285</v>
      </c>
      <c r="BQ178" s="89">
        <v>15040</v>
      </c>
      <c r="BR178" s="89">
        <v>14891</v>
      </c>
      <c r="BS178" s="89">
        <v>14464</v>
      </c>
      <c r="BT178" s="89">
        <v>14258</v>
      </c>
      <c r="BU178" s="89">
        <v>13498</v>
      </c>
      <c r="BV178" s="89">
        <v>13268</v>
      </c>
      <c r="BW178" s="89">
        <v>13379</v>
      </c>
      <c r="BX178" s="89">
        <v>13017</v>
      </c>
      <c r="BY178" s="89">
        <v>12558</v>
      </c>
      <c r="BZ178" s="89">
        <v>12133</v>
      </c>
      <c r="CA178" s="89">
        <v>11662</v>
      </c>
      <c r="CB178" s="89">
        <v>11286</v>
      </c>
      <c r="CC178" s="89">
        <v>10669</v>
      </c>
      <c r="CD178" s="89">
        <v>10375</v>
      </c>
      <c r="CE178" s="89">
        <v>9846</v>
      </c>
      <c r="CF178" s="89">
        <v>11710</v>
      </c>
    </row>
    <row r="179" spans="1:84" x14ac:dyDescent="0.25">
      <c r="A179" s="48" t="s">
        <v>117</v>
      </c>
      <c r="B179" s="49" t="s">
        <v>118</v>
      </c>
      <c r="C179" s="50" t="s">
        <v>119</v>
      </c>
      <c r="D179" s="13"/>
      <c r="E179" s="11"/>
      <c r="F179" s="14" t="s">
        <v>172</v>
      </c>
      <c r="G179" s="23" t="e">
        <f ca="1">G178/G53</f>
        <v>#REF!</v>
      </c>
      <c r="H179" s="60" t="e">
        <f>IF(H53=0, 0, H178/H53)</f>
        <v>#REF!</v>
      </c>
      <c r="I179" s="60">
        <v>0.62510578279266571</v>
      </c>
      <c r="J179" s="60">
        <v>0.58724053724053726</v>
      </c>
      <c r="K179" s="60">
        <v>0.54543759323719543</v>
      </c>
      <c r="L179" s="60">
        <v>0.48583724067056328</v>
      </c>
      <c r="M179" s="60">
        <v>0.47708894878706198</v>
      </c>
      <c r="N179" s="60">
        <v>0.39592345479873892</v>
      </c>
      <c r="O179" s="60">
        <v>0.44761505105609178</v>
      </c>
      <c r="P179" s="60">
        <v>0.4617077152388388</v>
      </c>
      <c r="Q179" s="60">
        <v>0.43612428338877485</v>
      </c>
      <c r="R179" s="60">
        <v>0.41222514765530494</v>
      </c>
      <c r="S179" s="60">
        <v>0.33529778825487067</v>
      </c>
      <c r="T179" s="60">
        <v>0.30623805623805622</v>
      </c>
      <c r="U179" s="60">
        <v>0.34188930708952919</v>
      </c>
      <c r="V179" s="60">
        <v>0.3283003348804418</v>
      </c>
      <c r="W179" s="60">
        <v>0.27653952205882354</v>
      </c>
      <c r="X179" s="60">
        <v>0.26178625356523683</v>
      </c>
      <c r="Y179" s="60">
        <v>0.27726992316751725</v>
      </c>
      <c r="Z179" s="60">
        <v>0.3410001742463844</v>
      </c>
      <c r="AA179" s="60">
        <v>0.31967263177181948</v>
      </c>
      <c r="AB179" s="60">
        <v>0.30348290735852701</v>
      </c>
      <c r="AC179" s="60">
        <v>0.31137233460907598</v>
      </c>
      <c r="AD179" s="60">
        <v>0.29987015649559218</v>
      </c>
      <c r="AE179" s="60">
        <v>0.33835534612066104</v>
      </c>
      <c r="AF179" s="60">
        <v>0.32590051457975988</v>
      </c>
      <c r="AG179" s="60">
        <v>0.27506249999999999</v>
      </c>
      <c r="AH179" s="60">
        <v>0.28530999078583652</v>
      </c>
      <c r="AI179" s="60">
        <v>0.29969820233565148</v>
      </c>
      <c r="AJ179" s="60">
        <v>0.31306474624634828</v>
      </c>
      <c r="AK179" s="60">
        <v>0.30650762494337913</v>
      </c>
      <c r="AL179" s="60">
        <v>0.35903840149859506</v>
      </c>
      <c r="AM179" s="60">
        <v>0.42910079051383399</v>
      </c>
      <c r="AN179" s="60">
        <v>0.61804326071895932</v>
      </c>
      <c r="AO179" s="60">
        <v>1.0941035538400106</v>
      </c>
      <c r="AP179" s="60">
        <v>1.2959208449678281</v>
      </c>
      <c r="AQ179" s="60">
        <v>1.4237196441452271</v>
      </c>
      <c r="AR179" s="60">
        <v>1.3683908045977011</v>
      </c>
      <c r="AS179" s="60">
        <v>1.2953315856991465</v>
      </c>
      <c r="AT179" s="60">
        <v>1.2903134866937302</v>
      </c>
      <c r="AU179" s="60">
        <v>1.2205016357688114</v>
      </c>
      <c r="AV179" s="60">
        <v>1.2334034078335916</v>
      </c>
      <c r="AW179" s="60">
        <v>1.239063742756505</v>
      </c>
      <c r="AX179" s="60">
        <v>1.2771564544913743</v>
      </c>
      <c r="AY179" s="60">
        <v>1.29248046875</v>
      </c>
      <c r="AZ179" s="60">
        <v>1.2862265084075173</v>
      </c>
      <c r="BA179" s="60">
        <v>1.2908692933083177</v>
      </c>
      <c r="BB179" s="60">
        <v>1.264632316158079</v>
      </c>
      <c r="BC179" s="60">
        <v>1.2959963721171288</v>
      </c>
      <c r="BD179" s="60">
        <v>1.2873977086743045</v>
      </c>
      <c r="BE179" s="60">
        <v>1.2925156478891997</v>
      </c>
      <c r="BF179" s="60">
        <v>1.3186775499005419</v>
      </c>
      <c r="BG179" s="60">
        <v>1.3300778485491862</v>
      </c>
      <c r="BH179" s="60">
        <v>1.3223731236597569</v>
      </c>
      <c r="BI179" s="60">
        <v>1.3087524352406379</v>
      </c>
      <c r="BJ179" s="60">
        <v>1.3527125876257238</v>
      </c>
      <c r="BK179" s="60">
        <v>1.3550379113577737</v>
      </c>
      <c r="BL179" s="60">
        <v>1.336803623937058</v>
      </c>
      <c r="BM179" s="60">
        <v>1.3450727513227514</v>
      </c>
      <c r="BN179" s="60">
        <v>1.3196215896612891</v>
      </c>
      <c r="BO179" s="60">
        <v>1.349745926055721</v>
      </c>
      <c r="BP179" s="60">
        <v>1.333304256803908</v>
      </c>
      <c r="BQ179" s="60">
        <v>1.3461022106864764</v>
      </c>
      <c r="BR179" s="60">
        <v>1.3130235428974517</v>
      </c>
      <c r="BS179" s="60">
        <v>1.2807934118480475</v>
      </c>
      <c r="BT179" s="60">
        <v>1.2905503258508326</v>
      </c>
      <c r="BU179" s="60">
        <v>1.3597259997985294</v>
      </c>
      <c r="BV179" s="60">
        <v>1.3115856069592724</v>
      </c>
      <c r="BW179" s="60">
        <v>1.3600691267662905</v>
      </c>
      <c r="BX179" s="60">
        <v>1.3650377516778522</v>
      </c>
      <c r="BY179" s="60">
        <v>1.2598314606741574</v>
      </c>
      <c r="BZ179" s="60">
        <v>1.2245660072668552</v>
      </c>
      <c r="CA179" s="60">
        <v>1.1711186985338422</v>
      </c>
      <c r="CB179" s="60">
        <v>1.1409219571370806</v>
      </c>
      <c r="CC179" s="60">
        <v>2.854963874765855</v>
      </c>
      <c r="CD179" s="60">
        <v>1.144385616589455</v>
      </c>
      <c r="CE179" s="60">
        <v>1.1718638419423946</v>
      </c>
      <c r="CF179" s="60">
        <v>1.2688265250839745</v>
      </c>
    </row>
    <row r="180" spans="1:84" x14ac:dyDescent="0.25">
      <c r="A180" s="149"/>
      <c r="B180" s="149"/>
      <c r="C180" s="149"/>
      <c r="D180" s="4"/>
      <c r="E180" s="11"/>
      <c r="F180" s="12" t="s">
        <v>174</v>
      </c>
      <c r="G180" s="111" t="e">
        <f ca="1">(INDIRECT("H180")+INDIRECT("I180")+INDIRECT("J180")+INDIRECT("K180")+INDIRECT("L180")+INDIRECT("M180")+INDIRECT("N180")+INDIRECT("O180")+INDIRECT("P180")+INDIRECT("Q180")+INDIRECT("R180")+INDIRECT("S180")) / 12</f>
        <v>#REF!</v>
      </c>
      <c r="H180" s="89" t="e">
        <f>#REF!</f>
        <v>#REF!</v>
      </c>
      <c r="I180" s="89">
        <v>4769</v>
      </c>
      <c r="J180" s="89">
        <v>4677</v>
      </c>
      <c r="K180" s="89">
        <v>4586</v>
      </c>
      <c r="L180" s="89">
        <v>4479</v>
      </c>
      <c r="M180" s="89">
        <v>4445</v>
      </c>
      <c r="N180" s="89">
        <v>4393</v>
      </c>
      <c r="O180" s="89">
        <v>4298</v>
      </c>
      <c r="P180" s="89">
        <v>4201</v>
      </c>
      <c r="Q180" s="89">
        <v>4114</v>
      </c>
      <c r="R180" s="89">
        <v>3890</v>
      </c>
      <c r="S180" s="89">
        <v>3817</v>
      </c>
      <c r="T180" s="89">
        <v>3734</v>
      </c>
      <c r="U180" s="89">
        <v>3774</v>
      </c>
      <c r="V180" s="89">
        <v>3768</v>
      </c>
      <c r="W180" s="89">
        <v>3703</v>
      </c>
      <c r="X180" s="89">
        <v>3630</v>
      </c>
      <c r="Y180" s="89">
        <v>3617</v>
      </c>
      <c r="Z180" s="89">
        <v>3754</v>
      </c>
      <c r="AA180" s="89">
        <v>3686</v>
      </c>
      <c r="AB180" s="89">
        <v>3605</v>
      </c>
      <c r="AC180" s="89">
        <v>3532</v>
      </c>
      <c r="AD180" s="89">
        <v>3503</v>
      </c>
      <c r="AE180" s="89">
        <v>3460</v>
      </c>
      <c r="AF180" s="89">
        <v>3407</v>
      </c>
      <c r="AG180" s="89">
        <v>3390</v>
      </c>
      <c r="AH180" s="89">
        <v>3360</v>
      </c>
      <c r="AI180" s="89">
        <v>3290</v>
      </c>
      <c r="AJ180" s="89">
        <v>3253</v>
      </c>
      <c r="AK180" s="89">
        <v>3193</v>
      </c>
      <c r="AL180" s="89">
        <v>3130</v>
      </c>
      <c r="AM180" s="89">
        <v>3086</v>
      </c>
      <c r="AN180" s="89">
        <v>3031</v>
      </c>
      <c r="AO180" s="89">
        <v>4571</v>
      </c>
      <c r="AP180" s="89">
        <v>4503</v>
      </c>
      <c r="AQ180" s="89">
        <v>4438</v>
      </c>
      <c r="AR180" s="89">
        <v>4338</v>
      </c>
      <c r="AS180" s="89">
        <v>4228</v>
      </c>
      <c r="AT180" s="89">
        <v>4161</v>
      </c>
      <c r="AU180" s="89">
        <v>4065</v>
      </c>
      <c r="AV180" s="89">
        <v>3998</v>
      </c>
      <c r="AW180" s="89">
        <v>3926</v>
      </c>
      <c r="AX180" s="89">
        <v>3880</v>
      </c>
      <c r="AY180" s="89">
        <v>3801</v>
      </c>
      <c r="AZ180" s="89">
        <v>3699</v>
      </c>
      <c r="BA180" s="89">
        <v>3655</v>
      </c>
      <c r="BB180" s="89">
        <v>3608</v>
      </c>
      <c r="BC180" s="89">
        <v>3554</v>
      </c>
      <c r="BD180" s="89">
        <v>3507</v>
      </c>
      <c r="BE180" s="89">
        <v>3446</v>
      </c>
      <c r="BF180" s="89">
        <v>3389</v>
      </c>
      <c r="BG180" s="89">
        <v>3359</v>
      </c>
      <c r="BH180" s="89">
        <v>3301</v>
      </c>
      <c r="BI180" s="89">
        <v>3274</v>
      </c>
      <c r="BJ180" s="89">
        <v>3300</v>
      </c>
      <c r="BK180" s="89">
        <v>3322</v>
      </c>
      <c r="BL180" s="89">
        <v>3242</v>
      </c>
      <c r="BM180" s="89">
        <v>3163</v>
      </c>
      <c r="BN180" s="89">
        <v>3088</v>
      </c>
      <c r="BO180" s="89">
        <v>3039</v>
      </c>
      <c r="BP180" s="89">
        <v>2973</v>
      </c>
      <c r="BQ180" s="89">
        <v>2908</v>
      </c>
      <c r="BR180" s="89">
        <v>2842</v>
      </c>
      <c r="BS180" s="89">
        <v>6759</v>
      </c>
      <c r="BT180" s="89">
        <v>2690</v>
      </c>
      <c r="BU180" s="89">
        <v>2632</v>
      </c>
      <c r="BV180" s="89">
        <v>2593</v>
      </c>
      <c r="BW180" s="89">
        <v>2531</v>
      </c>
      <c r="BX180" s="89">
        <v>2497</v>
      </c>
      <c r="BY180" s="89">
        <v>2455</v>
      </c>
      <c r="BZ180" s="89">
        <v>2418</v>
      </c>
      <c r="CA180" s="89">
        <v>2369</v>
      </c>
      <c r="CB180" s="89">
        <v>2319</v>
      </c>
      <c r="CC180" s="89">
        <v>2264</v>
      </c>
      <c r="CD180" s="89">
        <v>2193</v>
      </c>
      <c r="CE180" s="89">
        <v>2148</v>
      </c>
      <c r="CF180" s="89">
        <v>1618</v>
      </c>
    </row>
    <row r="181" spans="1:84" x14ac:dyDescent="0.25">
      <c r="A181" s="48" t="s">
        <v>161</v>
      </c>
      <c r="B181" s="49" t="s">
        <v>74</v>
      </c>
      <c r="C181" s="50" t="s">
        <v>175</v>
      </c>
      <c r="D181" s="13"/>
      <c r="E181" s="11"/>
      <c r="F181" s="14" t="s">
        <v>172</v>
      </c>
      <c r="G181" s="23" t="e">
        <f ca="1">G180/G53</f>
        <v>#REF!</v>
      </c>
      <c r="H181" s="60" t="e">
        <f>IF(H53=0, 0, H180/H53)</f>
        <v>#REF!</v>
      </c>
      <c r="I181" s="60">
        <v>0.26905500705218616</v>
      </c>
      <c r="J181" s="60">
        <v>0.28553113553113552</v>
      </c>
      <c r="K181" s="60">
        <v>0.28505718547986075</v>
      </c>
      <c r="L181" s="60">
        <v>0.28768707046053055</v>
      </c>
      <c r="M181" s="60">
        <v>0.31529294935451835</v>
      </c>
      <c r="N181" s="60">
        <v>0.32209106239460372</v>
      </c>
      <c r="O181" s="60">
        <v>0.30060148272485665</v>
      </c>
      <c r="P181" s="60">
        <v>0.29817588189367594</v>
      </c>
      <c r="Q181" s="60">
        <v>0.2911741807629698</v>
      </c>
      <c r="R181" s="60">
        <v>0.27680922223012877</v>
      </c>
      <c r="S181" s="60">
        <v>0.26464674478263883</v>
      </c>
      <c r="T181" s="60">
        <v>0.25484575484575483</v>
      </c>
      <c r="U181" s="60">
        <v>0.23286234343185044</v>
      </c>
      <c r="V181" s="60">
        <v>0.22137359732095646</v>
      </c>
      <c r="W181" s="60">
        <v>0.21271829044117646</v>
      </c>
      <c r="X181" s="60">
        <v>0.20300878026955987</v>
      </c>
      <c r="Y181" s="60">
        <v>0.20284897089338791</v>
      </c>
      <c r="Z181" s="60">
        <v>0.21804030899692164</v>
      </c>
      <c r="AA181" s="60">
        <v>0.22512673303609601</v>
      </c>
      <c r="AB181" s="60">
        <v>0.2320865254619198</v>
      </c>
      <c r="AC181" s="60">
        <v>0.24138873701476216</v>
      </c>
      <c r="AD181" s="60">
        <v>0.23939041891614843</v>
      </c>
      <c r="AE181" s="60">
        <v>0.22964093714740824</v>
      </c>
      <c r="AF181" s="60">
        <v>0.21644114096944286</v>
      </c>
      <c r="AG181" s="60">
        <v>0.21187500000000001</v>
      </c>
      <c r="AH181" s="60">
        <v>0.22113992365407398</v>
      </c>
      <c r="AI181" s="60">
        <v>0.21585093819708701</v>
      </c>
      <c r="AJ181" s="60">
        <v>0.22100686187920374</v>
      </c>
      <c r="AK181" s="60">
        <v>0.24105390306507624</v>
      </c>
      <c r="AL181" s="60">
        <v>0.24430221667187013</v>
      </c>
      <c r="AM181" s="60">
        <v>0.25411725955204217</v>
      </c>
      <c r="AN181" s="60">
        <v>0.2333153721807405</v>
      </c>
      <c r="AO181" s="60">
        <v>0.30420604285904435</v>
      </c>
      <c r="AP181" s="60">
        <v>0.27333980818259074</v>
      </c>
      <c r="AQ181" s="60">
        <v>0.26677085837941811</v>
      </c>
      <c r="AR181" s="60">
        <v>0.24931034482758621</v>
      </c>
      <c r="AS181" s="60">
        <v>0.23581906408611747</v>
      </c>
      <c r="AT181" s="60">
        <v>0.23460757780784844</v>
      </c>
      <c r="AU181" s="60">
        <v>0.22164667393675028</v>
      </c>
      <c r="AV181" s="60">
        <v>0.22117725160433724</v>
      </c>
      <c r="AW181" s="60">
        <v>0.22304283604135894</v>
      </c>
      <c r="AX181" s="60">
        <v>0.23081499107674003</v>
      </c>
      <c r="AY181" s="60">
        <v>0.23199462890625</v>
      </c>
      <c r="AZ181" s="60">
        <v>0.22867210682492581</v>
      </c>
      <c r="BA181" s="60">
        <v>0.22858036272670418</v>
      </c>
      <c r="BB181" s="60">
        <v>0.22561280640320161</v>
      </c>
      <c r="BC181" s="60">
        <v>0.23024099507644469</v>
      </c>
      <c r="BD181" s="60">
        <v>0.22959083469721767</v>
      </c>
      <c r="BE181" s="60">
        <v>0.22945798375282994</v>
      </c>
      <c r="BF181" s="60">
        <v>0.23245764455723986</v>
      </c>
      <c r="BG181" s="60">
        <v>0.23772116065109697</v>
      </c>
      <c r="BH181" s="60">
        <v>0.2359542530378842</v>
      </c>
      <c r="BI181" s="60">
        <v>0.23623638069124756</v>
      </c>
      <c r="BJ181" s="60">
        <v>0.25144772935080767</v>
      </c>
      <c r="BK181" s="60">
        <v>0.25967325881341358</v>
      </c>
      <c r="BL181" s="60">
        <v>0.25764920925057616</v>
      </c>
      <c r="BM181" s="60">
        <v>0.26149140211640209</v>
      </c>
      <c r="BN181" s="60">
        <v>0.26083284061153816</v>
      </c>
      <c r="BO181" s="60">
        <v>0.26625197126336081</v>
      </c>
      <c r="BP181" s="60">
        <v>0.25933356594556872</v>
      </c>
      <c r="BQ181" s="60">
        <v>0.26027029445985861</v>
      </c>
      <c r="BR181" s="60">
        <v>0.25059518560973459</v>
      </c>
      <c r="BS181" s="60">
        <v>0.59851235278491099</v>
      </c>
      <c r="BT181" s="60">
        <v>0.24348298334540189</v>
      </c>
      <c r="BU181" s="60">
        <v>0.26513548907021256</v>
      </c>
      <c r="BV181" s="60">
        <v>0.25632661130881773</v>
      </c>
      <c r="BW181" s="60">
        <v>0.25729389041374401</v>
      </c>
      <c r="BX181" s="60">
        <v>0.2618498322147651</v>
      </c>
      <c r="BY181" s="60">
        <v>0.24628812199036917</v>
      </c>
      <c r="BZ181" s="60">
        <v>0.24404521598708115</v>
      </c>
      <c r="CA181" s="60">
        <v>0.23789917654147419</v>
      </c>
      <c r="CB181" s="60">
        <v>0.23443186413263242</v>
      </c>
      <c r="CC181" s="60">
        <v>0.6058335563286058</v>
      </c>
      <c r="CD181" s="60">
        <v>0.24189278623428193</v>
      </c>
      <c r="CE181" s="60">
        <v>0.25565341585336826</v>
      </c>
      <c r="CF181" s="60">
        <v>0.17531693574601798</v>
      </c>
    </row>
    <row r="182" spans="1:84" x14ac:dyDescent="0.25">
      <c r="A182" s="149"/>
      <c r="B182" s="149"/>
      <c r="C182" s="149"/>
      <c r="D182" s="4"/>
      <c r="E182" s="11"/>
      <c r="F182" s="12" t="s">
        <v>176</v>
      </c>
      <c r="G182" s="111" t="e">
        <f ca="1">(INDIRECT("H182")+INDIRECT("I182")+INDIRECT("J182")+INDIRECT("K182")+INDIRECT("L182")+INDIRECT("M182")+INDIRECT("N182")+INDIRECT("O182")+INDIRECT("P182")+INDIRECT("Q182")+INDIRECT("R182")+INDIRECT("S182")) / 12</f>
        <v>#REF!</v>
      </c>
      <c r="H182" s="89" t="e">
        <f>#REF!</f>
        <v>#REF!</v>
      </c>
      <c r="I182" s="89">
        <v>1</v>
      </c>
      <c r="J182" s="89">
        <v>0</v>
      </c>
      <c r="K182" s="89">
        <v>1</v>
      </c>
      <c r="L182" s="89">
        <v>1</v>
      </c>
      <c r="M182" s="89">
        <v>1</v>
      </c>
      <c r="N182" s="89">
        <v>1</v>
      </c>
      <c r="O182" s="89">
        <v>1</v>
      </c>
      <c r="P182" s="89">
        <v>1</v>
      </c>
      <c r="Q182" s="89">
        <v>1</v>
      </c>
      <c r="R182" s="89">
        <v>1</v>
      </c>
      <c r="S182" s="89">
        <v>1</v>
      </c>
      <c r="T182" s="89">
        <v>1</v>
      </c>
      <c r="U182" s="89">
        <v>1</v>
      </c>
      <c r="V182" s="89">
        <v>1</v>
      </c>
      <c r="W182" s="89">
        <v>1</v>
      </c>
      <c r="X182" s="89">
        <v>1</v>
      </c>
      <c r="Y182" s="89">
        <v>1</v>
      </c>
      <c r="Z182" s="89">
        <v>1</v>
      </c>
      <c r="AA182" s="89">
        <v>1</v>
      </c>
      <c r="AB182" s="89">
        <v>1</v>
      </c>
      <c r="AC182" s="89">
        <v>1</v>
      </c>
      <c r="AD182" s="89">
        <v>1</v>
      </c>
      <c r="AE182" s="89">
        <v>1</v>
      </c>
      <c r="AF182" s="89">
        <v>0</v>
      </c>
      <c r="AG182" s="89">
        <v>0</v>
      </c>
      <c r="AH182" s="89">
        <v>0</v>
      </c>
      <c r="AI182" s="89">
        <v>0</v>
      </c>
      <c r="AJ182" s="89">
        <v>0</v>
      </c>
      <c r="AK182" s="89">
        <v>0</v>
      </c>
      <c r="AL182" s="89">
        <v>0</v>
      </c>
      <c r="AM182" s="89">
        <v>0</v>
      </c>
      <c r="AN182" s="89">
        <v>0</v>
      </c>
      <c r="AO182" s="89">
        <v>0</v>
      </c>
      <c r="AP182" s="89">
        <v>0</v>
      </c>
      <c r="AQ182" s="89">
        <v>0</v>
      </c>
      <c r="AR182" s="89">
        <v>0</v>
      </c>
      <c r="AS182" s="89">
        <v>0</v>
      </c>
      <c r="AT182" s="89">
        <v>0</v>
      </c>
      <c r="AU182" s="89">
        <v>0</v>
      </c>
      <c r="AV182" s="89">
        <v>0</v>
      </c>
      <c r="AW182" s="89">
        <v>0</v>
      </c>
      <c r="AX182" s="89">
        <v>0</v>
      </c>
      <c r="AY182" s="89">
        <v>0</v>
      </c>
      <c r="AZ182" s="89">
        <v>0</v>
      </c>
      <c r="BA182" s="89">
        <v>0</v>
      </c>
      <c r="BB182" s="89">
        <v>0</v>
      </c>
      <c r="BC182" s="89">
        <v>0</v>
      </c>
      <c r="BD182" s="89">
        <v>0</v>
      </c>
      <c r="BE182" s="89">
        <v>0</v>
      </c>
      <c r="BF182" s="89">
        <v>0</v>
      </c>
      <c r="BG182" s="89">
        <v>0</v>
      </c>
      <c r="BH182" s="89">
        <v>0</v>
      </c>
      <c r="BI182" s="89">
        <v>0</v>
      </c>
      <c r="BJ182" s="89">
        <v>0</v>
      </c>
      <c r="BK182" s="89">
        <v>0</v>
      </c>
      <c r="BL182" s="89">
        <v>0</v>
      </c>
      <c r="BM182" s="89">
        <v>0</v>
      </c>
      <c r="BN182" s="89">
        <v>0</v>
      </c>
      <c r="BO182" s="89">
        <v>0</v>
      </c>
      <c r="BP182" s="89">
        <v>0</v>
      </c>
      <c r="BQ182" s="89">
        <v>0</v>
      </c>
      <c r="BR182" s="89">
        <v>0</v>
      </c>
      <c r="BS182" s="89">
        <v>0</v>
      </c>
      <c r="BT182" s="89">
        <v>0</v>
      </c>
      <c r="BU182" s="89">
        <v>0</v>
      </c>
      <c r="BV182" s="89">
        <v>0</v>
      </c>
      <c r="BW182" s="89">
        <v>0</v>
      </c>
      <c r="BX182" s="89">
        <v>0</v>
      </c>
      <c r="BY182" s="89">
        <v>0</v>
      </c>
      <c r="BZ182" s="89">
        <v>0</v>
      </c>
      <c r="CA182" s="89">
        <v>0</v>
      </c>
      <c r="CB182" s="89">
        <v>0</v>
      </c>
      <c r="CC182" s="89">
        <v>0</v>
      </c>
      <c r="CD182" s="89">
        <v>0</v>
      </c>
      <c r="CE182" s="89">
        <v>0</v>
      </c>
      <c r="CF182" s="89">
        <v>0</v>
      </c>
    </row>
    <row r="183" spans="1:84" x14ac:dyDescent="0.25">
      <c r="A183" s="48" t="s">
        <v>161</v>
      </c>
      <c r="B183" s="49" t="s">
        <v>74</v>
      </c>
      <c r="C183" s="50" t="s">
        <v>175</v>
      </c>
      <c r="D183" s="13"/>
      <c r="E183" s="11"/>
      <c r="F183" s="14" t="s">
        <v>172</v>
      </c>
      <c r="G183" s="23" t="e">
        <f ca="1">G182/G53</f>
        <v>#REF!</v>
      </c>
      <c r="H183" s="60" t="e">
        <f>IF(H53=0, 0, H182/H53)</f>
        <v>#REF!</v>
      </c>
      <c r="I183" s="60">
        <v>5.6417489421720733E-5</v>
      </c>
      <c r="J183" s="60">
        <v>0</v>
      </c>
      <c r="K183" s="60">
        <v>6.2158130283441069E-5</v>
      </c>
      <c r="L183" s="60">
        <v>6.4230201040529263E-5</v>
      </c>
      <c r="M183" s="60">
        <v>7.0932047098879272E-5</v>
      </c>
      <c r="N183" s="60">
        <v>7.3319158296062761E-5</v>
      </c>
      <c r="O183" s="60">
        <v>6.9939851727514332E-5</v>
      </c>
      <c r="P183" s="60">
        <v>7.0977358222726948E-5</v>
      </c>
      <c r="Q183" s="60">
        <v>7.0776417297756383E-5</v>
      </c>
      <c r="R183" s="60">
        <v>7.1159183092578101E-5</v>
      </c>
      <c r="S183" s="60">
        <v>6.9333703113083267E-5</v>
      </c>
      <c r="T183" s="60">
        <v>6.8250068250068254E-5</v>
      </c>
      <c r="U183" s="60">
        <v>6.1701733818720305E-5</v>
      </c>
      <c r="V183" s="60">
        <v>5.8750954703013922E-5</v>
      </c>
      <c r="W183" s="60">
        <v>5.744485294117647E-5</v>
      </c>
      <c r="X183" s="60">
        <v>5.5925283820815392E-5</v>
      </c>
      <c r="Y183" s="60">
        <v>5.6082104200549606E-5</v>
      </c>
      <c r="Z183" s="60">
        <v>5.8082128129174653E-5</v>
      </c>
      <c r="AA183" s="60">
        <v>6.1076161973981559E-5</v>
      </c>
      <c r="AB183" s="60">
        <v>6.4379063928410486E-5</v>
      </c>
      <c r="AC183" s="60">
        <v>6.8343357025697099E-5</v>
      </c>
      <c r="AD183" s="60">
        <v>6.8338686530444888E-5</v>
      </c>
      <c r="AE183" s="60">
        <v>6.6370213048383883E-5</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v>0</v>
      </c>
      <c r="BS183" s="60">
        <v>0</v>
      </c>
      <c r="BT183" s="60">
        <v>0</v>
      </c>
      <c r="BU183" s="60">
        <v>0</v>
      </c>
      <c r="BV183" s="60">
        <v>0</v>
      </c>
      <c r="BW183" s="60">
        <v>0</v>
      </c>
      <c r="BX183" s="60">
        <v>0</v>
      </c>
      <c r="BY183" s="60">
        <v>0</v>
      </c>
      <c r="BZ183" s="60">
        <v>0</v>
      </c>
      <c r="CA183" s="60">
        <v>0</v>
      </c>
      <c r="CB183" s="60">
        <v>0</v>
      </c>
      <c r="CC183" s="60">
        <v>0</v>
      </c>
      <c r="CD183" s="60">
        <v>0</v>
      </c>
      <c r="CE183" s="60">
        <v>0</v>
      </c>
      <c r="CF183" s="60">
        <v>0</v>
      </c>
    </row>
    <row r="184" spans="1:84" x14ac:dyDescent="0.25">
      <c r="A184" s="149"/>
      <c r="B184" s="149"/>
      <c r="C184" s="149"/>
      <c r="D184" s="4"/>
      <c r="E184" s="11"/>
      <c r="F184" s="12" t="s">
        <v>177</v>
      </c>
      <c r="G184" s="111" t="e">
        <f ca="1">(INDIRECT("H184")+INDIRECT("I184")+INDIRECT("J184")+INDIRECT("K184")+INDIRECT("L184")+INDIRECT("M184")+INDIRECT("N184")+INDIRECT("O184")+INDIRECT("P184")+INDIRECT("Q184")+INDIRECT("R184")+INDIRECT("S184")) / 12</f>
        <v>#REF!</v>
      </c>
      <c r="H184" s="89" t="e">
        <f>#REF!</f>
        <v>#REF!</v>
      </c>
      <c r="I184" s="89">
        <v>29025</v>
      </c>
      <c r="J184" s="89">
        <v>27848</v>
      </c>
      <c r="K184" s="89">
        <v>26888</v>
      </c>
      <c r="L184" s="89">
        <v>25742</v>
      </c>
      <c r="M184" s="89">
        <v>24609</v>
      </c>
      <c r="N184" s="89">
        <v>23600</v>
      </c>
      <c r="O184" s="89">
        <v>22907</v>
      </c>
      <c r="P184" s="89">
        <v>21895</v>
      </c>
      <c r="Q184" s="89">
        <v>20796</v>
      </c>
      <c r="R184" s="89">
        <v>18498</v>
      </c>
      <c r="S184" s="89">
        <v>17951</v>
      </c>
      <c r="T184" s="89">
        <v>17391</v>
      </c>
      <c r="U184" s="89">
        <v>17478</v>
      </c>
      <c r="V184" s="89">
        <v>17427</v>
      </c>
      <c r="W184" s="89">
        <v>16343</v>
      </c>
      <c r="X184" s="89">
        <v>15321</v>
      </c>
      <c r="Y184" s="89">
        <v>14796</v>
      </c>
      <c r="Z184" s="89">
        <v>15231</v>
      </c>
      <c r="AA184" s="89">
        <v>14393</v>
      </c>
      <c r="AB184" s="89">
        <v>13229</v>
      </c>
      <c r="AC184" s="89">
        <v>11950</v>
      </c>
      <c r="AD184" s="89">
        <v>11724</v>
      </c>
      <c r="AE184" s="89">
        <v>11404</v>
      </c>
      <c r="AF184" s="89">
        <v>11214</v>
      </c>
      <c r="AG184" s="89">
        <v>11230</v>
      </c>
      <c r="AH184" s="89">
        <v>11201</v>
      </c>
      <c r="AI184" s="89">
        <v>10890</v>
      </c>
      <c r="AJ184" s="89">
        <v>10118</v>
      </c>
      <c r="AK184" s="89">
        <v>9577</v>
      </c>
      <c r="AL184" s="89">
        <v>9462</v>
      </c>
      <c r="AM184" s="89">
        <v>8932</v>
      </c>
      <c r="AN184" s="89">
        <v>8966</v>
      </c>
      <c r="AO184" s="89">
        <v>12424</v>
      </c>
      <c r="AP184" s="89">
        <v>12125</v>
      </c>
      <c r="AQ184" s="89">
        <v>11673</v>
      </c>
      <c r="AR184" s="89">
        <v>11379</v>
      </c>
      <c r="AS184" s="89">
        <v>10829</v>
      </c>
      <c r="AT184" s="89">
        <v>10851</v>
      </c>
      <c r="AU184" s="89">
        <v>10910</v>
      </c>
      <c r="AV184" s="89">
        <v>10437</v>
      </c>
      <c r="AW184" s="89">
        <v>9996</v>
      </c>
      <c r="AX184" s="89">
        <v>9522</v>
      </c>
      <c r="AY184" s="89">
        <v>8993</v>
      </c>
      <c r="AZ184" s="89">
        <v>8563</v>
      </c>
      <c r="BA184" s="89">
        <v>7668</v>
      </c>
      <c r="BB184" s="89">
        <v>7490</v>
      </c>
      <c r="BC184" s="89">
        <v>7215</v>
      </c>
      <c r="BD184" s="89">
        <v>6996</v>
      </c>
      <c r="BE184" s="89">
        <v>6875</v>
      </c>
      <c r="BF184" s="89">
        <v>14579</v>
      </c>
      <c r="BG184" s="89">
        <v>6689</v>
      </c>
      <c r="BH184" s="89">
        <v>6776</v>
      </c>
      <c r="BI184" s="89">
        <v>7916</v>
      </c>
      <c r="BJ184" s="89">
        <v>8905</v>
      </c>
      <c r="BK184" s="89">
        <v>8934</v>
      </c>
      <c r="BL184" s="89">
        <v>8547</v>
      </c>
      <c r="BM184" s="89">
        <v>8102</v>
      </c>
      <c r="BN184" s="89">
        <v>7767</v>
      </c>
      <c r="BO184" s="89">
        <v>7623</v>
      </c>
      <c r="BP184" s="89">
        <v>7458</v>
      </c>
      <c r="BQ184" s="89">
        <v>7249</v>
      </c>
      <c r="BR184" s="89">
        <v>7103</v>
      </c>
      <c r="BS184" s="89">
        <v>6782</v>
      </c>
      <c r="BT184" s="89">
        <v>6538</v>
      </c>
      <c r="BU184" s="89">
        <v>6408</v>
      </c>
      <c r="BV184" s="89">
        <v>6288</v>
      </c>
      <c r="BW184" s="89">
        <v>6084</v>
      </c>
      <c r="BX184" s="89">
        <v>5966</v>
      </c>
      <c r="BY184" s="89">
        <v>5842</v>
      </c>
      <c r="BZ184" s="89">
        <v>5695</v>
      </c>
      <c r="CA184" s="89">
        <v>5459</v>
      </c>
      <c r="CB184" s="89">
        <v>5281</v>
      </c>
      <c r="CC184" s="89">
        <v>5148</v>
      </c>
      <c r="CD184" s="89">
        <v>4990</v>
      </c>
      <c r="CE184" s="89">
        <v>4848</v>
      </c>
      <c r="CF184" s="89">
        <v>9793</v>
      </c>
    </row>
    <row r="185" spans="1:84" x14ac:dyDescent="0.25">
      <c r="A185" s="48" t="s">
        <v>117</v>
      </c>
      <c r="B185" s="49" t="s">
        <v>118</v>
      </c>
      <c r="C185" s="50" t="s">
        <v>119</v>
      </c>
      <c r="D185" s="4"/>
      <c r="E185" s="11"/>
      <c r="F185" s="14" t="s">
        <v>172</v>
      </c>
      <c r="G185" s="23" t="e">
        <f ca="1">G184/G53</f>
        <v>#REF!</v>
      </c>
      <c r="H185" s="60" t="e">
        <f>IF(H53=0, 0, H184/H53)</f>
        <v>#REF!</v>
      </c>
      <c r="I185" s="60">
        <v>1.6375176304654442</v>
      </c>
      <c r="J185" s="60">
        <v>1.7001221001221001</v>
      </c>
      <c r="K185" s="60">
        <v>1.6713078070611636</v>
      </c>
      <c r="L185" s="60">
        <v>1.653413835185304</v>
      </c>
      <c r="M185" s="60">
        <v>1.7455667470563201</v>
      </c>
      <c r="N185" s="60">
        <v>1.7303321357870811</v>
      </c>
      <c r="O185" s="60">
        <v>1.602112183522171</v>
      </c>
      <c r="P185" s="60">
        <v>1.5540492582866066</v>
      </c>
      <c r="Q185" s="60">
        <v>1.4718663741241418</v>
      </c>
      <c r="R185" s="60">
        <v>1.3163025688465095</v>
      </c>
      <c r="S185" s="60">
        <v>1.2446093045829578</v>
      </c>
      <c r="T185" s="60">
        <v>1.1869369369369369</v>
      </c>
      <c r="U185" s="60">
        <v>1.0784229036835935</v>
      </c>
      <c r="V185" s="60">
        <v>1.0238528876094237</v>
      </c>
      <c r="W185" s="60">
        <v>0.93882123161764708</v>
      </c>
      <c r="X185" s="60">
        <v>0.85683127341871257</v>
      </c>
      <c r="Y185" s="60">
        <v>0.8297908137513319</v>
      </c>
      <c r="Z185" s="60">
        <v>0.88464889353545917</v>
      </c>
      <c r="AA185" s="60">
        <v>0.8790691992915165</v>
      </c>
      <c r="AB185" s="60">
        <v>0.85167063670894227</v>
      </c>
      <c r="AC185" s="60">
        <v>0.81670311645708038</v>
      </c>
      <c r="AD185" s="60">
        <v>0.80120276088293585</v>
      </c>
      <c r="AE185" s="60">
        <v>0.75688590960376978</v>
      </c>
      <c r="AF185" s="60">
        <v>0.71240708976558031</v>
      </c>
      <c r="AG185" s="60">
        <v>0.70187500000000003</v>
      </c>
      <c r="AH185" s="60">
        <v>0.73719889430038177</v>
      </c>
      <c r="AI185" s="60">
        <v>0.7144731662511481</v>
      </c>
      <c r="AJ185" s="60">
        <v>0.68741082954005028</v>
      </c>
      <c r="AK185" s="60">
        <v>0.72301072021742407</v>
      </c>
      <c r="AL185" s="60">
        <v>0.73852638151732752</v>
      </c>
      <c r="AM185" s="60">
        <v>0.73550724637681164</v>
      </c>
      <c r="AN185" s="60">
        <v>0.69017011777384341</v>
      </c>
      <c r="AO185" s="60">
        <v>0.82683348861972583</v>
      </c>
      <c r="AP185" s="60">
        <v>0.73600825543280324</v>
      </c>
      <c r="AQ185" s="60">
        <v>0.70167107477759072</v>
      </c>
      <c r="AR185" s="60">
        <v>0.6539655172413793</v>
      </c>
      <c r="AS185" s="60">
        <v>0.60399353003513856</v>
      </c>
      <c r="AT185" s="60">
        <v>0.6118064952638701</v>
      </c>
      <c r="AU185" s="60">
        <v>0.59487459105779716</v>
      </c>
      <c r="AV185" s="60">
        <v>0.57739544146935162</v>
      </c>
      <c r="AW185" s="60">
        <v>0.56789001249857973</v>
      </c>
      <c r="AX185" s="60">
        <v>0.56644854253420585</v>
      </c>
      <c r="AY185" s="60">
        <v>0.54888916015625</v>
      </c>
      <c r="AZ185" s="60">
        <v>0.52936449060336299</v>
      </c>
      <c r="BA185" s="60">
        <v>0.47954971857410883</v>
      </c>
      <c r="BB185" s="60">
        <v>0.46835917958979489</v>
      </c>
      <c r="BC185" s="60">
        <v>0.46741383778180878</v>
      </c>
      <c r="BD185" s="60">
        <v>0.45800327332242224</v>
      </c>
      <c r="BE185" s="60">
        <v>0.45778399254228258</v>
      </c>
      <c r="BF185" s="60">
        <v>1</v>
      </c>
      <c r="BG185" s="60">
        <v>0.47338995046001414</v>
      </c>
      <c r="BH185" s="60">
        <v>0.48434596140100072</v>
      </c>
      <c r="BI185" s="60">
        <v>0.57118118190345624</v>
      </c>
      <c r="BJ185" s="60">
        <v>0.67852788783907347</v>
      </c>
      <c r="BK185" s="60">
        <v>0.69835066051747052</v>
      </c>
      <c r="BL185" s="60">
        <v>0.67924978145116421</v>
      </c>
      <c r="BM185" s="60">
        <v>0.66980820105820105</v>
      </c>
      <c r="BN185" s="60">
        <v>0.65605203142157276</v>
      </c>
      <c r="BO185" s="60">
        <v>0.66786402663395827</v>
      </c>
      <c r="BP185" s="60">
        <v>0.65055826936496863</v>
      </c>
      <c r="BQ185" s="60">
        <v>0.64879620513738478</v>
      </c>
      <c r="BR185" s="60">
        <v>0.62631161273256331</v>
      </c>
      <c r="BS185" s="60">
        <v>0.60054901266271143</v>
      </c>
      <c r="BT185" s="60">
        <v>0.59178131788559019</v>
      </c>
      <c r="BU185" s="60">
        <v>0.64551223934723478</v>
      </c>
      <c r="BV185" s="60">
        <v>0.62158956109134045</v>
      </c>
      <c r="BW185" s="60">
        <v>0.61848124428179319</v>
      </c>
      <c r="BX185" s="60">
        <v>0.62562919463087252</v>
      </c>
      <c r="BY185" s="60">
        <v>0.5860754414125201</v>
      </c>
      <c r="BZ185" s="60">
        <v>0.57478805006055711</v>
      </c>
      <c r="CA185" s="60">
        <v>0.54820245029122316</v>
      </c>
      <c r="CB185" s="60">
        <v>0.53386575010109183</v>
      </c>
      <c r="CC185" s="60">
        <v>1.3775755953973776</v>
      </c>
      <c r="CD185" s="60">
        <v>0.5504081182439885</v>
      </c>
      <c r="CE185" s="60">
        <v>0.57700547488693166</v>
      </c>
      <c r="CF185" s="60">
        <v>1.0611117130783401</v>
      </c>
    </row>
    <row r="186" spans="1:84" ht="13.8" thickBot="1" x14ac:dyDescent="0.3">
      <c r="A186" s="149"/>
      <c r="B186" s="149"/>
      <c r="C186" s="149"/>
      <c r="D186" s="13"/>
      <c r="E186" s="15"/>
      <c r="F186" s="16"/>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row>
    <row r="187" spans="1:84" ht="13.8" thickTop="1" x14ac:dyDescent="0.25">
      <c r="A187" s="149"/>
      <c r="B187" s="149"/>
      <c r="C187" s="149"/>
      <c r="D187" s="20"/>
      <c r="E187" s="17"/>
      <c r="F187" s="18"/>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row>
    <row r="188" spans="1:84" x14ac:dyDescent="0.25">
      <c r="A188" s="149"/>
      <c r="B188" s="149"/>
      <c r="C188" s="149"/>
      <c r="D188" s="20"/>
      <c r="E188" s="17"/>
      <c r="F188" s="18"/>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row>
    <row r="189" spans="1:84" ht="13.8" thickBot="1" x14ac:dyDescent="0.3">
      <c r="A189" s="149"/>
      <c r="B189" s="149"/>
      <c r="C189" s="149"/>
      <c r="D189" s="20"/>
      <c r="E189" s="17"/>
      <c r="F189" s="18"/>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row>
    <row r="190" spans="1:84" ht="18.600000000000001" thickTop="1" thickBot="1" x14ac:dyDescent="0.3">
      <c r="A190" s="149"/>
      <c r="B190" s="149"/>
      <c r="C190" s="149"/>
      <c r="D190" s="20"/>
      <c r="E190" s="7"/>
      <c r="F190" s="8" t="s">
        <v>178</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row>
    <row r="191" spans="1:84" ht="15.6" x14ac:dyDescent="0.3">
      <c r="A191" s="149"/>
      <c r="B191" s="149"/>
      <c r="C191" s="149"/>
      <c r="D191" s="20"/>
      <c r="E191" s="9"/>
      <c r="F191" s="24"/>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90">
        <v>0</v>
      </c>
      <c r="B192" s="91" t="s">
        <v>179</v>
      </c>
      <c r="C192" s="92" t="s">
        <v>180</v>
      </c>
      <c r="D192" s="39"/>
      <c r="E192" s="11"/>
      <c r="F192" s="159" t="s">
        <v>181</v>
      </c>
      <c r="G192" s="111" t="e">
        <f ca="1">(INDIRECT("H196")+INDIRECT("I196")+INDIRECT("J196")+INDIRECT("K196")+INDIRECT("L196")+INDIRECT("M196")+INDIRECT("N196")+INDIRECT("O196")+INDIRECT("P196")+INDIRECT("Q196")+INDIRECT("R196")+INDIRECT("S196")) / 12</f>
        <v>#REF!</v>
      </c>
      <c r="H192" s="58" t="e">
        <f>#REF!</f>
        <v>#REF!</v>
      </c>
      <c r="I192" s="58">
        <v>0</v>
      </c>
      <c r="J192" s="58">
        <v>0</v>
      </c>
      <c r="K192" s="58">
        <v>0</v>
      </c>
      <c r="L192" s="58">
        <v>0</v>
      </c>
      <c r="M192" s="58">
        <v>0</v>
      </c>
      <c r="N192" s="58">
        <v>0</v>
      </c>
      <c r="O192" s="58">
        <v>0</v>
      </c>
      <c r="P192" s="58">
        <v>0</v>
      </c>
      <c r="Q192" s="58">
        <v>0</v>
      </c>
      <c r="R192" s="58">
        <v>0</v>
      </c>
      <c r="S192" s="58">
        <v>0</v>
      </c>
      <c r="T192" s="58">
        <v>0</v>
      </c>
      <c r="U192" s="58">
        <v>0</v>
      </c>
      <c r="V192" s="58">
        <v>0</v>
      </c>
      <c r="W192" s="58">
        <v>0</v>
      </c>
      <c r="X192" s="58">
        <v>0</v>
      </c>
      <c r="Y192" s="58">
        <v>0</v>
      </c>
      <c r="Z192" s="58">
        <v>0</v>
      </c>
      <c r="AA192" s="58">
        <v>0</v>
      </c>
      <c r="AB192" s="58">
        <v>0</v>
      </c>
      <c r="AC192" s="58">
        <v>0</v>
      </c>
      <c r="AD192" s="58">
        <v>0</v>
      </c>
      <c r="AE192" s="58">
        <v>0</v>
      </c>
      <c r="AF192" s="58">
        <v>0</v>
      </c>
      <c r="AG192" s="58">
        <v>0</v>
      </c>
      <c r="AH192" s="58">
        <v>0</v>
      </c>
      <c r="AI192" s="58">
        <v>0</v>
      </c>
      <c r="AJ192" s="58">
        <v>0</v>
      </c>
      <c r="AK192" s="58">
        <v>0</v>
      </c>
      <c r="AL192" s="58">
        <v>0</v>
      </c>
      <c r="AM192" s="58">
        <v>0</v>
      </c>
      <c r="AN192" s="58">
        <v>0</v>
      </c>
      <c r="AO192" s="58">
        <v>0</v>
      </c>
      <c r="AP192" s="58">
        <v>0</v>
      </c>
      <c r="AQ192" s="58">
        <v>0</v>
      </c>
      <c r="AR192" s="58">
        <v>0</v>
      </c>
      <c r="AS192" s="58">
        <v>0</v>
      </c>
      <c r="AT192" s="58">
        <v>0</v>
      </c>
      <c r="AU192" s="58">
        <v>0</v>
      </c>
      <c r="AV192" s="58">
        <v>0</v>
      </c>
      <c r="AW192" s="58">
        <v>0</v>
      </c>
      <c r="AX192" s="58">
        <v>0</v>
      </c>
      <c r="AY192" s="58">
        <v>0</v>
      </c>
      <c r="AZ192" s="58">
        <v>0</v>
      </c>
      <c r="BA192" s="58">
        <v>0</v>
      </c>
      <c r="BB192" s="58">
        <v>0</v>
      </c>
      <c r="BC192" s="58">
        <v>0</v>
      </c>
      <c r="BD192" s="58">
        <v>0</v>
      </c>
      <c r="BE192" s="58">
        <v>0</v>
      </c>
      <c r="BF192" s="58">
        <v>0</v>
      </c>
      <c r="BG192" s="58">
        <v>0</v>
      </c>
      <c r="BH192" s="58">
        <v>0</v>
      </c>
      <c r="BI192" s="58">
        <v>0</v>
      </c>
      <c r="BJ192" s="58">
        <v>0</v>
      </c>
      <c r="BK192" s="58">
        <v>0</v>
      </c>
      <c r="BL192" s="58">
        <v>0</v>
      </c>
      <c r="BM192" s="58">
        <v>0</v>
      </c>
      <c r="BN192" s="58">
        <v>0</v>
      </c>
      <c r="BO192" s="58">
        <v>0</v>
      </c>
      <c r="BP192" s="58">
        <v>0</v>
      </c>
      <c r="BQ192" s="58">
        <v>0</v>
      </c>
      <c r="BR192" s="58">
        <v>0</v>
      </c>
      <c r="BS192" s="58">
        <v>0</v>
      </c>
      <c r="BT192" s="58">
        <v>0</v>
      </c>
      <c r="BU192" s="58">
        <v>0</v>
      </c>
      <c r="BV192" s="58">
        <v>0</v>
      </c>
      <c r="BW192" s="58">
        <v>0</v>
      </c>
      <c r="BX192" s="58">
        <v>0</v>
      </c>
      <c r="BY192" s="58">
        <v>0</v>
      </c>
      <c r="BZ192" s="58">
        <v>0</v>
      </c>
      <c r="CA192" s="58">
        <v>0</v>
      </c>
      <c r="CB192" s="58">
        <v>0</v>
      </c>
      <c r="CC192" s="58">
        <v>0</v>
      </c>
      <c r="CD192" s="58">
        <v>0</v>
      </c>
      <c r="CE192" s="58">
        <v>0</v>
      </c>
      <c r="CF192" s="58">
        <v>0</v>
      </c>
    </row>
    <row r="193" spans="1:84" x14ac:dyDescent="0.25">
      <c r="A193" s="90">
        <v>0</v>
      </c>
      <c r="B193" s="91" t="s">
        <v>179</v>
      </c>
      <c r="C193" s="92" t="s">
        <v>182</v>
      </c>
      <c r="D193" s="39"/>
      <c r="E193" s="11"/>
      <c r="F193" s="159" t="s">
        <v>183</v>
      </c>
      <c r="G193" s="111" t="e">
        <f ca="1">(INDIRECT("H197")+INDIRECT("I197")+INDIRECT("J197")+INDIRECT("K197")+INDIRECT("L197")+INDIRECT("M197")+INDIRECT("N197")+INDIRECT("O197")+INDIRECT("P197")+INDIRECT("Q197")+INDIRECT("R197")+INDIRECT("S197")) / 12</f>
        <v>#VALUE!</v>
      </c>
      <c r="H193" s="58" t="e">
        <f>#REF!</f>
        <v>#REF!</v>
      </c>
      <c r="I193" s="58">
        <v>0</v>
      </c>
      <c r="J193" s="58">
        <v>0</v>
      </c>
      <c r="K193" s="58">
        <v>0</v>
      </c>
      <c r="L193" s="58">
        <v>0</v>
      </c>
      <c r="M193" s="58">
        <v>0</v>
      </c>
      <c r="N193" s="58">
        <v>0</v>
      </c>
      <c r="O193" s="58">
        <v>0</v>
      </c>
      <c r="P193" s="58">
        <v>0</v>
      </c>
      <c r="Q193" s="58">
        <v>0</v>
      </c>
      <c r="R193" s="58">
        <v>0</v>
      </c>
      <c r="S193" s="58">
        <v>0</v>
      </c>
      <c r="T193" s="58">
        <v>0</v>
      </c>
      <c r="U193" s="58">
        <v>0</v>
      </c>
      <c r="V193" s="58">
        <v>0</v>
      </c>
      <c r="W193" s="58">
        <v>0</v>
      </c>
      <c r="X193" s="58">
        <v>0</v>
      </c>
      <c r="Y193" s="58">
        <v>0</v>
      </c>
      <c r="Z193" s="58">
        <v>0</v>
      </c>
      <c r="AA193" s="58">
        <v>0</v>
      </c>
      <c r="AB193" s="58">
        <v>0</v>
      </c>
      <c r="AC193" s="58">
        <v>0</v>
      </c>
      <c r="AD193" s="58">
        <v>0</v>
      </c>
      <c r="AE193" s="58">
        <v>0</v>
      </c>
      <c r="AF193" s="58">
        <v>0</v>
      </c>
      <c r="AG193" s="58">
        <v>0</v>
      </c>
      <c r="AH193" s="58">
        <v>0</v>
      </c>
      <c r="AI193" s="58">
        <v>0</v>
      </c>
      <c r="AJ193" s="58">
        <v>0</v>
      </c>
      <c r="AK193" s="58">
        <v>0</v>
      </c>
      <c r="AL193" s="58">
        <v>0</v>
      </c>
      <c r="AM193" s="58">
        <v>0</v>
      </c>
      <c r="AN193" s="58">
        <v>0</v>
      </c>
      <c r="AO193" s="58">
        <v>0</v>
      </c>
      <c r="AP193" s="58">
        <v>0</v>
      </c>
      <c r="AQ193" s="58">
        <v>0</v>
      </c>
      <c r="AR193" s="58">
        <v>0</v>
      </c>
      <c r="AS193" s="58">
        <v>0</v>
      </c>
      <c r="AT193" s="58">
        <v>0</v>
      </c>
      <c r="AU193" s="58">
        <v>0</v>
      </c>
      <c r="AV193" s="58">
        <v>0</v>
      </c>
      <c r="AW193" s="58">
        <v>0</v>
      </c>
      <c r="AX193" s="58">
        <v>0</v>
      </c>
      <c r="AY193" s="58">
        <v>0</v>
      </c>
      <c r="AZ193" s="58">
        <v>0</v>
      </c>
      <c r="BA193" s="58">
        <v>0</v>
      </c>
      <c r="BB193" s="58">
        <v>0</v>
      </c>
      <c r="BC193" s="58">
        <v>0</v>
      </c>
      <c r="BD193" s="58">
        <v>0</v>
      </c>
      <c r="BE193" s="58">
        <v>0</v>
      </c>
      <c r="BF193" s="58">
        <v>0</v>
      </c>
      <c r="BG193" s="58">
        <v>0</v>
      </c>
      <c r="BH193" s="58">
        <v>0</v>
      </c>
      <c r="BI193" s="58">
        <v>0</v>
      </c>
      <c r="BJ193" s="58">
        <v>0</v>
      </c>
      <c r="BK193" s="58">
        <v>0</v>
      </c>
      <c r="BL193" s="58">
        <v>0</v>
      </c>
      <c r="BM193" s="58">
        <v>0</v>
      </c>
      <c r="BN193" s="58">
        <v>0</v>
      </c>
      <c r="BO193" s="58">
        <v>0</v>
      </c>
      <c r="BP193" s="58">
        <v>0</v>
      </c>
      <c r="BQ193" s="58">
        <v>0</v>
      </c>
      <c r="BR193" s="58">
        <v>0</v>
      </c>
      <c r="BS193" s="58">
        <v>0</v>
      </c>
      <c r="BT193" s="58">
        <v>0</v>
      </c>
      <c r="BU193" s="58">
        <v>0</v>
      </c>
      <c r="BV193" s="58">
        <v>0</v>
      </c>
      <c r="BW193" s="58">
        <v>0</v>
      </c>
      <c r="BX193" s="58">
        <v>0</v>
      </c>
      <c r="BY193" s="58">
        <v>0</v>
      </c>
      <c r="BZ193" s="58">
        <v>0</v>
      </c>
      <c r="CA193" s="58">
        <v>0</v>
      </c>
      <c r="CB193" s="58">
        <v>0</v>
      </c>
      <c r="CC193" s="58">
        <v>0</v>
      </c>
      <c r="CD193" s="58">
        <v>0</v>
      </c>
      <c r="CE193" s="58">
        <v>0</v>
      </c>
      <c r="CF193" s="58">
        <v>0</v>
      </c>
    </row>
    <row r="194" spans="1:84" x14ac:dyDescent="0.25">
      <c r="A194" s="90" t="s">
        <v>184</v>
      </c>
      <c r="B194" s="91" t="s">
        <v>185</v>
      </c>
      <c r="C194" s="92" t="s">
        <v>186</v>
      </c>
      <c r="D194" s="39"/>
      <c r="E194" s="11"/>
      <c r="F194" s="159" t="s">
        <v>187</v>
      </c>
      <c r="G194" s="111" t="e">
        <f ca="1">(INDIRECT("H198")+INDIRECT("I198")+INDIRECT("J198")+INDIRECT("K198")+INDIRECT("L198")+INDIRECT("M198")+INDIRECT("N198")+INDIRECT("O198")+INDIRECT("P198")+INDIRECT("Q198")+INDIRECT("R198")+INDIRECT("S198")) / 12</f>
        <v>#VALUE!</v>
      </c>
      <c r="H194" s="58" t="e">
        <f>#REF!</f>
        <v>#REF!</v>
      </c>
      <c r="I194" s="58">
        <v>0</v>
      </c>
      <c r="J194" s="58">
        <v>0</v>
      </c>
      <c r="K194" s="58">
        <v>0</v>
      </c>
      <c r="L194" s="58">
        <v>0</v>
      </c>
      <c r="M194" s="58">
        <v>0</v>
      </c>
      <c r="N194" s="58">
        <v>0</v>
      </c>
      <c r="O194" s="58">
        <v>0</v>
      </c>
      <c r="P194" s="58">
        <v>0</v>
      </c>
      <c r="Q194" s="58">
        <v>0</v>
      </c>
      <c r="R194" s="58">
        <v>0</v>
      </c>
      <c r="S194" s="58">
        <v>0</v>
      </c>
      <c r="T194" s="58">
        <v>0</v>
      </c>
      <c r="U194" s="58">
        <v>0</v>
      </c>
      <c r="V194" s="58">
        <v>0</v>
      </c>
      <c r="W194" s="58">
        <v>0</v>
      </c>
      <c r="X194" s="58">
        <v>0</v>
      </c>
      <c r="Y194" s="58">
        <v>0</v>
      </c>
      <c r="Z194" s="58">
        <v>0</v>
      </c>
      <c r="AA194" s="58">
        <v>0</v>
      </c>
      <c r="AB194" s="58">
        <v>0</v>
      </c>
      <c r="AC194" s="58">
        <v>0</v>
      </c>
      <c r="AD194" s="58">
        <v>0</v>
      </c>
      <c r="AE194" s="58">
        <v>0</v>
      </c>
      <c r="AF194" s="58">
        <v>0</v>
      </c>
      <c r="AG194" s="58">
        <v>0</v>
      </c>
      <c r="AH194" s="58">
        <v>0</v>
      </c>
      <c r="AI194" s="58">
        <v>0</v>
      </c>
      <c r="AJ194" s="58">
        <v>0</v>
      </c>
      <c r="AK194" s="58">
        <v>0</v>
      </c>
      <c r="AL194" s="58">
        <v>0</v>
      </c>
      <c r="AM194" s="58">
        <v>0</v>
      </c>
      <c r="AN194" s="58">
        <v>0</v>
      </c>
      <c r="AO194" s="58">
        <v>0</v>
      </c>
      <c r="AP194" s="58">
        <v>0</v>
      </c>
      <c r="AQ194" s="58">
        <v>0</v>
      </c>
      <c r="AR194" s="58">
        <v>0</v>
      </c>
      <c r="AS194" s="58">
        <v>0</v>
      </c>
      <c r="AT194" s="58">
        <v>0</v>
      </c>
      <c r="AU194" s="58">
        <v>0</v>
      </c>
      <c r="AV194" s="58">
        <v>0</v>
      </c>
      <c r="AW194" s="58">
        <v>0</v>
      </c>
      <c r="AX194" s="58">
        <v>0</v>
      </c>
      <c r="AY194" s="58">
        <v>0</v>
      </c>
      <c r="AZ194" s="58">
        <v>0</v>
      </c>
      <c r="BA194" s="58">
        <v>0</v>
      </c>
      <c r="BB194" s="58">
        <v>0</v>
      </c>
      <c r="BC194" s="58">
        <v>0</v>
      </c>
      <c r="BD194" s="58">
        <v>0</v>
      </c>
      <c r="BE194" s="58">
        <v>0</v>
      </c>
      <c r="BF194" s="58">
        <v>0</v>
      </c>
      <c r="BG194" s="58">
        <v>0</v>
      </c>
      <c r="BH194" s="58">
        <v>0</v>
      </c>
      <c r="BI194" s="58">
        <v>0</v>
      </c>
      <c r="BJ194" s="58">
        <v>0</v>
      </c>
      <c r="BK194" s="58">
        <v>0</v>
      </c>
      <c r="BL194" s="58">
        <v>0</v>
      </c>
      <c r="BM194" s="58">
        <v>0</v>
      </c>
      <c r="BN194" s="58">
        <v>0</v>
      </c>
      <c r="BO194" s="58">
        <v>0</v>
      </c>
      <c r="BP194" s="58">
        <v>0</v>
      </c>
      <c r="BQ194" s="58">
        <v>0</v>
      </c>
      <c r="BR194" s="58">
        <v>0</v>
      </c>
      <c r="BS194" s="58">
        <v>0</v>
      </c>
      <c r="BT194" s="58">
        <v>0</v>
      </c>
      <c r="BU194" s="58">
        <v>0</v>
      </c>
      <c r="BV194" s="58">
        <v>0</v>
      </c>
      <c r="BW194" s="58">
        <v>0</v>
      </c>
      <c r="BX194" s="58">
        <v>0</v>
      </c>
      <c r="BY194" s="58">
        <v>0</v>
      </c>
      <c r="BZ194" s="58">
        <v>0</v>
      </c>
      <c r="CA194" s="58">
        <v>0</v>
      </c>
      <c r="CB194" s="58">
        <v>0</v>
      </c>
      <c r="CC194" s="58">
        <v>0</v>
      </c>
      <c r="CD194" s="58">
        <v>0</v>
      </c>
      <c r="CE194" s="58">
        <v>0</v>
      </c>
      <c r="CF194" s="58">
        <v>0</v>
      </c>
    </row>
    <row r="195" spans="1:84" x14ac:dyDescent="0.25">
      <c r="A195" s="149"/>
      <c r="B195" s="149"/>
      <c r="C195" s="149"/>
      <c r="D195" s="13"/>
      <c r="E195" s="11"/>
      <c r="F195" s="159" t="s">
        <v>188</v>
      </c>
      <c r="G195" s="111" t="e">
        <f ca="1">(INDIRECT("H199")+INDIRECT("I199")+INDIRECT("J199")+INDIRECT("K199")+INDIRECT("L199")+INDIRECT("M199")+INDIRECT("N199")+INDIRECT("O199")+INDIRECT("P199")+INDIRECT("Q199")+INDIRECT("R199")+INDIRECT("S199")) / 12</f>
        <v>#REF!</v>
      </c>
      <c r="H195" s="72" t="e">
        <f>#REF!</f>
        <v>#REF!</v>
      </c>
      <c r="I195" s="72">
        <v>0</v>
      </c>
      <c r="J195" s="72">
        <v>0</v>
      </c>
      <c r="K195" s="72">
        <v>0</v>
      </c>
      <c r="L195" s="72">
        <v>0</v>
      </c>
      <c r="M195" s="72">
        <v>0</v>
      </c>
      <c r="N195" s="72">
        <v>0</v>
      </c>
      <c r="O195" s="72">
        <v>0</v>
      </c>
      <c r="P195" s="72">
        <v>0</v>
      </c>
      <c r="Q195" s="72">
        <v>0</v>
      </c>
      <c r="R195" s="72">
        <v>0</v>
      </c>
      <c r="S195" s="72">
        <v>0</v>
      </c>
      <c r="T195" s="72">
        <v>0</v>
      </c>
      <c r="U195" s="72">
        <v>0</v>
      </c>
      <c r="V195" s="72">
        <v>0</v>
      </c>
      <c r="W195" s="72">
        <v>0</v>
      </c>
      <c r="X195" s="72">
        <v>0</v>
      </c>
      <c r="Y195" s="72">
        <v>0</v>
      </c>
      <c r="Z195" s="72">
        <v>0</v>
      </c>
      <c r="AA195" s="72">
        <v>0</v>
      </c>
      <c r="AB195" s="72">
        <v>0</v>
      </c>
      <c r="AC195" s="72">
        <v>0</v>
      </c>
      <c r="AD195" s="72">
        <v>0</v>
      </c>
      <c r="AE195" s="72">
        <v>0</v>
      </c>
      <c r="AF195" s="72">
        <v>0</v>
      </c>
      <c r="AG195" s="72">
        <v>0</v>
      </c>
      <c r="AH195" s="72">
        <v>0</v>
      </c>
      <c r="AI195" s="72">
        <v>0</v>
      </c>
      <c r="AJ195" s="72">
        <v>0</v>
      </c>
      <c r="AK195" s="72">
        <v>0</v>
      </c>
      <c r="AL195" s="72">
        <v>0</v>
      </c>
      <c r="AM195" s="72">
        <v>0</v>
      </c>
      <c r="AN195" s="72">
        <v>0</v>
      </c>
      <c r="AO195" s="72">
        <v>0</v>
      </c>
      <c r="AP195" s="72">
        <v>0</v>
      </c>
      <c r="AQ195" s="72">
        <v>0</v>
      </c>
      <c r="AR195" s="72">
        <v>0</v>
      </c>
      <c r="AS195" s="72">
        <v>0</v>
      </c>
      <c r="AT195" s="72">
        <v>0</v>
      </c>
      <c r="AU195" s="72">
        <v>0</v>
      </c>
      <c r="AV195" s="72">
        <v>0</v>
      </c>
      <c r="AW195" s="72">
        <v>0</v>
      </c>
      <c r="AX195" s="72">
        <v>0</v>
      </c>
      <c r="AY195" s="72">
        <v>0</v>
      </c>
      <c r="AZ195" s="72">
        <v>0</v>
      </c>
      <c r="BA195" s="72">
        <v>0</v>
      </c>
      <c r="BB195" s="72">
        <v>0</v>
      </c>
      <c r="BC195" s="72">
        <v>0</v>
      </c>
      <c r="BD195" s="72">
        <v>0</v>
      </c>
      <c r="BE195" s="72">
        <v>0</v>
      </c>
      <c r="BF195" s="72">
        <v>0</v>
      </c>
      <c r="BG195" s="72">
        <v>0</v>
      </c>
      <c r="BH195" s="72">
        <v>0</v>
      </c>
      <c r="BI195" s="72">
        <v>0</v>
      </c>
      <c r="BJ195" s="72">
        <v>0</v>
      </c>
      <c r="BK195" s="72">
        <v>0</v>
      </c>
      <c r="BL195" s="72">
        <v>0</v>
      </c>
      <c r="BM195" s="72">
        <v>0</v>
      </c>
      <c r="BN195" s="72">
        <v>0</v>
      </c>
      <c r="BO195" s="72">
        <v>0</v>
      </c>
      <c r="BP195" s="72">
        <v>0</v>
      </c>
      <c r="BQ195" s="72">
        <v>0</v>
      </c>
      <c r="BR195" s="72">
        <v>0</v>
      </c>
      <c r="BS195" s="72">
        <v>0</v>
      </c>
      <c r="BT195" s="72">
        <v>0</v>
      </c>
      <c r="BU195" s="72">
        <v>0</v>
      </c>
      <c r="BV195" s="72">
        <v>0</v>
      </c>
      <c r="BW195" s="72">
        <v>0</v>
      </c>
      <c r="BX195" s="72">
        <v>0</v>
      </c>
      <c r="BY195" s="72">
        <v>0</v>
      </c>
      <c r="BZ195" s="72">
        <v>0</v>
      </c>
      <c r="CA195" s="72">
        <v>0</v>
      </c>
      <c r="CB195" s="72">
        <v>0</v>
      </c>
      <c r="CC195" s="72">
        <v>0</v>
      </c>
      <c r="CD195" s="72">
        <v>0</v>
      </c>
      <c r="CE195" s="72">
        <v>0</v>
      </c>
      <c r="CF195" s="72">
        <v>0</v>
      </c>
    </row>
    <row r="196" spans="1:84" x14ac:dyDescent="0.25">
      <c r="A196" s="90" t="s">
        <v>36</v>
      </c>
      <c r="B196" s="91" t="s">
        <v>121</v>
      </c>
      <c r="C196" s="92" t="s">
        <v>189</v>
      </c>
      <c r="D196" s="13"/>
      <c r="E196" s="11"/>
      <c r="F196" s="14" t="s">
        <v>115</v>
      </c>
      <c r="G196" s="23" t="e">
        <f ca="1" xml:space="preserve"> G195/G9</f>
        <v>#REF!</v>
      </c>
      <c r="H196" s="28" t="e">
        <f>IF(H9=0, 0, H195/H9)</f>
        <v>#REF!</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8">
        <v>0</v>
      </c>
      <c r="AI196" s="28">
        <v>0</v>
      </c>
      <c r="AJ196" s="28">
        <v>0</v>
      </c>
      <c r="AK196" s="28">
        <v>0</v>
      </c>
      <c r="AL196" s="28">
        <v>0</v>
      </c>
      <c r="AM196" s="28">
        <v>0</v>
      </c>
      <c r="AN196" s="28">
        <v>0</v>
      </c>
      <c r="AO196" s="28">
        <v>0</v>
      </c>
      <c r="AP196" s="28">
        <v>0</v>
      </c>
      <c r="AQ196" s="28">
        <v>0</v>
      </c>
      <c r="AR196" s="28">
        <v>0</v>
      </c>
      <c r="AS196" s="28">
        <v>0</v>
      </c>
      <c r="AT196" s="28">
        <v>0</v>
      </c>
      <c r="AU196" s="28">
        <v>0</v>
      </c>
      <c r="AV196" s="28">
        <v>0</v>
      </c>
      <c r="AW196" s="28">
        <v>0</v>
      </c>
      <c r="AX196" s="28">
        <v>0</v>
      </c>
      <c r="AY196" s="28">
        <v>0</v>
      </c>
      <c r="AZ196" s="28">
        <v>0</v>
      </c>
      <c r="BA196" s="28">
        <v>0</v>
      </c>
      <c r="BB196" s="28">
        <v>0</v>
      </c>
      <c r="BC196" s="28">
        <v>0</v>
      </c>
      <c r="BD196" s="28">
        <v>0</v>
      </c>
      <c r="BE196" s="28">
        <v>0</v>
      </c>
      <c r="BF196" s="28">
        <v>0</v>
      </c>
      <c r="BG196" s="28">
        <v>0</v>
      </c>
      <c r="BH196" s="28">
        <v>0</v>
      </c>
      <c r="BI196" s="28">
        <v>0</v>
      </c>
      <c r="BJ196" s="28">
        <v>0</v>
      </c>
      <c r="BK196" s="28">
        <v>0</v>
      </c>
      <c r="BL196" s="28">
        <v>0</v>
      </c>
      <c r="BM196" s="28">
        <v>0</v>
      </c>
      <c r="BN196" s="28">
        <v>0</v>
      </c>
      <c r="BO196" s="28">
        <v>0</v>
      </c>
      <c r="BP196" s="28">
        <v>0</v>
      </c>
      <c r="BQ196" s="28">
        <v>0</v>
      </c>
      <c r="BR196" s="28">
        <v>0</v>
      </c>
      <c r="BS196" s="28">
        <v>0</v>
      </c>
      <c r="BT196" s="28">
        <v>0</v>
      </c>
      <c r="BU196" s="28">
        <v>0</v>
      </c>
      <c r="BV196" s="28">
        <v>0</v>
      </c>
      <c r="BW196" s="28">
        <v>0</v>
      </c>
      <c r="BX196" s="28">
        <v>0</v>
      </c>
      <c r="BY196" s="28">
        <v>0</v>
      </c>
      <c r="BZ196" s="28">
        <v>0</v>
      </c>
      <c r="CA196" s="28">
        <v>0</v>
      </c>
      <c r="CB196" s="28">
        <v>0</v>
      </c>
      <c r="CC196" s="28">
        <v>0</v>
      </c>
      <c r="CD196" s="28">
        <v>0</v>
      </c>
      <c r="CE196" s="28">
        <v>0</v>
      </c>
      <c r="CF196" s="28">
        <v>0</v>
      </c>
    </row>
    <row r="197" spans="1:84" x14ac:dyDescent="0.25">
      <c r="A197" s="149"/>
      <c r="B197" s="149"/>
      <c r="C197" s="149"/>
      <c r="D197" s="13"/>
      <c r="E197" s="11"/>
      <c r="F197" s="12" t="s">
        <v>190</v>
      </c>
      <c r="G197" s="165" t="s">
        <v>168</v>
      </c>
      <c r="H197" s="164" t="s">
        <v>168</v>
      </c>
      <c r="I197" s="164" t="s">
        <v>168</v>
      </c>
      <c r="J197" s="164" t="s">
        <v>168</v>
      </c>
      <c r="K197" s="164" t="s">
        <v>168</v>
      </c>
      <c r="L197" s="164" t="s">
        <v>168</v>
      </c>
      <c r="M197" s="164" t="s">
        <v>168</v>
      </c>
      <c r="N197" s="164" t="s">
        <v>168</v>
      </c>
      <c r="O197" s="164" t="s">
        <v>168</v>
      </c>
      <c r="P197" s="164" t="s">
        <v>168</v>
      </c>
      <c r="Q197" s="164" t="s">
        <v>168</v>
      </c>
      <c r="R197" s="164" t="s">
        <v>168</v>
      </c>
      <c r="S197" s="164" t="s">
        <v>168</v>
      </c>
      <c r="T197" s="164" t="s">
        <v>168</v>
      </c>
      <c r="U197" s="164" t="s">
        <v>168</v>
      </c>
      <c r="V197" s="164" t="s">
        <v>168</v>
      </c>
      <c r="W197" s="164" t="s">
        <v>168</v>
      </c>
      <c r="X197" s="164" t="s">
        <v>168</v>
      </c>
      <c r="Y197" s="164" t="s">
        <v>168</v>
      </c>
      <c r="Z197" s="164" t="s">
        <v>168</v>
      </c>
      <c r="AA197" s="164" t="s">
        <v>168</v>
      </c>
      <c r="AB197" s="164" t="s">
        <v>168</v>
      </c>
      <c r="AC197" s="164" t="s">
        <v>168</v>
      </c>
      <c r="AD197" s="164" t="s">
        <v>168</v>
      </c>
      <c r="AE197" s="164" t="s">
        <v>168</v>
      </c>
      <c r="AF197" s="164" t="s">
        <v>168</v>
      </c>
      <c r="AG197" s="164" t="s">
        <v>168</v>
      </c>
      <c r="AH197" s="164" t="s">
        <v>168</v>
      </c>
      <c r="AI197" s="164" t="s">
        <v>168</v>
      </c>
      <c r="AJ197" s="164" t="s">
        <v>168</v>
      </c>
      <c r="AK197" s="164" t="s">
        <v>168</v>
      </c>
      <c r="AL197" s="164" t="s">
        <v>168</v>
      </c>
      <c r="AM197" s="164" t="s">
        <v>168</v>
      </c>
      <c r="AN197" s="164" t="s">
        <v>168</v>
      </c>
      <c r="AO197" s="164" t="s">
        <v>168</v>
      </c>
      <c r="AP197" s="164" t="s">
        <v>168</v>
      </c>
      <c r="AQ197" s="164" t="s">
        <v>168</v>
      </c>
      <c r="AR197" s="164" t="s">
        <v>168</v>
      </c>
      <c r="AS197" s="164" t="s">
        <v>168</v>
      </c>
      <c r="AT197" s="164" t="s">
        <v>168</v>
      </c>
      <c r="AU197" s="164" t="s">
        <v>168</v>
      </c>
      <c r="AV197" s="164" t="s">
        <v>168</v>
      </c>
      <c r="AW197" s="164" t="s">
        <v>168</v>
      </c>
      <c r="AX197" s="164" t="s">
        <v>168</v>
      </c>
      <c r="AY197" s="164" t="s">
        <v>168</v>
      </c>
      <c r="AZ197" s="164" t="s">
        <v>168</v>
      </c>
      <c r="BA197" s="164" t="s">
        <v>168</v>
      </c>
      <c r="BB197" s="164" t="s">
        <v>168</v>
      </c>
      <c r="BC197" s="164" t="s">
        <v>168</v>
      </c>
      <c r="BD197" s="164" t="s">
        <v>168</v>
      </c>
      <c r="BE197" s="164" t="s">
        <v>168</v>
      </c>
      <c r="BF197" s="164" t="s">
        <v>168</v>
      </c>
      <c r="BG197" s="164" t="s">
        <v>168</v>
      </c>
      <c r="BH197" s="164" t="s">
        <v>168</v>
      </c>
      <c r="BI197" s="164" t="s">
        <v>168</v>
      </c>
      <c r="BJ197" s="164" t="s">
        <v>168</v>
      </c>
      <c r="BK197" s="164" t="s">
        <v>168</v>
      </c>
      <c r="BL197" s="164" t="s">
        <v>168</v>
      </c>
      <c r="BM197" s="164" t="s">
        <v>168</v>
      </c>
      <c r="BN197" s="164" t="s">
        <v>168</v>
      </c>
      <c r="BO197" s="164" t="s">
        <v>168</v>
      </c>
      <c r="BP197" s="164" t="s">
        <v>168</v>
      </c>
      <c r="BQ197" s="164" t="s">
        <v>168</v>
      </c>
      <c r="BR197" s="164" t="s">
        <v>168</v>
      </c>
      <c r="BS197" s="164" t="s">
        <v>168</v>
      </c>
      <c r="BT197" s="164" t="s">
        <v>168</v>
      </c>
      <c r="BU197" s="164" t="s">
        <v>168</v>
      </c>
      <c r="BV197" s="164" t="s">
        <v>168</v>
      </c>
      <c r="BW197" s="164" t="s">
        <v>168</v>
      </c>
      <c r="BX197" s="164" t="s">
        <v>168</v>
      </c>
      <c r="BY197" s="164" t="s">
        <v>168</v>
      </c>
      <c r="BZ197" s="164" t="s">
        <v>168</v>
      </c>
      <c r="CA197" s="164" t="s">
        <v>168</v>
      </c>
      <c r="CB197" s="164" t="s">
        <v>168</v>
      </c>
      <c r="CC197" s="164" t="s">
        <v>168</v>
      </c>
      <c r="CD197" s="164" t="s">
        <v>168</v>
      </c>
      <c r="CE197" s="164" t="s">
        <v>168</v>
      </c>
      <c r="CF197" s="164" t="s">
        <v>168</v>
      </c>
    </row>
    <row r="198" spans="1:84" x14ac:dyDescent="0.25">
      <c r="A198" s="48" t="s">
        <v>34</v>
      </c>
      <c r="B198" s="49" t="s">
        <v>121</v>
      </c>
      <c r="C198" s="50" t="s">
        <v>122</v>
      </c>
      <c r="D198" s="13"/>
      <c r="E198" s="11"/>
      <c r="F198" s="14" t="s">
        <v>115</v>
      </c>
      <c r="G198" s="165" t="s">
        <v>168</v>
      </c>
      <c r="H198" s="164" t="s">
        <v>168</v>
      </c>
      <c r="I198" s="164" t="s">
        <v>168</v>
      </c>
      <c r="J198" s="164" t="s">
        <v>168</v>
      </c>
      <c r="K198" s="164" t="s">
        <v>168</v>
      </c>
      <c r="L198" s="164" t="s">
        <v>168</v>
      </c>
      <c r="M198" s="164" t="s">
        <v>168</v>
      </c>
      <c r="N198" s="164" t="s">
        <v>168</v>
      </c>
      <c r="O198" s="164" t="s">
        <v>168</v>
      </c>
      <c r="P198" s="164" t="s">
        <v>168</v>
      </c>
      <c r="Q198" s="164" t="s">
        <v>168</v>
      </c>
      <c r="R198" s="164" t="s">
        <v>168</v>
      </c>
      <c r="S198" s="164" t="s">
        <v>168</v>
      </c>
      <c r="T198" s="164" t="s">
        <v>168</v>
      </c>
      <c r="U198" s="164" t="s">
        <v>168</v>
      </c>
      <c r="V198" s="164" t="s">
        <v>168</v>
      </c>
      <c r="W198" s="164" t="s">
        <v>168</v>
      </c>
      <c r="X198" s="164" t="s">
        <v>168</v>
      </c>
      <c r="Y198" s="164" t="s">
        <v>168</v>
      </c>
      <c r="Z198" s="164" t="s">
        <v>168</v>
      </c>
      <c r="AA198" s="164" t="s">
        <v>168</v>
      </c>
      <c r="AB198" s="164" t="s">
        <v>168</v>
      </c>
      <c r="AC198" s="164" t="s">
        <v>168</v>
      </c>
      <c r="AD198" s="164" t="s">
        <v>168</v>
      </c>
      <c r="AE198" s="164" t="s">
        <v>168</v>
      </c>
      <c r="AF198" s="164" t="s">
        <v>168</v>
      </c>
      <c r="AG198" s="164" t="s">
        <v>168</v>
      </c>
      <c r="AH198" s="164" t="s">
        <v>168</v>
      </c>
      <c r="AI198" s="164" t="s">
        <v>168</v>
      </c>
      <c r="AJ198" s="164" t="s">
        <v>168</v>
      </c>
      <c r="AK198" s="164" t="s">
        <v>168</v>
      </c>
      <c r="AL198" s="164" t="s">
        <v>168</v>
      </c>
      <c r="AM198" s="164" t="s">
        <v>168</v>
      </c>
      <c r="AN198" s="164" t="s">
        <v>168</v>
      </c>
      <c r="AO198" s="164" t="s">
        <v>168</v>
      </c>
      <c r="AP198" s="164" t="s">
        <v>168</v>
      </c>
      <c r="AQ198" s="164" t="s">
        <v>168</v>
      </c>
      <c r="AR198" s="164" t="s">
        <v>168</v>
      </c>
      <c r="AS198" s="164" t="s">
        <v>168</v>
      </c>
      <c r="AT198" s="164" t="s">
        <v>168</v>
      </c>
      <c r="AU198" s="164" t="s">
        <v>168</v>
      </c>
      <c r="AV198" s="164" t="s">
        <v>168</v>
      </c>
      <c r="AW198" s="164" t="s">
        <v>168</v>
      </c>
      <c r="AX198" s="164" t="s">
        <v>168</v>
      </c>
      <c r="AY198" s="164" t="s">
        <v>168</v>
      </c>
      <c r="AZ198" s="164" t="s">
        <v>168</v>
      </c>
      <c r="BA198" s="164" t="s">
        <v>168</v>
      </c>
      <c r="BB198" s="164" t="s">
        <v>168</v>
      </c>
      <c r="BC198" s="164" t="s">
        <v>168</v>
      </c>
      <c r="BD198" s="164" t="s">
        <v>168</v>
      </c>
      <c r="BE198" s="164" t="s">
        <v>168</v>
      </c>
      <c r="BF198" s="164" t="s">
        <v>168</v>
      </c>
      <c r="BG198" s="164" t="s">
        <v>168</v>
      </c>
      <c r="BH198" s="164" t="s">
        <v>168</v>
      </c>
      <c r="BI198" s="164" t="s">
        <v>168</v>
      </c>
      <c r="BJ198" s="164" t="s">
        <v>168</v>
      </c>
      <c r="BK198" s="164" t="s">
        <v>168</v>
      </c>
      <c r="BL198" s="164" t="s">
        <v>168</v>
      </c>
      <c r="BM198" s="164" t="s">
        <v>168</v>
      </c>
      <c r="BN198" s="164" t="s">
        <v>168</v>
      </c>
      <c r="BO198" s="164" t="s">
        <v>168</v>
      </c>
      <c r="BP198" s="164" t="s">
        <v>168</v>
      </c>
      <c r="BQ198" s="164" t="s">
        <v>168</v>
      </c>
      <c r="BR198" s="164" t="s">
        <v>168</v>
      </c>
      <c r="BS198" s="164" t="s">
        <v>168</v>
      </c>
      <c r="BT198" s="164" t="s">
        <v>168</v>
      </c>
      <c r="BU198" s="164" t="s">
        <v>168</v>
      </c>
      <c r="BV198" s="164" t="s">
        <v>168</v>
      </c>
      <c r="BW198" s="164" t="s">
        <v>168</v>
      </c>
      <c r="BX198" s="164" t="s">
        <v>168</v>
      </c>
      <c r="BY198" s="164" t="s">
        <v>168</v>
      </c>
      <c r="BZ198" s="164" t="s">
        <v>168</v>
      </c>
      <c r="CA198" s="164" t="s">
        <v>168</v>
      </c>
      <c r="CB198" s="164" t="s">
        <v>168</v>
      </c>
      <c r="CC198" s="164" t="s">
        <v>168</v>
      </c>
      <c r="CD198" s="164" t="s">
        <v>168</v>
      </c>
      <c r="CE198" s="164" t="s">
        <v>168</v>
      </c>
      <c r="CF198" s="164" t="s">
        <v>168</v>
      </c>
    </row>
    <row r="199" spans="1:84" x14ac:dyDescent="0.25">
      <c r="A199" s="149"/>
      <c r="B199" s="149"/>
      <c r="C199" s="149"/>
      <c r="D199" s="13"/>
      <c r="E199" s="11"/>
      <c r="F199" s="12" t="s">
        <v>191</v>
      </c>
      <c r="G199" s="111" t="e">
        <f ca="1">(INDIRECT("H203")+INDIRECT("I203")+INDIRECT("J203")+INDIRECT("K203")+INDIRECT("L203")+INDIRECT("M203")+INDIRECT("N203")+INDIRECT("O203")+INDIRECT("P203")+INDIRECT("Q203")+INDIRECT("R203")+INDIRECT("S203")) / 12</f>
        <v>#REF!</v>
      </c>
      <c r="H199" s="56" t="e">
        <f>#REF!</f>
        <v>#REF!</v>
      </c>
      <c r="I199" s="56">
        <v>0</v>
      </c>
      <c r="J199" s="56">
        <v>0</v>
      </c>
      <c r="K199" s="56">
        <v>0</v>
      </c>
      <c r="L199" s="56">
        <v>0</v>
      </c>
      <c r="M199" s="56">
        <v>0</v>
      </c>
      <c r="N199" s="56">
        <v>0</v>
      </c>
      <c r="O199" s="56">
        <v>0</v>
      </c>
      <c r="P199" s="56">
        <v>0</v>
      </c>
      <c r="Q199" s="56">
        <v>0</v>
      </c>
      <c r="R199" s="56">
        <v>0</v>
      </c>
      <c r="S199" s="56">
        <v>0</v>
      </c>
      <c r="T199" s="56">
        <v>0</v>
      </c>
      <c r="U199" s="56">
        <v>0</v>
      </c>
      <c r="V199" s="56">
        <v>0</v>
      </c>
      <c r="W199" s="56">
        <v>0</v>
      </c>
      <c r="X199" s="56">
        <v>0</v>
      </c>
      <c r="Y199" s="56">
        <v>0</v>
      </c>
      <c r="Z199" s="56">
        <v>0</v>
      </c>
      <c r="AA199" s="56">
        <v>0</v>
      </c>
      <c r="AB199" s="56">
        <v>0</v>
      </c>
      <c r="AC199" s="56">
        <v>0</v>
      </c>
      <c r="AD199" s="56">
        <v>0</v>
      </c>
      <c r="AE199" s="56">
        <v>0</v>
      </c>
      <c r="AF199" s="56">
        <v>0</v>
      </c>
      <c r="AG199" s="56">
        <v>0</v>
      </c>
      <c r="AH199" s="56">
        <v>0</v>
      </c>
      <c r="AI199" s="56">
        <v>0</v>
      </c>
      <c r="AJ199" s="56">
        <v>0</v>
      </c>
      <c r="AK199" s="56">
        <v>0</v>
      </c>
      <c r="AL199" s="56">
        <v>0</v>
      </c>
      <c r="AM199" s="56">
        <v>0</v>
      </c>
      <c r="AN199" s="56">
        <v>0</v>
      </c>
      <c r="AO199" s="56">
        <v>0</v>
      </c>
      <c r="AP199" s="56">
        <v>0</v>
      </c>
      <c r="AQ199" s="56">
        <v>0</v>
      </c>
      <c r="AR199" s="56">
        <v>0</v>
      </c>
      <c r="AS199" s="56">
        <v>0</v>
      </c>
      <c r="AT199" s="56">
        <v>0</v>
      </c>
      <c r="AU199" s="56">
        <v>0</v>
      </c>
      <c r="AV199" s="56">
        <v>0</v>
      </c>
      <c r="AW199" s="56">
        <v>0</v>
      </c>
      <c r="AX199" s="56">
        <v>0</v>
      </c>
      <c r="AY199" s="56">
        <v>0</v>
      </c>
      <c r="AZ199" s="56">
        <v>0</v>
      </c>
      <c r="BA199" s="56">
        <v>0</v>
      </c>
      <c r="BB199" s="56">
        <v>0</v>
      </c>
      <c r="BC199" s="56">
        <v>0</v>
      </c>
      <c r="BD199" s="56">
        <v>0</v>
      </c>
      <c r="BE199" s="56">
        <v>0</v>
      </c>
      <c r="BF199" s="56">
        <v>0</v>
      </c>
      <c r="BG199" s="56">
        <v>0</v>
      </c>
      <c r="BH199" s="56">
        <v>0</v>
      </c>
      <c r="BI199" s="56">
        <v>0</v>
      </c>
      <c r="BJ199" s="56">
        <v>0</v>
      </c>
      <c r="BK199" s="56">
        <v>0</v>
      </c>
      <c r="BL199" s="56">
        <v>0</v>
      </c>
      <c r="BM199" s="56">
        <v>0</v>
      </c>
      <c r="BN199" s="56">
        <v>0</v>
      </c>
      <c r="BO199" s="56">
        <v>0</v>
      </c>
      <c r="BP199" s="56">
        <v>0</v>
      </c>
      <c r="BQ199" s="56">
        <v>0</v>
      </c>
      <c r="BR199" s="56">
        <v>0</v>
      </c>
      <c r="BS199" s="56">
        <v>0</v>
      </c>
      <c r="BT199" s="56">
        <v>0</v>
      </c>
      <c r="BU199" s="56">
        <v>0</v>
      </c>
      <c r="BV199" s="56">
        <v>0</v>
      </c>
      <c r="BW199" s="56">
        <v>0</v>
      </c>
      <c r="BX199" s="56">
        <v>0</v>
      </c>
      <c r="BY199" s="56">
        <v>0</v>
      </c>
      <c r="BZ199" s="56">
        <v>0</v>
      </c>
      <c r="CA199" s="56">
        <v>0</v>
      </c>
      <c r="CB199" s="56">
        <v>0</v>
      </c>
      <c r="CC199" s="56">
        <v>0</v>
      </c>
      <c r="CD199" s="56">
        <v>0</v>
      </c>
      <c r="CE199" s="56">
        <v>0</v>
      </c>
      <c r="CF199" s="56">
        <v>0</v>
      </c>
    </row>
    <row r="200" spans="1:84" x14ac:dyDescent="0.25">
      <c r="A200" s="48" t="s">
        <v>34</v>
      </c>
      <c r="B200" s="49" t="s">
        <v>121</v>
      </c>
      <c r="C200" s="50" t="s">
        <v>122</v>
      </c>
      <c r="D200" s="13"/>
      <c r="E200" s="11"/>
      <c r="F200" s="14" t="s">
        <v>115</v>
      </c>
      <c r="G200" s="23" t="e">
        <f ca="1" xml:space="preserve"> G199/G9</f>
        <v>#REF!</v>
      </c>
      <c r="H200" s="41" t="e">
        <f>IF(H9=0, 0, H199/H9)</f>
        <v>#REF!</v>
      </c>
      <c r="I200" s="41">
        <v>0</v>
      </c>
      <c r="J200" s="41">
        <v>0</v>
      </c>
      <c r="K200" s="41">
        <v>0</v>
      </c>
      <c r="L200" s="41">
        <v>0</v>
      </c>
      <c r="M200" s="41">
        <v>0</v>
      </c>
      <c r="N200" s="41">
        <v>0</v>
      </c>
      <c r="O200" s="41">
        <v>0</v>
      </c>
      <c r="P200" s="41">
        <v>0</v>
      </c>
      <c r="Q200" s="41">
        <v>0</v>
      </c>
      <c r="R200" s="41">
        <v>0</v>
      </c>
      <c r="S200" s="41">
        <v>0</v>
      </c>
      <c r="T200" s="41">
        <v>0</v>
      </c>
      <c r="U200" s="41">
        <v>0</v>
      </c>
      <c r="V200" s="41">
        <v>0</v>
      </c>
      <c r="W200" s="41">
        <v>0</v>
      </c>
      <c r="X200" s="41">
        <v>0</v>
      </c>
      <c r="Y200" s="41">
        <v>0</v>
      </c>
      <c r="Z200" s="41">
        <v>0</v>
      </c>
      <c r="AA200" s="41">
        <v>0</v>
      </c>
      <c r="AB200" s="41">
        <v>0</v>
      </c>
      <c r="AC200" s="41">
        <v>0</v>
      </c>
      <c r="AD200" s="41">
        <v>0</v>
      </c>
      <c r="AE200" s="41">
        <v>0</v>
      </c>
      <c r="AF200" s="41">
        <v>0</v>
      </c>
      <c r="AG200" s="41">
        <v>0</v>
      </c>
      <c r="AH200" s="41">
        <v>0</v>
      </c>
      <c r="AI200" s="41">
        <v>0</v>
      </c>
      <c r="AJ200" s="41">
        <v>0</v>
      </c>
      <c r="AK200" s="41">
        <v>0</v>
      </c>
      <c r="AL200" s="41">
        <v>0</v>
      </c>
      <c r="AM200" s="41">
        <v>0</v>
      </c>
      <c r="AN200" s="41">
        <v>0</v>
      </c>
      <c r="AO200" s="41">
        <v>0</v>
      </c>
      <c r="AP200" s="41">
        <v>0</v>
      </c>
      <c r="AQ200" s="41">
        <v>0</v>
      </c>
      <c r="AR200" s="41">
        <v>0</v>
      </c>
      <c r="AS200" s="41">
        <v>0</v>
      </c>
      <c r="AT200" s="41">
        <v>0</v>
      </c>
      <c r="AU200" s="41">
        <v>0</v>
      </c>
      <c r="AV200" s="41">
        <v>0</v>
      </c>
      <c r="AW200" s="41">
        <v>0</v>
      </c>
      <c r="AX200" s="41">
        <v>0</v>
      </c>
      <c r="AY200" s="41">
        <v>0</v>
      </c>
      <c r="AZ200" s="41">
        <v>0</v>
      </c>
      <c r="BA200" s="41">
        <v>0</v>
      </c>
      <c r="BB200" s="41">
        <v>0</v>
      </c>
      <c r="BC200" s="41">
        <v>0</v>
      </c>
      <c r="BD200" s="41">
        <v>0</v>
      </c>
      <c r="BE200" s="41">
        <v>0</v>
      </c>
      <c r="BF200" s="41">
        <v>0</v>
      </c>
      <c r="BG200" s="41">
        <v>0</v>
      </c>
      <c r="BH200" s="41">
        <v>0</v>
      </c>
      <c r="BI200" s="41">
        <v>0</v>
      </c>
      <c r="BJ200" s="41">
        <v>0</v>
      </c>
      <c r="BK200" s="41">
        <v>0</v>
      </c>
      <c r="BL200" s="41">
        <v>0</v>
      </c>
      <c r="BM200" s="41">
        <v>0</v>
      </c>
      <c r="BN200" s="41">
        <v>0</v>
      </c>
      <c r="BO200" s="41">
        <v>0</v>
      </c>
      <c r="BP200" s="41">
        <v>0</v>
      </c>
      <c r="BQ200" s="41">
        <v>0</v>
      </c>
      <c r="BR200" s="41">
        <v>0</v>
      </c>
      <c r="BS200" s="41">
        <v>0</v>
      </c>
      <c r="BT200" s="41">
        <v>0</v>
      </c>
      <c r="BU200" s="41">
        <v>0</v>
      </c>
      <c r="BV200" s="41">
        <v>0</v>
      </c>
      <c r="BW200" s="41">
        <v>0</v>
      </c>
      <c r="BX200" s="41">
        <v>0</v>
      </c>
      <c r="BY200" s="41">
        <v>0</v>
      </c>
      <c r="BZ200" s="41">
        <v>0</v>
      </c>
      <c r="CA200" s="41">
        <v>0</v>
      </c>
      <c r="CB200" s="41">
        <v>0</v>
      </c>
      <c r="CC200" s="41">
        <v>0</v>
      </c>
      <c r="CD200" s="41">
        <v>0</v>
      </c>
      <c r="CE200" s="41">
        <v>0</v>
      </c>
      <c r="CF200" s="41">
        <v>0</v>
      </c>
    </row>
    <row r="201" spans="1:84" ht="13.8" thickBot="1" x14ac:dyDescent="0.3">
      <c r="A201" s="149"/>
      <c r="B201" s="149"/>
      <c r="C201" s="149"/>
      <c r="D201" s="13"/>
      <c r="E201" s="11"/>
      <c r="F201" s="18"/>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row>
    <row r="202" spans="1:84" ht="13.8" thickBot="1" x14ac:dyDescent="0.3">
      <c r="A202" s="149"/>
      <c r="B202" s="149"/>
      <c r="C202" s="149"/>
      <c r="D202" s="13"/>
      <c r="E202" s="11"/>
      <c r="F202" s="25" t="s">
        <v>192</v>
      </c>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row>
    <row r="203" spans="1:84" x14ac:dyDescent="0.25">
      <c r="A203" s="149"/>
      <c r="B203" s="149"/>
      <c r="C203" s="149"/>
      <c r="D203" s="13"/>
      <c r="E203" s="11"/>
      <c r="F203" s="26" t="s">
        <v>193</v>
      </c>
      <c r="G203" s="111">
        <f ca="1">(INDIRECT("H207")+INDIRECT("I207")+INDIRECT("J207")+INDIRECT("K207")+INDIRECT("L207")+INDIRECT("M207")+INDIRECT("N207")+INDIRECT("O207")+INDIRECT("P207")+INDIRECT("Q207")+INDIRECT("R207")+INDIRECT("S207")) / 12</f>
        <v>0</v>
      </c>
      <c r="H203" s="89" t="e">
        <f>#REF!</f>
        <v>#REF!</v>
      </c>
      <c r="I203" s="89">
        <v>5496</v>
      </c>
      <c r="J203" s="89">
        <v>5383</v>
      </c>
      <c r="K203" s="89">
        <v>5223</v>
      </c>
      <c r="L203" s="89">
        <v>5287</v>
      </c>
      <c r="M203" s="89">
        <v>3929</v>
      </c>
      <c r="N203" s="89">
        <v>3776</v>
      </c>
      <c r="O203" s="89">
        <v>3897</v>
      </c>
      <c r="P203" s="89">
        <v>3953</v>
      </c>
      <c r="Q203" s="89">
        <v>3703</v>
      </c>
      <c r="R203" s="89">
        <v>3933</v>
      </c>
      <c r="S203" s="89">
        <v>3828</v>
      </c>
      <c r="T203" s="89">
        <v>3917</v>
      </c>
      <c r="U203" s="89">
        <v>4319</v>
      </c>
      <c r="V203" s="89">
        <v>3698</v>
      </c>
      <c r="W203" s="89">
        <v>3458</v>
      </c>
      <c r="X203" s="89">
        <v>3458</v>
      </c>
      <c r="Y203" s="89">
        <v>3414</v>
      </c>
      <c r="Z203" s="89">
        <v>3343</v>
      </c>
      <c r="AA203" s="89">
        <v>0</v>
      </c>
      <c r="AB203" s="89">
        <v>3251</v>
      </c>
      <c r="AC203" s="89">
        <v>3356</v>
      </c>
      <c r="AD203" s="89">
        <v>4212</v>
      </c>
      <c r="AE203" s="89">
        <v>4151</v>
      </c>
      <c r="AF203" s="89">
        <v>0</v>
      </c>
      <c r="AG203" s="89">
        <v>0</v>
      </c>
      <c r="AH203" s="89">
        <v>0</v>
      </c>
      <c r="AI203" s="89">
        <v>3429</v>
      </c>
      <c r="AJ203" s="89">
        <v>3428</v>
      </c>
      <c r="AK203" s="89">
        <v>3511</v>
      </c>
      <c r="AL203" s="89">
        <v>3186</v>
      </c>
      <c r="AM203" s="89">
        <v>3244</v>
      </c>
      <c r="AN203" s="89">
        <v>3244</v>
      </c>
      <c r="AO203" s="89">
        <v>3086</v>
      </c>
      <c r="AP203" s="89">
        <v>3133</v>
      </c>
      <c r="AQ203" s="89">
        <v>2880</v>
      </c>
      <c r="AR203" s="89">
        <v>2824</v>
      </c>
      <c r="AS203" s="89">
        <v>2818</v>
      </c>
      <c r="AT203" s="89">
        <v>2888</v>
      </c>
      <c r="AU203" s="89">
        <v>3249</v>
      </c>
      <c r="AV203" s="89">
        <v>2862</v>
      </c>
      <c r="AW203" s="89">
        <v>0</v>
      </c>
      <c r="AX203" s="89">
        <v>2929</v>
      </c>
      <c r="AY203" s="89">
        <v>0</v>
      </c>
      <c r="AZ203" s="89">
        <v>0</v>
      </c>
      <c r="BA203" s="89">
        <v>0</v>
      </c>
      <c r="BB203" s="89">
        <v>2328</v>
      </c>
      <c r="BC203" s="89">
        <v>2603</v>
      </c>
      <c r="BD203" s="89">
        <v>2529</v>
      </c>
      <c r="BE203" s="89">
        <v>0</v>
      </c>
      <c r="BF203" s="89">
        <v>0</v>
      </c>
      <c r="BG203" s="89">
        <v>0</v>
      </c>
      <c r="BH203" s="89">
        <v>0</v>
      </c>
      <c r="BI203" s="89">
        <v>0</v>
      </c>
      <c r="BJ203" s="89">
        <v>0</v>
      </c>
      <c r="BK203" s="89">
        <v>0</v>
      </c>
      <c r="BL203" s="89">
        <v>0</v>
      </c>
      <c r="BM203" s="89">
        <v>0</v>
      </c>
      <c r="BN203" s="89">
        <v>0</v>
      </c>
      <c r="BO203" s="89">
        <v>0</v>
      </c>
      <c r="BP203" s="89">
        <v>0</v>
      </c>
      <c r="BQ203" s="89">
        <v>0</v>
      </c>
      <c r="BR203" s="89">
        <v>0</v>
      </c>
      <c r="BS203" s="89">
        <v>0</v>
      </c>
      <c r="BT203" s="89">
        <v>0</v>
      </c>
      <c r="BU203" s="89">
        <v>0</v>
      </c>
      <c r="BV203" s="89">
        <v>0</v>
      </c>
      <c r="BW203" s="89">
        <v>1091</v>
      </c>
      <c r="BX203" s="89">
        <v>5568</v>
      </c>
      <c r="BY203" s="89">
        <v>0</v>
      </c>
      <c r="BZ203" s="89">
        <v>0</v>
      </c>
      <c r="CA203" s="89">
        <v>0</v>
      </c>
      <c r="CB203" s="89">
        <v>0</v>
      </c>
      <c r="CC203" s="89">
        <v>0</v>
      </c>
      <c r="CD203" s="89">
        <v>0</v>
      </c>
      <c r="CE203" s="89">
        <v>0</v>
      </c>
      <c r="CF203" s="89">
        <v>0</v>
      </c>
    </row>
    <row r="204" spans="1:84" x14ac:dyDescent="0.25">
      <c r="A204" s="48" t="s">
        <v>194</v>
      </c>
      <c r="B204" s="49" t="s">
        <v>16</v>
      </c>
      <c r="C204" s="50" t="s">
        <v>17</v>
      </c>
      <c r="D204" s="13"/>
      <c r="E204" s="11"/>
      <c r="F204" s="27" t="s">
        <v>115</v>
      </c>
      <c r="G204" s="23" t="e">
        <f ca="1" xml:space="preserve"> G203/G9</f>
        <v>#REF!</v>
      </c>
      <c r="H204" s="60" t="e">
        <f>IF(H9=0, 0, H203/H9)</f>
        <v>#REF!</v>
      </c>
      <c r="I204" s="60">
        <v>4.9882690361549671E-3</v>
      </c>
      <c r="J204" s="60">
        <v>4.9058295800653625E-3</v>
      </c>
      <c r="K204" s="60">
        <v>4.776458452218954E-3</v>
      </c>
      <c r="L204" s="60">
        <v>4.8335943492566757E-3</v>
      </c>
      <c r="M204" s="60">
        <v>3.5986543285977156E-3</v>
      </c>
      <c r="N204" s="60">
        <v>3.4614129458310876E-3</v>
      </c>
      <c r="O204" s="60">
        <v>3.5780721196840793E-3</v>
      </c>
      <c r="P204" s="60">
        <v>3.6374377273973688E-3</v>
      </c>
      <c r="Q204" s="60">
        <v>3.4105268587049024E-3</v>
      </c>
      <c r="R204" s="60">
        <v>3.6273386788850705E-3</v>
      </c>
      <c r="S204" s="60">
        <v>3.5396920800776733E-3</v>
      </c>
      <c r="T204" s="60">
        <v>3.6272615980694114E-3</v>
      </c>
      <c r="U204" s="60">
        <v>4.0027877716177418E-3</v>
      </c>
      <c r="V204" s="60">
        <v>3.4365219201403603E-3</v>
      </c>
      <c r="W204" s="60">
        <v>3.2183638463636117E-3</v>
      </c>
      <c r="X204" s="60">
        <v>3.2247325234511168E-3</v>
      </c>
      <c r="Y204" s="60">
        <v>3.1867437434251241E-3</v>
      </c>
      <c r="Z204" s="60">
        <v>3.1233999932729645E-3</v>
      </c>
      <c r="AA204" s="60">
        <v>0</v>
      </c>
      <c r="AB204" s="60">
        <v>3.0670737229803163E-3</v>
      </c>
      <c r="AC204" s="60">
        <v>3.1781326292702606E-3</v>
      </c>
      <c r="AD204" s="60">
        <v>3.9961139404795336E-3</v>
      </c>
      <c r="AE204" s="60">
        <v>3.9529907408024636E-3</v>
      </c>
      <c r="AF204" s="60">
        <v>0</v>
      </c>
      <c r="AG204" s="60">
        <v>0</v>
      </c>
      <c r="AH204" s="60">
        <v>0</v>
      </c>
      <c r="AI204" s="60">
        <v>3.2878304250400551E-3</v>
      </c>
      <c r="AJ204" s="60">
        <v>3.291333940777112E-3</v>
      </c>
      <c r="AK204" s="60">
        <v>3.3801054176995837E-3</v>
      </c>
      <c r="AL204" s="60">
        <v>3.0720425804771985E-3</v>
      </c>
      <c r="AM204" s="60">
        <v>3.1336697552569147E-3</v>
      </c>
      <c r="AN204" s="60">
        <v>3.1461149262980875E-3</v>
      </c>
      <c r="AO204" s="60">
        <v>3.0012477643816273E-3</v>
      </c>
      <c r="AP204" s="60">
        <v>3.0578114736738342E-3</v>
      </c>
      <c r="AQ204" s="60">
        <v>2.8226272779484202E-3</v>
      </c>
      <c r="AR204" s="60">
        <v>2.7774963781407886E-3</v>
      </c>
      <c r="AS204" s="60">
        <v>2.7804719698232951E-3</v>
      </c>
      <c r="AT204" s="60">
        <v>2.8801257362371276E-3</v>
      </c>
      <c r="AU204" s="60">
        <v>3.2642013858539217E-3</v>
      </c>
      <c r="AV204" s="60">
        <v>2.8913763840620705E-3</v>
      </c>
      <c r="AW204" s="60">
        <v>0</v>
      </c>
      <c r="AX204" s="60">
        <v>2.9853088964039718E-3</v>
      </c>
      <c r="AY204" s="60">
        <v>0</v>
      </c>
      <c r="AZ204" s="60">
        <v>0</v>
      </c>
      <c r="BA204" s="60">
        <v>0</v>
      </c>
      <c r="BB204" s="60">
        <v>2.3819853151833144E-3</v>
      </c>
      <c r="BC204" s="60">
        <v>2.6801646195618038E-3</v>
      </c>
      <c r="BD204" s="60">
        <v>2.6175544858094185E-3</v>
      </c>
      <c r="BE204" s="60">
        <v>0</v>
      </c>
      <c r="BF204" s="60">
        <v>0</v>
      </c>
      <c r="BG204" s="60">
        <v>0</v>
      </c>
      <c r="BH204" s="60">
        <v>0</v>
      </c>
      <c r="BI204" s="60">
        <v>0</v>
      </c>
      <c r="BJ204" s="60">
        <v>0</v>
      </c>
      <c r="BK204" s="60">
        <v>0</v>
      </c>
      <c r="BL204" s="60">
        <v>0</v>
      </c>
      <c r="BM204" s="60">
        <v>0</v>
      </c>
      <c r="BN204" s="60">
        <v>0</v>
      </c>
      <c r="BO204" s="60">
        <v>0</v>
      </c>
      <c r="BP204" s="60">
        <v>0</v>
      </c>
      <c r="BQ204" s="60">
        <v>0</v>
      </c>
      <c r="BR204" s="60">
        <v>0</v>
      </c>
      <c r="BS204" s="60">
        <v>0</v>
      </c>
      <c r="BT204" s="60">
        <v>0</v>
      </c>
      <c r="BU204" s="60">
        <v>0</v>
      </c>
      <c r="BV204" s="60">
        <v>0</v>
      </c>
      <c r="BW204" s="60">
        <v>1.2536613000157426E-3</v>
      </c>
      <c r="BX204" s="60">
        <v>6.4911673259258479E-3</v>
      </c>
      <c r="BY204" s="60">
        <v>0</v>
      </c>
      <c r="BZ204" s="60">
        <v>0</v>
      </c>
      <c r="CA204" s="60">
        <v>0</v>
      </c>
      <c r="CB204" s="60">
        <v>0</v>
      </c>
      <c r="CC204" s="60">
        <v>0</v>
      </c>
      <c r="CD204" s="60">
        <v>0</v>
      </c>
      <c r="CE204" s="60">
        <v>0</v>
      </c>
      <c r="CF204" s="60">
        <v>0</v>
      </c>
    </row>
    <row r="205" spans="1:84" x14ac:dyDescent="0.25">
      <c r="A205" s="149"/>
      <c r="B205" s="149"/>
      <c r="C205" s="149"/>
      <c r="D205" s="13"/>
      <c r="E205" s="11"/>
      <c r="F205" s="26" t="s">
        <v>195</v>
      </c>
      <c r="G205" s="111" t="e">
        <f ca="1">(INDIRECT("H205")+INDIRECT("I205")+INDIRECT("J205")+INDIRECT("K205")+INDIRECT("L205")+INDIRECT("M205")+INDIRECT("N205")+INDIRECT("O205")+INDIRECT("P205")+INDIRECT("Q205")+INDIRECT("R205")+INDIRECT("S205")) / 12</f>
        <v>#REF!</v>
      </c>
      <c r="H205" s="89" t="e">
        <f>#REF!</f>
        <v>#REF!</v>
      </c>
      <c r="I205" s="89">
        <v>0</v>
      </c>
      <c r="J205" s="89">
        <v>0</v>
      </c>
      <c r="K205" s="89">
        <v>0</v>
      </c>
      <c r="L205" s="89">
        <v>0</v>
      </c>
      <c r="M205" s="89">
        <v>0</v>
      </c>
      <c r="N205" s="89">
        <v>0</v>
      </c>
      <c r="O205" s="89">
        <v>0</v>
      </c>
      <c r="P205" s="89">
        <v>0</v>
      </c>
      <c r="Q205" s="89">
        <v>0</v>
      </c>
      <c r="R205" s="89">
        <v>0</v>
      </c>
      <c r="S205" s="89">
        <v>0</v>
      </c>
      <c r="T205" s="89">
        <v>0</v>
      </c>
      <c r="U205" s="89">
        <v>0</v>
      </c>
      <c r="V205" s="89">
        <v>0</v>
      </c>
      <c r="W205" s="89">
        <v>0</v>
      </c>
      <c r="X205" s="89">
        <v>0</v>
      </c>
      <c r="Y205" s="89">
        <v>0</v>
      </c>
      <c r="Z205" s="89">
        <v>0</v>
      </c>
      <c r="AA205" s="89">
        <v>0</v>
      </c>
      <c r="AB205" s="89">
        <v>0</v>
      </c>
      <c r="AC205" s="89">
        <v>0</v>
      </c>
      <c r="AD205" s="89">
        <v>0</v>
      </c>
      <c r="AE205" s="89">
        <v>0</v>
      </c>
      <c r="AF205" s="89">
        <v>0</v>
      </c>
      <c r="AG205" s="89">
        <v>0</v>
      </c>
      <c r="AH205" s="89">
        <v>4276</v>
      </c>
      <c r="AI205" s="89">
        <v>15</v>
      </c>
      <c r="AJ205" s="89">
        <v>15</v>
      </c>
      <c r="AK205" s="89">
        <v>15</v>
      </c>
      <c r="AL205" s="89">
        <v>15</v>
      </c>
      <c r="AM205" s="89">
        <v>0</v>
      </c>
      <c r="AN205" s="89">
        <v>0</v>
      </c>
      <c r="AO205" s="89">
        <v>0</v>
      </c>
      <c r="AP205" s="89">
        <v>15</v>
      </c>
      <c r="AQ205" s="89">
        <v>15</v>
      </c>
      <c r="AR205" s="89">
        <v>15</v>
      </c>
      <c r="AS205" s="89">
        <v>15</v>
      </c>
      <c r="AT205" s="89">
        <v>15</v>
      </c>
      <c r="AU205" s="89">
        <v>14</v>
      </c>
      <c r="AV205" s="89">
        <v>14</v>
      </c>
      <c r="AW205" s="89">
        <v>2930</v>
      </c>
      <c r="AX205" s="89">
        <v>13</v>
      </c>
      <c r="AY205" s="89">
        <v>0</v>
      </c>
      <c r="AZ205" s="89">
        <v>0</v>
      </c>
      <c r="BA205" s="89">
        <v>0</v>
      </c>
      <c r="BB205" s="89">
        <v>13</v>
      </c>
      <c r="BC205" s="89">
        <v>13</v>
      </c>
      <c r="BD205" s="89">
        <v>14</v>
      </c>
      <c r="BE205" s="89">
        <v>0</v>
      </c>
      <c r="BF205" s="89">
        <v>0</v>
      </c>
      <c r="BG205" s="89">
        <v>3157</v>
      </c>
      <c r="BH205" s="89">
        <v>3617</v>
      </c>
      <c r="BI205" s="89">
        <v>3371</v>
      </c>
      <c r="BJ205" s="89">
        <v>3047</v>
      </c>
      <c r="BK205" s="89">
        <v>2588</v>
      </c>
      <c r="BL205" s="89">
        <v>0</v>
      </c>
      <c r="BM205" s="89">
        <v>0</v>
      </c>
      <c r="BN205" s="89">
        <v>2994</v>
      </c>
      <c r="BO205" s="89">
        <v>3723</v>
      </c>
      <c r="BP205" s="89">
        <v>3738</v>
      </c>
      <c r="BQ205" s="89">
        <v>4108</v>
      </c>
      <c r="BR205" s="89">
        <v>4181</v>
      </c>
      <c r="BS205" s="89">
        <v>5153</v>
      </c>
      <c r="BT205" s="89">
        <v>4720</v>
      </c>
      <c r="BU205" s="89">
        <v>5558</v>
      </c>
      <c r="BV205" s="89">
        <v>5428</v>
      </c>
      <c r="BW205" s="89">
        <v>0</v>
      </c>
      <c r="BX205" s="89">
        <v>0</v>
      </c>
      <c r="BY205" s="89">
        <v>4592</v>
      </c>
      <c r="BZ205" s="89">
        <v>0</v>
      </c>
      <c r="CA205" s="89">
        <v>0</v>
      </c>
      <c r="CB205" s="89">
        <v>0</v>
      </c>
      <c r="CC205" s="89">
        <v>0</v>
      </c>
      <c r="CD205" s="89">
        <v>0</v>
      </c>
      <c r="CE205" s="89">
        <v>0</v>
      </c>
      <c r="CF205" s="89">
        <v>0</v>
      </c>
    </row>
    <row r="206" spans="1:84" ht="13.8" thickBot="1" x14ac:dyDescent="0.3">
      <c r="A206" s="48" t="s">
        <v>194</v>
      </c>
      <c r="B206" s="49" t="s">
        <v>16</v>
      </c>
      <c r="C206" s="50" t="s">
        <v>17</v>
      </c>
      <c r="D206" s="13"/>
      <c r="E206" s="11"/>
      <c r="F206" s="31" t="s">
        <v>115</v>
      </c>
      <c r="G206" s="23" t="e">
        <f ca="1" xml:space="preserve"> G205/G9</f>
        <v>#REF!</v>
      </c>
      <c r="H206" s="30" t="e">
        <f>IF(H9=0, 0, H205/H9)</f>
        <v>#REF!</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4.0939580608655522E-3</v>
      </c>
      <c r="AI206" s="30">
        <v>1.438246030201249E-5</v>
      </c>
      <c r="AJ206" s="30">
        <v>1.4401986321953524E-5</v>
      </c>
      <c r="AK206" s="30">
        <v>1.4440780764880021E-5</v>
      </c>
      <c r="AL206" s="30">
        <v>1.4463477309214682E-5</v>
      </c>
      <c r="AM206" s="30">
        <v>0</v>
      </c>
      <c r="AN206" s="30">
        <v>0</v>
      </c>
      <c r="AO206" s="30">
        <v>0</v>
      </c>
      <c r="AP206" s="30">
        <v>1.4640016631058893E-5</v>
      </c>
      <c r="AQ206" s="30">
        <v>1.4701183739314689E-5</v>
      </c>
      <c r="AR206" s="30">
        <v>1.4752990677093425E-5</v>
      </c>
      <c r="AS206" s="30">
        <v>1.4800241145262393E-5</v>
      </c>
      <c r="AT206" s="30">
        <v>1.4959101815636051E-5</v>
      </c>
      <c r="AU206" s="30">
        <v>1.4065503047693108E-5</v>
      </c>
      <c r="AV206" s="30">
        <v>1.4143699991917886E-5</v>
      </c>
      <c r="AW206" s="30">
        <v>2.9721389865513246E-3</v>
      </c>
      <c r="AX206" s="30">
        <v>1.3249919990867748E-5</v>
      </c>
      <c r="AY206" s="30">
        <v>0</v>
      </c>
      <c r="AZ206" s="30">
        <v>0</v>
      </c>
      <c r="BA206" s="30">
        <v>0</v>
      </c>
      <c r="BB206" s="30">
        <v>1.3301464388910263E-5</v>
      </c>
      <c r="BC206" s="30">
        <v>1.338537843038934E-5</v>
      </c>
      <c r="BD206" s="30">
        <v>1.4490218584947353E-5</v>
      </c>
      <c r="BE206" s="30">
        <v>0</v>
      </c>
      <c r="BF206" s="30">
        <v>0</v>
      </c>
      <c r="BG206" s="30">
        <v>3.3358657876690254E-3</v>
      </c>
      <c r="BH206" s="30">
        <v>3.8526676821149727E-3</v>
      </c>
      <c r="BI206" s="30">
        <v>3.6092077087794433E-3</v>
      </c>
      <c r="BJ206" s="30">
        <v>3.2732749507988208E-3</v>
      </c>
      <c r="BK206" s="30">
        <v>2.7914943555293809E-3</v>
      </c>
      <c r="BL206" s="30">
        <v>0</v>
      </c>
      <c r="BM206" s="30">
        <v>0</v>
      </c>
      <c r="BN206" s="30">
        <v>3.2824484390280269E-3</v>
      </c>
      <c r="BO206" s="30">
        <v>4.1081243317263498E-3</v>
      </c>
      <c r="BP206" s="30">
        <v>4.1508243905905764E-3</v>
      </c>
      <c r="BQ206" s="30">
        <v>4.5734235994446875E-3</v>
      </c>
      <c r="BR206" s="30">
        <v>4.71099653182317E-3</v>
      </c>
      <c r="BS206" s="30">
        <v>5.8397552130553037E-3</v>
      </c>
      <c r="BT206" s="30">
        <v>5.3685412581494915E-3</v>
      </c>
      <c r="BU206" s="30">
        <v>6.3731223483545468E-3</v>
      </c>
      <c r="BV206" s="30">
        <v>6.2240568742116731E-3</v>
      </c>
      <c r="BW206" s="30">
        <v>0</v>
      </c>
      <c r="BX206" s="30">
        <v>0</v>
      </c>
      <c r="BY206" s="30">
        <v>5.3533477659216044E-3</v>
      </c>
      <c r="BZ206" s="30">
        <v>0</v>
      </c>
      <c r="CA206" s="30">
        <v>0</v>
      </c>
      <c r="CB206" s="30">
        <v>0</v>
      </c>
      <c r="CC206" s="30">
        <v>0</v>
      </c>
      <c r="CD206" s="30">
        <v>0</v>
      </c>
      <c r="CE206" s="30">
        <v>0</v>
      </c>
      <c r="CF206" s="30">
        <v>0</v>
      </c>
    </row>
    <row r="207" spans="1:84" ht="13.8" thickBot="1" x14ac:dyDescent="0.3">
      <c r="A207" s="149"/>
      <c r="B207" s="149"/>
      <c r="C207" s="149"/>
      <c r="D207" s="13"/>
      <c r="E207" s="11"/>
      <c r="F207" s="42"/>
      <c r="G207" s="1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row>
    <row r="208" spans="1:84" ht="13.8" thickBot="1" x14ac:dyDescent="0.3">
      <c r="A208" s="149"/>
      <c r="B208" s="149"/>
      <c r="C208" s="149"/>
      <c r="D208" s="13"/>
      <c r="E208" s="11"/>
      <c r="F208" s="25" t="s">
        <v>196</v>
      </c>
      <c r="G208" s="1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row>
    <row r="209" spans="1:84" x14ac:dyDescent="0.25">
      <c r="A209" s="48" t="s">
        <v>194</v>
      </c>
      <c r="B209" s="49" t="s">
        <v>16</v>
      </c>
      <c r="C209" s="50" t="s">
        <v>17</v>
      </c>
      <c r="D209" s="13"/>
      <c r="E209" s="11"/>
      <c r="F209" s="26" t="s">
        <v>193</v>
      </c>
      <c r="G209" s="111" t="e">
        <f ca="1">(INDIRECT("H209")+INDIRECT("I209")+INDIRECT("J209")+INDIRECT("K209")+INDIRECT("L209")+INDIRECT("M209")+INDIRECT("N209")+INDIRECT("O209")+INDIRECT("P209")+INDIRECT("Q209")+INDIRECT("R209")+INDIRECT("S209")) / 12</f>
        <v>#REF!</v>
      </c>
      <c r="H209" s="89" t="e">
        <f>#REF!</f>
        <v>#REF!</v>
      </c>
      <c r="I209" s="89">
        <v>0</v>
      </c>
      <c r="J209" s="89">
        <v>0</v>
      </c>
      <c r="K209" s="89">
        <v>0</v>
      </c>
      <c r="L209" s="89">
        <v>0</v>
      </c>
      <c r="M209" s="89">
        <v>0</v>
      </c>
      <c r="N209" s="89">
        <v>0</v>
      </c>
      <c r="O209" s="89">
        <v>0</v>
      </c>
      <c r="P209" s="89">
        <v>0</v>
      </c>
      <c r="Q209" s="89">
        <v>0</v>
      </c>
      <c r="R209" s="89">
        <v>0</v>
      </c>
      <c r="S209" s="89">
        <v>0</v>
      </c>
      <c r="T209" s="89">
        <v>0</v>
      </c>
      <c r="U209" s="89">
        <v>0</v>
      </c>
      <c r="V209" s="89">
        <v>0</v>
      </c>
      <c r="W209" s="89">
        <v>0</v>
      </c>
      <c r="X209" s="89">
        <v>0</v>
      </c>
      <c r="Y209" s="89">
        <v>0</v>
      </c>
      <c r="Z209" s="89">
        <v>0</v>
      </c>
      <c r="AA209" s="89">
        <v>0</v>
      </c>
      <c r="AB209" s="89">
        <v>0</v>
      </c>
      <c r="AC209" s="89">
        <v>0</v>
      </c>
      <c r="AD209" s="89">
        <v>0</v>
      </c>
      <c r="AE209" s="89">
        <v>0</v>
      </c>
      <c r="AF209" s="89">
        <v>3791</v>
      </c>
      <c r="AG209" s="89">
        <v>3736</v>
      </c>
      <c r="AH209" s="89">
        <v>0</v>
      </c>
      <c r="AI209" s="89">
        <v>0</v>
      </c>
      <c r="AJ209" s="89">
        <v>0</v>
      </c>
      <c r="AK209" s="89">
        <v>0</v>
      </c>
      <c r="AL209" s="89">
        <v>0</v>
      </c>
      <c r="AM209" s="89">
        <v>0</v>
      </c>
      <c r="AN209" s="89">
        <v>0</v>
      </c>
      <c r="AO209" s="89">
        <v>0</v>
      </c>
      <c r="AP209" s="89">
        <v>0</v>
      </c>
      <c r="AQ209" s="89">
        <v>0</v>
      </c>
      <c r="AR209" s="89">
        <v>0</v>
      </c>
      <c r="AS209" s="89">
        <v>0</v>
      </c>
      <c r="AT209" s="89">
        <v>0</v>
      </c>
      <c r="AU209" s="89">
        <v>0</v>
      </c>
      <c r="AV209" s="89">
        <v>0</v>
      </c>
      <c r="AW209" s="89">
        <v>0</v>
      </c>
      <c r="AX209" s="89">
        <v>0</v>
      </c>
      <c r="AY209" s="89">
        <v>2872</v>
      </c>
      <c r="AZ209" s="89">
        <v>0</v>
      </c>
      <c r="BA209" s="89">
        <v>2300</v>
      </c>
      <c r="BB209" s="89">
        <v>0</v>
      </c>
      <c r="BC209" s="89">
        <v>0</v>
      </c>
      <c r="BD209" s="89">
        <v>0</v>
      </c>
      <c r="BE209" s="89">
        <v>3409</v>
      </c>
      <c r="BF209" s="89">
        <v>3042</v>
      </c>
      <c r="BG209" s="89">
        <v>0</v>
      </c>
      <c r="BH209" s="89">
        <v>0</v>
      </c>
      <c r="BI209" s="89">
        <v>0</v>
      </c>
      <c r="BJ209" s="89">
        <v>0</v>
      </c>
      <c r="BK209" s="89">
        <v>0</v>
      </c>
      <c r="BL209" s="89">
        <v>0</v>
      </c>
      <c r="BM209" s="89">
        <v>0</v>
      </c>
      <c r="BN209" s="89">
        <v>0</v>
      </c>
      <c r="BO209" s="89">
        <v>0</v>
      </c>
      <c r="BP209" s="89">
        <v>0</v>
      </c>
      <c r="BQ209" s="89">
        <v>0</v>
      </c>
      <c r="BR209" s="89">
        <v>0</v>
      </c>
      <c r="BS209" s="89">
        <v>0</v>
      </c>
      <c r="BT209" s="89">
        <v>0</v>
      </c>
      <c r="BU209" s="89">
        <v>0</v>
      </c>
      <c r="BV209" s="89">
        <v>0</v>
      </c>
      <c r="BW209" s="89">
        <v>6</v>
      </c>
      <c r="BX209" s="89">
        <v>6</v>
      </c>
      <c r="BY209" s="89">
        <v>6</v>
      </c>
      <c r="BZ209" s="89">
        <v>0</v>
      </c>
      <c r="CA209" s="89">
        <v>0</v>
      </c>
      <c r="CB209" s="89">
        <v>0</v>
      </c>
      <c r="CC209" s="89">
        <v>0</v>
      </c>
      <c r="CD209" s="89">
        <v>0</v>
      </c>
      <c r="CE209" s="89">
        <v>0</v>
      </c>
      <c r="CF209" s="89">
        <v>0</v>
      </c>
    </row>
    <row r="210" spans="1:84" x14ac:dyDescent="0.25">
      <c r="A210" s="149"/>
      <c r="B210" s="149"/>
      <c r="C210" s="149"/>
      <c r="D210" s="13"/>
      <c r="E210" s="11"/>
      <c r="F210" s="27"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3.61518281419715E-3</v>
      </c>
      <c r="AG210" s="30">
        <v>3.5656714409378404E-3</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2.9272130933670902E-3</v>
      </c>
      <c r="AZ210" s="30">
        <v>0</v>
      </c>
      <c r="BA210" s="30">
        <v>2.3472956602585493E-3</v>
      </c>
      <c r="BB210" s="30">
        <v>0</v>
      </c>
      <c r="BC210" s="30">
        <v>0</v>
      </c>
      <c r="BD210" s="30">
        <v>0</v>
      </c>
      <c r="BE210" s="30">
        <v>3.5384396612481175E-3</v>
      </c>
      <c r="BF210" s="30">
        <v>3.1887226974791063E-3</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6.8945626032029838E-6</v>
      </c>
      <c r="BX210" s="30">
        <v>6.9947923770752675E-6</v>
      </c>
      <c r="BY210" s="30">
        <v>6.9947923770752675E-6</v>
      </c>
      <c r="BZ210" s="30">
        <v>0</v>
      </c>
      <c r="CA210" s="30">
        <v>0</v>
      </c>
      <c r="CB210" s="30">
        <v>0</v>
      </c>
      <c r="CC210" s="30">
        <v>0</v>
      </c>
      <c r="CD210" s="30">
        <v>0</v>
      </c>
      <c r="CE210" s="30">
        <v>0</v>
      </c>
      <c r="CF210" s="30">
        <v>0</v>
      </c>
    </row>
    <row r="211" spans="1:84" x14ac:dyDescent="0.25">
      <c r="A211" s="149"/>
      <c r="B211" s="149"/>
      <c r="C211" s="149"/>
      <c r="D211" s="13"/>
      <c r="E211" s="11"/>
      <c r="F211" s="26" t="s">
        <v>195</v>
      </c>
      <c r="G211" s="111" t="e">
        <f ca="1">(INDIRECT("H211")+INDIRECT("I211")+INDIRECT("J211")+INDIRECT("K211")+INDIRECT("L211")+INDIRECT("M211")+INDIRECT("N211")+INDIRECT("O211")+INDIRECT("P211")+INDIRECT("Q211")+INDIRECT("R211")+INDIRECT("S211")) / 12</f>
        <v>#REF!</v>
      </c>
      <c r="H211" s="89" t="e">
        <f>#REF!</f>
        <v>#REF!</v>
      </c>
      <c r="I211" s="89">
        <v>15</v>
      </c>
      <c r="J211" s="89">
        <v>15</v>
      </c>
      <c r="K211" s="89">
        <v>15</v>
      </c>
      <c r="L211" s="89">
        <v>23</v>
      </c>
      <c r="M211" s="89">
        <v>15</v>
      </c>
      <c r="N211" s="89">
        <v>15</v>
      </c>
      <c r="O211" s="89">
        <v>15</v>
      </c>
      <c r="P211" s="89">
        <v>15</v>
      </c>
      <c r="Q211" s="89">
        <v>15</v>
      </c>
      <c r="R211" s="89">
        <v>15</v>
      </c>
      <c r="S211" s="89">
        <v>15</v>
      </c>
      <c r="T211" s="89">
        <v>15</v>
      </c>
      <c r="U211" s="89">
        <v>15</v>
      </c>
      <c r="V211" s="89">
        <v>15</v>
      </c>
      <c r="W211" s="89">
        <v>15</v>
      </c>
      <c r="X211" s="89">
        <v>15</v>
      </c>
      <c r="Y211" s="89">
        <v>15</v>
      </c>
      <c r="Z211" s="89">
        <v>15</v>
      </c>
      <c r="AA211" s="89">
        <v>0</v>
      </c>
      <c r="AB211" s="89">
        <v>15</v>
      </c>
      <c r="AC211" s="89">
        <v>15</v>
      </c>
      <c r="AD211" s="89">
        <v>15</v>
      </c>
      <c r="AE211" s="89">
        <v>15</v>
      </c>
      <c r="AF211" s="89">
        <v>15</v>
      </c>
      <c r="AG211" s="89">
        <v>15</v>
      </c>
      <c r="AH211" s="89">
        <v>15</v>
      </c>
      <c r="AI211" s="89">
        <v>0</v>
      </c>
      <c r="AJ211" s="89">
        <v>0</v>
      </c>
      <c r="AK211" s="89">
        <v>0</v>
      </c>
      <c r="AL211" s="89">
        <v>0</v>
      </c>
      <c r="AM211" s="89">
        <v>0</v>
      </c>
      <c r="AN211" s="89">
        <v>0</v>
      </c>
      <c r="AO211" s="89">
        <v>0</v>
      </c>
      <c r="AP211" s="89">
        <v>0</v>
      </c>
      <c r="AQ211" s="89">
        <v>0</v>
      </c>
      <c r="AR211" s="89">
        <v>0</v>
      </c>
      <c r="AS211" s="89">
        <v>0</v>
      </c>
      <c r="AT211" s="89">
        <v>0</v>
      </c>
      <c r="AU211" s="89">
        <v>0</v>
      </c>
      <c r="AV211" s="89">
        <v>0</v>
      </c>
      <c r="AW211" s="89">
        <v>0</v>
      </c>
      <c r="AX211" s="89">
        <v>0</v>
      </c>
      <c r="AY211" s="89">
        <v>13</v>
      </c>
      <c r="AZ211" s="89">
        <v>13</v>
      </c>
      <c r="BA211" s="89">
        <v>1</v>
      </c>
      <c r="BB211" s="89">
        <v>0</v>
      </c>
      <c r="BC211" s="89">
        <v>0</v>
      </c>
      <c r="BD211" s="89">
        <v>0</v>
      </c>
      <c r="BE211" s="89">
        <v>13</v>
      </c>
      <c r="BF211" s="89">
        <v>0</v>
      </c>
      <c r="BG211" s="89">
        <v>0</v>
      </c>
      <c r="BH211" s="89">
        <v>0</v>
      </c>
      <c r="BI211" s="89">
        <v>0</v>
      </c>
      <c r="BJ211" s="89">
        <v>0</v>
      </c>
      <c r="BK211" s="89">
        <v>0</v>
      </c>
      <c r="BL211" s="89">
        <v>0</v>
      </c>
      <c r="BM211" s="89">
        <v>0</v>
      </c>
      <c r="BN211" s="89">
        <v>6</v>
      </c>
      <c r="BO211" s="89">
        <v>6</v>
      </c>
      <c r="BP211" s="89">
        <v>6</v>
      </c>
      <c r="BQ211" s="89">
        <v>6</v>
      </c>
      <c r="BR211" s="89">
        <v>6</v>
      </c>
      <c r="BS211" s="89">
        <v>0</v>
      </c>
      <c r="BT211" s="89">
        <v>6</v>
      </c>
      <c r="BU211" s="89">
        <v>6</v>
      </c>
      <c r="BV211" s="89">
        <v>6</v>
      </c>
      <c r="BW211" s="89">
        <v>0</v>
      </c>
      <c r="BX211" s="89">
        <v>0</v>
      </c>
      <c r="BY211" s="89">
        <v>0</v>
      </c>
      <c r="BZ211" s="89">
        <v>0</v>
      </c>
      <c r="CA211" s="89">
        <v>0</v>
      </c>
      <c r="CB211" s="89">
        <v>0</v>
      </c>
      <c r="CC211" s="89">
        <v>0</v>
      </c>
      <c r="CD211" s="89">
        <v>0</v>
      </c>
      <c r="CE211" s="89">
        <v>0</v>
      </c>
      <c r="CF211" s="89">
        <v>0</v>
      </c>
    </row>
    <row r="212" spans="1:84" ht="13.8" thickBot="1" x14ac:dyDescent="0.3">
      <c r="A212" s="48" t="s">
        <v>194</v>
      </c>
      <c r="B212" s="49" t="s">
        <v>16</v>
      </c>
      <c r="C212" s="50" t="s">
        <v>17</v>
      </c>
      <c r="D212" s="13"/>
      <c r="E212" s="11"/>
      <c r="F212" s="31" t="s">
        <v>115</v>
      </c>
      <c r="G212" s="23" t="e">
        <f ca="1" xml:space="preserve"> G211/G9</f>
        <v>#REF!</v>
      </c>
      <c r="H212" s="30" t="e">
        <f>IF(H9=0, 0, H211/H9)</f>
        <v>#REF!</v>
      </c>
      <c r="I212" s="30">
        <v>1.3614271386885826E-5</v>
      </c>
      <c r="J212" s="30">
        <v>1.3670340646661794E-5</v>
      </c>
      <c r="K212" s="30">
        <v>1.3717571660594354E-5</v>
      </c>
      <c r="L212" s="30">
        <v>2.1027552493456317E-5</v>
      </c>
      <c r="M212" s="30">
        <v>1.3738817747255213E-5</v>
      </c>
      <c r="N212" s="30">
        <v>1.3750316257273918E-5</v>
      </c>
      <c r="O212" s="30">
        <v>1.3772410006482214E-5</v>
      </c>
      <c r="P212" s="30">
        <v>1.3802571695158242E-5</v>
      </c>
      <c r="Q212" s="30">
        <v>1.3815258676903466E-5</v>
      </c>
      <c r="R212" s="30">
        <v>1.3834243626563961E-5</v>
      </c>
      <c r="S212" s="30">
        <v>1.3870266771464237E-5</v>
      </c>
      <c r="T212" s="30">
        <v>1.3890457996181051E-5</v>
      </c>
      <c r="U212" s="30">
        <v>1.3901786657621237E-5</v>
      </c>
      <c r="V212" s="30">
        <v>1.3939380422418984E-5</v>
      </c>
      <c r="W212" s="30">
        <v>1.3960514081970554E-5</v>
      </c>
      <c r="X212" s="30">
        <v>1.3988139922431101E-5</v>
      </c>
      <c r="Y212" s="30">
        <v>1.4001510296243955E-5</v>
      </c>
      <c r="Z212" s="30">
        <v>1.4014657463085393E-5</v>
      </c>
      <c r="AA212" s="30">
        <v>0</v>
      </c>
      <c r="AB212" s="30">
        <v>1.4151370607414563E-5</v>
      </c>
      <c r="AC212" s="30">
        <v>1.4205002812590557E-5</v>
      </c>
      <c r="AD212" s="30">
        <v>1.4231175001707741E-5</v>
      </c>
      <c r="AE212" s="30">
        <v>1.4284476297768479E-5</v>
      </c>
      <c r="AF212" s="30">
        <v>1.4304337170392311E-5</v>
      </c>
      <c r="AG212" s="30">
        <v>1.4316132659011671E-5</v>
      </c>
      <c r="AH212" s="30">
        <v>1.4361405732690197E-5</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0">
        <v>0</v>
      </c>
      <c r="AY212" s="30">
        <v>1.3249919990867748E-5</v>
      </c>
      <c r="AZ212" s="30">
        <v>1.3249919990867748E-5</v>
      </c>
      <c r="BA212" s="30">
        <v>1.0205633305471953E-6</v>
      </c>
      <c r="BB212" s="30">
        <v>0</v>
      </c>
      <c r="BC212" s="30">
        <v>0</v>
      </c>
      <c r="BD212" s="30">
        <v>0</v>
      </c>
      <c r="BE212" s="30">
        <v>1.3493609737819162E-5</v>
      </c>
      <c r="BF212" s="30">
        <v>0</v>
      </c>
      <c r="BG212" s="30">
        <v>0</v>
      </c>
      <c r="BH212" s="30">
        <v>0</v>
      </c>
      <c r="BI212" s="30">
        <v>0</v>
      </c>
      <c r="BJ212" s="30">
        <v>0</v>
      </c>
      <c r="BK212" s="30">
        <v>0</v>
      </c>
      <c r="BL212" s="30">
        <v>0</v>
      </c>
      <c r="BM212" s="30">
        <v>0</v>
      </c>
      <c r="BN212" s="30">
        <v>6.5780529840241018E-6</v>
      </c>
      <c r="BO212" s="30">
        <v>6.6206677384792102E-6</v>
      </c>
      <c r="BP212" s="30">
        <v>6.6626394712529318E-6</v>
      </c>
      <c r="BQ212" s="30">
        <v>6.6797813039601081E-6</v>
      </c>
      <c r="BR212" s="30">
        <v>6.7605786153884291E-6</v>
      </c>
      <c r="BS212" s="30">
        <v>0</v>
      </c>
      <c r="BT212" s="30">
        <v>6.8244168535798613E-6</v>
      </c>
      <c r="BU212" s="30">
        <v>6.8799449604403161E-6</v>
      </c>
      <c r="BV212" s="30">
        <v>6.8799449604403161E-6</v>
      </c>
      <c r="BW212" s="30">
        <v>0</v>
      </c>
      <c r="BX212" s="30">
        <v>0</v>
      </c>
      <c r="BY212" s="30">
        <v>0</v>
      </c>
      <c r="BZ212" s="30">
        <v>0</v>
      </c>
      <c r="CA212" s="30">
        <v>0</v>
      </c>
      <c r="CB212" s="30">
        <v>0</v>
      </c>
      <c r="CC212" s="30">
        <v>0</v>
      </c>
      <c r="CD212" s="30">
        <v>0</v>
      </c>
      <c r="CE212" s="30">
        <v>0</v>
      </c>
      <c r="CF212" s="30">
        <v>0</v>
      </c>
    </row>
    <row r="213" spans="1:84" ht="13.8" thickBot="1" x14ac:dyDescent="0.3">
      <c r="A213" s="149"/>
      <c r="B213" s="149"/>
      <c r="C213" s="149"/>
      <c r="D213" s="20"/>
      <c r="E213" s="15"/>
      <c r="F213" s="16"/>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row>
    <row r="214" spans="1:84" ht="13.8" thickTop="1" x14ac:dyDescent="0.25">
      <c r="A214" s="149"/>
      <c r="B214" s="149"/>
      <c r="C214" s="149"/>
      <c r="D214" s="1"/>
      <c r="E214" s="17"/>
      <c r="F214" s="18"/>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row>
    <row r="215" spans="1:84" x14ac:dyDescent="0.25">
      <c r="A215" s="149"/>
      <c r="B215" s="149"/>
      <c r="C215" s="149"/>
      <c r="D215" s="1"/>
      <c r="E215" s="17"/>
      <c r="F215" s="18"/>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row>
    <row r="216" spans="1:84" ht="13.8" thickBot="1" x14ac:dyDescent="0.3">
      <c r="A216" s="149"/>
      <c r="B216" s="149"/>
      <c r="C216" s="149"/>
      <c r="D216" s="1"/>
      <c r="E216" s="17"/>
      <c r="F216" s="18"/>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row>
    <row r="217" spans="1:84" ht="18.600000000000001" thickTop="1" thickBot="1" x14ac:dyDescent="0.3">
      <c r="A217" s="149"/>
      <c r="B217" s="149"/>
      <c r="C217" s="149"/>
      <c r="D217" s="1"/>
      <c r="E217" s="7"/>
      <c r="F217" s="8" t="s">
        <v>197</v>
      </c>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row>
    <row r="218" spans="1:84" ht="16.2" thickBot="1" x14ac:dyDescent="0.35">
      <c r="A218" s="149"/>
      <c r="B218" s="149"/>
      <c r="C218" s="149"/>
      <c r="D218" s="1"/>
      <c r="E218" s="9"/>
      <c r="F218" s="24"/>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ht="13.8" thickBot="1" x14ac:dyDescent="0.3">
      <c r="A219" s="149"/>
      <c r="B219" s="149"/>
      <c r="C219" s="149"/>
      <c r="D219" s="1"/>
      <c r="E219" s="11"/>
      <c r="F219" s="25" t="s">
        <v>198</v>
      </c>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26.4" x14ac:dyDescent="0.25">
      <c r="A220" s="48" t="s">
        <v>199</v>
      </c>
      <c r="B220" s="49" t="s">
        <v>200</v>
      </c>
      <c r="C220" s="50" t="s">
        <v>201</v>
      </c>
      <c r="D220" s="13"/>
      <c r="E220" s="11"/>
      <c r="F220" s="26" t="s">
        <v>202</v>
      </c>
      <c r="G220" s="111" t="e">
        <f ca="1">(INDIRECT("H220")+INDIRECT("I220")+INDIRECT("J220")+INDIRECT("K220")+INDIRECT("L220")+INDIRECT("M220")+INDIRECT("N220")+INDIRECT("O220")+INDIRECT("P220")+INDIRECT("Q220")+INDIRECT("R220")+INDIRECT("S220")) / 12</f>
        <v>#REF!</v>
      </c>
      <c r="H220" s="51" t="e">
        <f>#REF!</f>
        <v>#REF!</v>
      </c>
      <c r="I220" s="51">
        <v>427</v>
      </c>
      <c r="J220" s="51">
        <v>420</v>
      </c>
      <c r="K220" s="51">
        <v>454</v>
      </c>
      <c r="L220" s="51">
        <v>462</v>
      </c>
      <c r="M220" s="51">
        <v>462</v>
      </c>
      <c r="N220" s="51">
        <v>446</v>
      </c>
      <c r="O220" s="51">
        <v>42</v>
      </c>
      <c r="P220" s="51">
        <v>432</v>
      </c>
      <c r="Q220" s="51">
        <v>427</v>
      </c>
      <c r="R220" s="51">
        <v>430</v>
      </c>
      <c r="S220" s="51">
        <v>427</v>
      </c>
      <c r="T220" s="51">
        <v>499</v>
      </c>
      <c r="U220" s="51">
        <v>495</v>
      </c>
      <c r="V220" s="51">
        <v>488</v>
      </c>
      <c r="W220" s="51">
        <v>493</v>
      </c>
      <c r="X220" s="51">
        <v>490</v>
      </c>
      <c r="Y220" s="51">
        <v>511</v>
      </c>
      <c r="Z220" s="51">
        <v>505</v>
      </c>
      <c r="AA220" s="51">
        <v>475</v>
      </c>
      <c r="AB220" s="51">
        <v>467</v>
      </c>
      <c r="AC220" s="51">
        <v>463</v>
      </c>
      <c r="AD220" s="51">
        <v>462</v>
      </c>
      <c r="AE220" s="51">
        <v>475</v>
      </c>
      <c r="AF220" s="51">
        <v>471</v>
      </c>
      <c r="AG220" s="51">
        <v>11</v>
      </c>
      <c r="AH220" s="51">
        <v>454</v>
      </c>
      <c r="AI220" s="51">
        <v>27</v>
      </c>
      <c r="AJ220" s="51">
        <v>430</v>
      </c>
      <c r="AK220" s="51">
        <v>14</v>
      </c>
      <c r="AL220" s="51">
        <v>415</v>
      </c>
      <c r="AM220" s="51">
        <v>19</v>
      </c>
      <c r="AN220" s="51">
        <v>412</v>
      </c>
      <c r="AO220" s="51">
        <v>411</v>
      </c>
      <c r="AP220" s="51">
        <v>28</v>
      </c>
      <c r="AQ220" s="51">
        <v>399</v>
      </c>
      <c r="AR220" s="51">
        <v>387</v>
      </c>
      <c r="AS220" s="51">
        <v>379</v>
      </c>
      <c r="AT220" s="51">
        <v>375</v>
      </c>
      <c r="AU220" s="51">
        <v>362</v>
      </c>
      <c r="AV220" s="51">
        <v>361</v>
      </c>
      <c r="AW220" s="51">
        <v>364</v>
      </c>
      <c r="AX220" s="51">
        <v>354</v>
      </c>
      <c r="AY220" s="51">
        <v>349</v>
      </c>
      <c r="AZ220" s="51">
        <v>342</v>
      </c>
      <c r="BA220" s="51">
        <v>338</v>
      </c>
      <c r="BB220" s="51">
        <v>338</v>
      </c>
      <c r="BC220" s="51">
        <v>338</v>
      </c>
      <c r="BD220" s="51">
        <v>322</v>
      </c>
      <c r="BE220" s="51">
        <v>320</v>
      </c>
      <c r="BF220" s="51">
        <v>318</v>
      </c>
      <c r="BG220" s="51">
        <v>326</v>
      </c>
      <c r="BH220" s="51">
        <v>320</v>
      </c>
      <c r="BI220" s="51">
        <v>323</v>
      </c>
      <c r="BJ220" s="51">
        <v>330</v>
      </c>
      <c r="BK220" s="51">
        <v>314</v>
      </c>
      <c r="BL220" s="51">
        <v>321</v>
      </c>
      <c r="BM220" s="51">
        <v>309</v>
      </c>
      <c r="BN220" s="51">
        <v>307</v>
      </c>
      <c r="BO220" s="51">
        <v>308</v>
      </c>
      <c r="BP220" s="51">
        <v>308</v>
      </c>
      <c r="BQ220" s="51">
        <v>309</v>
      </c>
      <c r="BR220" s="51">
        <v>304</v>
      </c>
      <c r="BS220" s="51">
        <v>307</v>
      </c>
      <c r="BT220" s="51">
        <v>311</v>
      </c>
      <c r="BU220" s="51">
        <v>314</v>
      </c>
      <c r="BV220" s="51">
        <v>294</v>
      </c>
      <c r="BW220" s="51">
        <v>291</v>
      </c>
      <c r="BX220" s="51">
        <v>289</v>
      </c>
      <c r="BY220" s="51">
        <v>288</v>
      </c>
      <c r="BZ220" s="51">
        <v>291</v>
      </c>
      <c r="CA220" s="51">
        <v>293</v>
      </c>
      <c r="CB220" s="51">
        <v>290</v>
      </c>
      <c r="CC220" s="51">
        <v>285</v>
      </c>
      <c r="CD220" s="51">
        <v>274</v>
      </c>
      <c r="CE220" s="51">
        <v>270</v>
      </c>
      <c r="CF220" s="51">
        <v>271</v>
      </c>
    </row>
    <row r="221" spans="1:84" x14ac:dyDescent="0.25">
      <c r="A221" s="48" t="s">
        <v>203</v>
      </c>
      <c r="B221" s="67" t="s">
        <v>204</v>
      </c>
      <c r="C221" s="50" t="s">
        <v>205</v>
      </c>
      <c r="D221" s="13"/>
      <c r="E221" s="11"/>
      <c r="F221" s="52" t="s">
        <v>206</v>
      </c>
      <c r="G221" s="111" t="e">
        <f ca="1">(INDIRECT("H221")+INDIRECT("I221")+INDIRECT("J221")+INDIRECT("K221")+INDIRECT("L221")+INDIRECT("M221")+INDIRECT("N221")+INDIRECT("O221")+INDIRECT("P221")+INDIRECT("Q221")+INDIRECT("R221")+INDIRECT("S221")) / 12</f>
        <v>#REF!</v>
      </c>
      <c r="H221" s="51" t="e">
        <f>#REF!</f>
        <v>#REF!</v>
      </c>
      <c r="I221" s="51">
        <v>8</v>
      </c>
      <c r="J221" s="51">
        <v>21</v>
      </c>
      <c r="K221" s="51">
        <v>20</v>
      </c>
      <c r="L221" s="51">
        <v>14</v>
      </c>
      <c r="M221" s="51">
        <v>14</v>
      </c>
      <c r="N221" s="51">
        <v>50</v>
      </c>
      <c r="O221" s="51">
        <v>442</v>
      </c>
      <c r="P221" s="51">
        <v>22</v>
      </c>
      <c r="Q221" s="51">
        <v>26</v>
      </c>
      <c r="R221" s="51">
        <v>7</v>
      </c>
      <c r="S221" s="51">
        <v>11</v>
      </c>
      <c r="T221" s="51">
        <v>9</v>
      </c>
      <c r="U221" s="51">
        <v>22</v>
      </c>
      <c r="V221" s="51">
        <v>23</v>
      </c>
      <c r="W221" s="51">
        <v>11</v>
      </c>
      <c r="X221" s="51">
        <v>5</v>
      </c>
      <c r="Y221" s="51">
        <v>6</v>
      </c>
      <c r="Z221" s="51">
        <v>26</v>
      </c>
      <c r="AA221" s="51">
        <v>42</v>
      </c>
      <c r="AB221" s="51">
        <v>24</v>
      </c>
      <c r="AC221" s="51">
        <v>30</v>
      </c>
      <c r="AD221" s="51">
        <v>25</v>
      </c>
      <c r="AE221" s="51">
        <v>15</v>
      </c>
      <c r="AF221" s="51">
        <v>22</v>
      </c>
      <c r="AG221" s="51">
        <v>471</v>
      </c>
      <c r="AH221" s="51">
        <v>30</v>
      </c>
      <c r="AI221" s="51">
        <v>437</v>
      </c>
      <c r="AJ221" s="51">
        <v>19</v>
      </c>
      <c r="AK221" s="51">
        <v>423</v>
      </c>
      <c r="AL221" s="51">
        <v>10</v>
      </c>
      <c r="AM221" s="51">
        <v>411</v>
      </c>
      <c r="AN221" s="51">
        <v>12</v>
      </c>
      <c r="AO221" s="51">
        <v>35</v>
      </c>
      <c r="AP221" s="51">
        <v>404</v>
      </c>
      <c r="AQ221" s="51">
        <v>22</v>
      </c>
      <c r="AR221" s="51">
        <v>25</v>
      </c>
      <c r="AS221" s="51">
        <v>14</v>
      </c>
      <c r="AT221" s="51">
        <v>24</v>
      </c>
      <c r="AU221" s="51">
        <v>16</v>
      </c>
      <c r="AV221" s="51">
        <v>28</v>
      </c>
      <c r="AW221" s="51">
        <v>15</v>
      </c>
      <c r="AX221" s="51">
        <v>14</v>
      </c>
      <c r="AY221" s="51">
        <v>20</v>
      </c>
      <c r="AZ221" s="51">
        <v>25</v>
      </c>
      <c r="BA221" s="51">
        <v>13</v>
      </c>
      <c r="BB221" s="51">
        <v>19</v>
      </c>
      <c r="BC221" s="51">
        <v>32</v>
      </c>
      <c r="BD221" s="51">
        <v>52</v>
      </c>
      <c r="BE221" s="51">
        <v>14</v>
      </c>
      <c r="BF221" s="51">
        <v>16</v>
      </c>
      <c r="BG221" s="51">
        <v>23</v>
      </c>
      <c r="BH221" s="51">
        <v>27</v>
      </c>
      <c r="BI221" s="51">
        <v>13</v>
      </c>
      <c r="BJ221" s="51">
        <v>30</v>
      </c>
      <c r="BK221" s="51">
        <v>39</v>
      </c>
      <c r="BL221" s="51">
        <v>21</v>
      </c>
      <c r="BM221" s="51">
        <v>21</v>
      </c>
      <c r="BN221" s="51">
        <v>21</v>
      </c>
      <c r="BO221" s="51">
        <v>13</v>
      </c>
      <c r="BP221" s="51">
        <v>6</v>
      </c>
      <c r="BQ221" s="51">
        <v>20</v>
      </c>
      <c r="BR221" s="51">
        <v>7</v>
      </c>
      <c r="BS221" s="51">
        <v>34</v>
      </c>
      <c r="BT221" s="51">
        <v>15</v>
      </c>
      <c r="BU221" s="51">
        <v>23</v>
      </c>
      <c r="BV221" s="51">
        <v>28</v>
      </c>
      <c r="BW221" s="51">
        <v>34</v>
      </c>
      <c r="BX221" s="51">
        <v>3</v>
      </c>
      <c r="BY221" s="51">
        <v>21</v>
      </c>
      <c r="BZ221" s="51">
        <v>8</v>
      </c>
      <c r="CA221" s="51">
        <v>14</v>
      </c>
      <c r="CB221" s="51">
        <v>14</v>
      </c>
      <c r="CC221" s="51">
        <v>22</v>
      </c>
      <c r="CD221" s="51">
        <v>12</v>
      </c>
      <c r="CE221" s="51">
        <v>12</v>
      </c>
      <c r="CF221" s="51">
        <v>9</v>
      </c>
    </row>
    <row r="222" spans="1:84" x14ac:dyDescent="0.25">
      <c r="A222" s="149"/>
      <c r="B222" s="149"/>
      <c r="C222" s="149"/>
      <c r="D222" s="13"/>
      <c r="E222" s="11"/>
      <c r="F222" s="27" t="s">
        <v>68</v>
      </c>
      <c r="G222" s="106" t="e">
        <f ca="1" xml:space="preserve"> G221/G8</f>
        <v>#REF!</v>
      </c>
      <c r="H222" s="74" t="e">
        <f>IF(H8=0, 0, H221/H8)</f>
        <v>#REF!</v>
      </c>
      <c r="I222" s="74">
        <v>3.1474997049219026E-4</v>
      </c>
      <c r="J222" s="74">
        <v>8.2449941107184922E-4</v>
      </c>
      <c r="K222" s="74">
        <v>7.8198310916484208E-4</v>
      </c>
      <c r="L222" s="74">
        <v>5.4683227872822434E-4</v>
      </c>
      <c r="M222" s="74">
        <v>5.4619225967540578E-4</v>
      </c>
      <c r="N222" s="74">
        <v>1.9462068428632595E-3</v>
      </c>
      <c r="O222" s="74">
        <v>1.7163715439577509E-2</v>
      </c>
      <c r="P222" s="74">
        <v>8.5450167016235532E-4</v>
      </c>
      <c r="Q222" s="74">
        <v>1.0090034150884819E-3</v>
      </c>
      <c r="R222" s="74">
        <v>2.7117068257534672E-4</v>
      </c>
      <c r="S222" s="74">
        <v>4.2559777141530603E-4</v>
      </c>
      <c r="T222" s="74">
        <v>3.4778576396939483E-4</v>
      </c>
      <c r="U222" s="74">
        <v>8.4840538351779727E-4</v>
      </c>
      <c r="V222" s="74">
        <v>8.8597842835130966E-4</v>
      </c>
      <c r="W222" s="74">
        <v>4.2286549033175721E-4</v>
      </c>
      <c r="X222" s="74">
        <v>1.9190174630589137E-4</v>
      </c>
      <c r="Y222" s="74">
        <v>2.298058140870964E-4</v>
      </c>
      <c r="Z222" s="74">
        <v>9.9529150556980448E-4</v>
      </c>
      <c r="AA222" s="74">
        <v>1.6047684548372307E-3</v>
      </c>
      <c r="AB222" s="74">
        <v>9.1592565736747702E-4</v>
      </c>
      <c r="AC222" s="74">
        <v>1.1442520405828057E-3</v>
      </c>
      <c r="AD222" s="74">
        <v>9.5104043823943389E-4</v>
      </c>
      <c r="AE222" s="74">
        <v>5.699954400364797E-4</v>
      </c>
      <c r="AF222" s="74">
        <v>8.3481956513489926E-4</v>
      </c>
      <c r="AG222" s="74">
        <v>1.7826054045870864E-2</v>
      </c>
      <c r="AH222" s="74">
        <v>1.135374484350755E-3</v>
      </c>
      <c r="AI222" s="74">
        <v>1.6509255761239138E-2</v>
      </c>
      <c r="AJ222" s="74">
        <v>7.1665660832830416E-4</v>
      </c>
      <c r="AK222" s="74">
        <v>1.5939407641872034E-2</v>
      </c>
      <c r="AL222" s="74">
        <v>3.7647767487387999E-4</v>
      </c>
      <c r="AM222" s="74">
        <v>1.5455194976121536E-2</v>
      </c>
      <c r="AN222" s="74">
        <v>4.5075501464953799E-4</v>
      </c>
      <c r="AO222" s="74">
        <v>1.3302926643861649E-3</v>
      </c>
      <c r="AP222" s="74">
        <v>1.5329741215754724E-2</v>
      </c>
      <c r="AQ222" s="74">
        <v>8.2350739285045856E-4</v>
      </c>
      <c r="AR222" s="74">
        <v>9.4657529059861425E-4</v>
      </c>
      <c r="AS222" s="74">
        <v>5.2902055622732771E-4</v>
      </c>
      <c r="AT222" s="74">
        <v>9.0586547897637197E-4</v>
      </c>
      <c r="AU222" s="74">
        <v>6.0299992462500937E-4</v>
      </c>
      <c r="AV222" s="74">
        <v>1.0552498680937664E-3</v>
      </c>
      <c r="AW222" s="74">
        <v>5.6431285504683799E-4</v>
      </c>
      <c r="AX222" s="74">
        <v>5.2511158621207008E-4</v>
      </c>
      <c r="AY222" s="74">
        <v>7.5055353323075767E-4</v>
      </c>
      <c r="AZ222" s="74">
        <v>9.3717198980356874E-4</v>
      </c>
      <c r="BA222" s="74">
        <v>4.8723810951613507E-4</v>
      </c>
      <c r="BB222" s="74">
        <v>7.1107784431137728E-4</v>
      </c>
      <c r="BC222" s="74">
        <v>1.1963958574793434E-3</v>
      </c>
      <c r="BD222" s="74">
        <v>1.9417475728155339E-3</v>
      </c>
      <c r="BE222" s="74">
        <v>5.2275867219297263E-4</v>
      </c>
      <c r="BF222" s="74">
        <v>5.963918294319368E-4</v>
      </c>
      <c r="BG222" s="74">
        <v>8.5371738242826921E-4</v>
      </c>
      <c r="BH222" s="74">
        <v>9.9356025758969642E-4</v>
      </c>
      <c r="BI222" s="74">
        <v>4.7727439606432188E-4</v>
      </c>
      <c r="BJ222" s="74">
        <v>1.1003521126760564E-3</v>
      </c>
      <c r="BK222" s="74">
        <v>1.4284667789905502E-3</v>
      </c>
      <c r="BL222" s="74">
        <v>7.6838638858397362E-4</v>
      </c>
      <c r="BM222" s="74">
        <v>7.6838638858397362E-4</v>
      </c>
      <c r="BN222" s="74">
        <v>7.681334357511248E-4</v>
      </c>
      <c r="BO222" s="74">
        <v>4.7467776682367548E-4</v>
      </c>
      <c r="BP222" s="74">
        <v>2.1945866861741039E-4</v>
      </c>
      <c r="BQ222" s="74">
        <v>7.3099415204678359E-4</v>
      </c>
      <c r="BR222" s="74">
        <v>2.5516713447307985E-4</v>
      </c>
      <c r="BS222" s="74">
        <v>1.2400612736158728E-3</v>
      </c>
      <c r="BT222" s="74">
        <v>5.4708585600700269E-4</v>
      </c>
      <c r="BU222" s="74">
        <v>8.3886497921073749E-4</v>
      </c>
      <c r="BV222" s="74">
        <v>1.0213759393010869E-3</v>
      </c>
      <c r="BW222" s="74">
        <v>1.2414195998247408E-3</v>
      </c>
      <c r="BX222" s="74">
        <v>1.0940121070673183E-4</v>
      </c>
      <c r="BY222" s="74">
        <v>7.6385857704059366E-4</v>
      </c>
      <c r="BZ222" s="74">
        <v>2.908985127813534E-4</v>
      </c>
      <c r="CA222" s="74">
        <v>5.0835148874364558E-4</v>
      </c>
      <c r="CB222" s="74">
        <v>5.0765102618028865E-4</v>
      </c>
      <c r="CC222" s="74">
        <v>7.9689933712464233E-4</v>
      </c>
      <c r="CD222" s="74">
        <v>4.3494019572308805E-4</v>
      </c>
      <c r="CE222" s="74">
        <v>4.3391791719399748E-4</v>
      </c>
      <c r="CF222" s="74">
        <v>3.2455824017309774E-4</v>
      </c>
    </row>
    <row r="223" spans="1:84" ht="13.8" thickBot="1" x14ac:dyDescent="0.3">
      <c r="A223" s="149"/>
      <c r="B223" s="149"/>
      <c r="C223" s="149"/>
      <c r="D223" s="20"/>
      <c r="E223" s="15"/>
      <c r="F223" s="16"/>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row>
    <row r="224" spans="1:84" ht="13.8" thickTop="1" x14ac:dyDescent="0.25">
      <c r="A224" s="149"/>
      <c r="B224" s="149"/>
      <c r="C224" s="149"/>
      <c r="D224" s="13"/>
      <c r="E224" s="17"/>
      <c r="F224" s="18"/>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row>
    <row r="225" spans="1:84" x14ac:dyDescent="0.25">
      <c r="A225" s="149"/>
      <c r="B225" s="149"/>
      <c r="C225" s="149"/>
      <c r="D225" s="13"/>
      <c r="E225" s="17"/>
      <c r="F225" s="18"/>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row>
    <row r="226" spans="1:84" ht="13.8" thickBot="1" x14ac:dyDescent="0.3">
      <c r="A226" s="149"/>
      <c r="B226" s="149"/>
      <c r="C226" s="149"/>
      <c r="D226" s="13"/>
      <c r="E226" s="17"/>
      <c r="F226" s="18"/>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row>
    <row r="227" spans="1:84" ht="18.600000000000001" thickTop="1" thickBot="1" x14ac:dyDescent="0.3">
      <c r="A227" s="149"/>
      <c r="B227" s="149"/>
      <c r="C227" s="149"/>
      <c r="D227" s="13"/>
      <c r="E227" s="7"/>
      <c r="F227" s="8" t="s">
        <v>207</v>
      </c>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row>
    <row r="228" spans="1:84" ht="15.6" x14ac:dyDescent="0.3">
      <c r="A228" s="149"/>
      <c r="B228" s="149"/>
      <c r="C228" s="149"/>
      <c r="D228" s="13"/>
      <c r="E228" s="9"/>
      <c r="F228" s="24"/>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49"/>
      <c r="B229" s="149"/>
      <c r="C229" s="149"/>
      <c r="D229" s="13"/>
      <c r="E229" s="11"/>
      <c r="F229" s="159" t="s">
        <v>208</v>
      </c>
      <c r="G229" s="111" t="e">
        <f ca="1">(INDIRECT("H229")+INDIRECT("I229")+INDIRECT("J229")+INDIRECT("K229")+INDIRECT("L229")+INDIRECT("M229")+INDIRECT("N229")+INDIRECT("O229")+INDIRECT("P229")+INDIRECT("Q229")+INDIRECT("R229")+INDIRECT("S229")) / 12</f>
        <v>#REF!</v>
      </c>
      <c r="H229" s="73" t="e">
        <f>#REF!</f>
        <v>#REF!</v>
      </c>
      <c r="I229" s="73">
        <v>50</v>
      </c>
      <c r="J229" s="73">
        <v>53</v>
      </c>
      <c r="K229" s="73">
        <v>51</v>
      </c>
      <c r="L229" s="73">
        <v>51</v>
      </c>
      <c r="M229" s="73">
        <v>52</v>
      </c>
      <c r="N229" s="73">
        <v>53</v>
      </c>
      <c r="O229" s="73">
        <v>37</v>
      </c>
      <c r="P229" s="73">
        <v>38</v>
      </c>
      <c r="Q229" s="73">
        <v>45</v>
      </c>
      <c r="R229" s="73">
        <v>40</v>
      </c>
      <c r="S229" s="73">
        <v>41</v>
      </c>
      <c r="T229" s="73">
        <v>41</v>
      </c>
      <c r="U229" s="73">
        <v>36</v>
      </c>
      <c r="V229" s="73">
        <v>38</v>
      </c>
      <c r="W229" s="73">
        <v>42</v>
      </c>
      <c r="X229" s="73">
        <v>45</v>
      </c>
      <c r="Y229" s="73">
        <v>44</v>
      </c>
      <c r="Z229" s="73">
        <v>43</v>
      </c>
      <c r="AA229" s="73">
        <v>43</v>
      </c>
      <c r="AB229" s="73">
        <v>45</v>
      </c>
      <c r="AC229" s="73">
        <v>45</v>
      </c>
      <c r="AD229" s="73">
        <v>47</v>
      </c>
      <c r="AE229" s="73">
        <v>49</v>
      </c>
      <c r="AF229" s="73">
        <v>52</v>
      </c>
      <c r="AG229" s="73">
        <v>54</v>
      </c>
      <c r="AH229" s="73">
        <v>54</v>
      </c>
      <c r="AI229" s="73">
        <v>54</v>
      </c>
      <c r="AJ229" s="73">
        <v>54</v>
      </c>
      <c r="AK229" s="73">
        <v>54</v>
      </c>
      <c r="AL229" s="73">
        <v>56</v>
      </c>
      <c r="AM229" s="73">
        <v>55</v>
      </c>
      <c r="AN229" s="73">
        <v>58</v>
      </c>
      <c r="AO229" s="73">
        <v>58</v>
      </c>
      <c r="AP229" s="73">
        <v>53</v>
      </c>
      <c r="AQ229" s="73">
        <v>53</v>
      </c>
      <c r="AR229" s="73">
        <v>53</v>
      </c>
      <c r="AS229" s="73">
        <v>54</v>
      </c>
      <c r="AT229" s="73">
        <v>54</v>
      </c>
      <c r="AU229" s="73">
        <v>55</v>
      </c>
      <c r="AV229" s="73">
        <v>57</v>
      </c>
      <c r="AW229" s="73">
        <v>56</v>
      </c>
      <c r="AX229" s="73">
        <v>57</v>
      </c>
      <c r="AY229" s="73">
        <v>56</v>
      </c>
      <c r="AZ229" s="73">
        <v>58</v>
      </c>
      <c r="BA229" s="73">
        <v>61</v>
      </c>
      <c r="BB229" s="73">
        <v>63</v>
      </c>
      <c r="BC229" s="73">
        <v>64</v>
      </c>
      <c r="BD229" s="73">
        <v>65</v>
      </c>
      <c r="BE229" s="73">
        <v>63</v>
      </c>
      <c r="BF229" s="73">
        <v>62</v>
      </c>
      <c r="BG229" s="73">
        <v>67</v>
      </c>
      <c r="BH229" s="73">
        <v>71</v>
      </c>
      <c r="BI229" s="73">
        <v>71</v>
      </c>
      <c r="BJ229" s="73">
        <v>72</v>
      </c>
      <c r="BK229" s="73">
        <v>72</v>
      </c>
      <c r="BL229" s="73">
        <v>71</v>
      </c>
      <c r="BM229" s="73">
        <v>71</v>
      </c>
      <c r="BN229" s="73">
        <v>72</v>
      </c>
      <c r="BO229" s="73">
        <v>77</v>
      </c>
      <c r="BP229" s="73">
        <v>72</v>
      </c>
      <c r="BQ229" s="73">
        <v>71</v>
      </c>
      <c r="BR229" s="73">
        <v>71</v>
      </c>
      <c r="BS229" s="73">
        <v>72</v>
      </c>
      <c r="BT229" s="73">
        <v>74</v>
      </c>
      <c r="BU229" s="73">
        <v>72</v>
      </c>
      <c r="BV229" s="73">
        <v>73</v>
      </c>
      <c r="BW229" s="73">
        <v>73</v>
      </c>
      <c r="BX229" s="73">
        <v>73</v>
      </c>
      <c r="BY229" s="73">
        <v>76</v>
      </c>
      <c r="BZ229" s="73">
        <v>84</v>
      </c>
      <c r="CA229" s="73">
        <v>86</v>
      </c>
      <c r="CB229" s="73">
        <v>83</v>
      </c>
      <c r="CC229" s="73">
        <v>87</v>
      </c>
      <c r="CD229" s="73">
        <v>89</v>
      </c>
      <c r="CE229" s="73">
        <v>92</v>
      </c>
      <c r="CF229" s="73">
        <v>94</v>
      </c>
    </row>
    <row r="230" spans="1:84" x14ac:dyDescent="0.25">
      <c r="A230" s="149"/>
      <c r="B230" s="149"/>
      <c r="C230" s="149"/>
      <c r="D230" s="13"/>
      <c r="E230" s="11"/>
      <c r="F230" s="159" t="s">
        <v>209</v>
      </c>
      <c r="G230" s="111" t="e">
        <f ca="1">(INDIRECT("H230")+INDIRECT("I230")+INDIRECT("J230")+INDIRECT("K230")+INDIRECT("L230")+INDIRECT("M230")+INDIRECT("N230")+INDIRECT("O230")+INDIRECT("P230")+INDIRECT("Q230")+INDIRECT("R230")+INDIRECT("S230")) / 12</f>
        <v>#REF!</v>
      </c>
      <c r="H230" s="73" t="e">
        <f>#REF!</f>
        <v>#REF!</v>
      </c>
      <c r="I230" s="73">
        <v>5</v>
      </c>
      <c r="J230" s="73">
        <v>4</v>
      </c>
      <c r="K230" s="73">
        <v>5</v>
      </c>
      <c r="L230" s="73">
        <v>5</v>
      </c>
      <c r="M230" s="73">
        <v>5</v>
      </c>
      <c r="N230" s="73">
        <v>4</v>
      </c>
      <c r="O230" s="73">
        <v>14</v>
      </c>
      <c r="P230" s="73">
        <v>16</v>
      </c>
      <c r="Q230" s="73">
        <v>16</v>
      </c>
      <c r="R230" s="73">
        <v>15</v>
      </c>
      <c r="S230" s="73">
        <v>16</v>
      </c>
      <c r="T230" s="73">
        <v>17</v>
      </c>
      <c r="U230" s="73">
        <v>17</v>
      </c>
      <c r="V230" s="73">
        <v>16</v>
      </c>
      <c r="W230" s="73">
        <v>16</v>
      </c>
      <c r="X230" s="73">
        <v>18</v>
      </c>
      <c r="Y230" s="73">
        <v>19</v>
      </c>
      <c r="Z230" s="73">
        <v>18</v>
      </c>
      <c r="AA230" s="73">
        <v>17</v>
      </c>
      <c r="AB230" s="73">
        <v>16</v>
      </c>
      <c r="AC230" s="73">
        <v>17</v>
      </c>
      <c r="AD230" s="73">
        <v>15</v>
      </c>
      <c r="AE230" s="73">
        <v>13</v>
      </c>
      <c r="AF230" s="73">
        <v>12</v>
      </c>
      <c r="AG230" s="73">
        <v>12</v>
      </c>
      <c r="AH230" s="73">
        <v>12</v>
      </c>
      <c r="AI230" s="73">
        <v>12</v>
      </c>
      <c r="AJ230" s="73">
        <v>12</v>
      </c>
      <c r="AK230" s="73">
        <v>11</v>
      </c>
      <c r="AL230" s="73">
        <v>12</v>
      </c>
      <c r="AM230" s="73">
        <v>12</v>
      </c>
      <c r="AN230" s="73">
        <v>12</v>
      </c>
      <c r="AO230" s="73">
        <v>12</v>
      </c>
      <c r="AP230" s="73">
        <v>13</v>
      </c>
      <c r="AQ230" s="73">
        <v>13</v>
      </c>
      <c r="AR230" s="73">
        <v>12</v>
      </c>
      <c r="AS230" s="73">
        <v>12</v>
      </c>
      <c r="AT230" s="73">
        <v>11</v>
      </c>
      <c r="AU230" s="73">
        <v>11</v>
      </c>
      <c r="AV230" s="73">
        <v>11</v>
      </c>
      <c r="AW230" s="73">
        <v>12</v>
      </c>
      <c r="AX230" s="73">
        <v>12</v>
      </c>
      <c r="AY230" s="73">
        <v>10</v>
      </c>
      <c r="AZ230" s="73">
        <v>11</v>
      </c>
      <c r="BA230" s="73">
        <v>9</v>
      </c>
      <c r="BB230" s="73">
        <v>9</v>
      </c>
      <c r="BC230" s="73">
        <v>10</v>
      </c>
      <c r="BD230" s="73">
        <v>9</v>
      </c>
      <c r="BE230" s="73">
        <v>9</v>
      </c>
      <c r="BF230" s="73">
        <v>9</v>
      </c>
      <c r="BG230" s="73">
        <v>8</v>
      </c>
      <c r="BH230" s="73">
        <v>8</v>
      </c>
      <c r="BI230" s="73">
        <v>9</v>
      </c>
      <c r="BJ230" s="73">
        <v>7</v>
      </c>
      <c r="BK230" s="73">
        <v>6</v>
      </c>
      <c r="BL230" s="73">
        <v>6</v>
      </c>
      <c r="BM230" s="73">
        <v>8</v>
      </c>
      <c r="BN230" s="73">
        <v>7</v>
      </c>
      <c r="BO230" s="73">
        <v>7</v>
      </c>
      <c r="BP230" s="73">
        <v>8</v>
      </c>
      <c r="BQ230" s="73">
        <v>8</v>
      </c>
      <c r="BR230" s="73">
        <v>9</v>
      </c>
      <c r="BS230" s="73">
        <v>8</v>
      </c>
      <c r="BT230" s="73">
        <v>10</v>
      </c>
      <c r="BU230" s="73">
        <v>10</v>
      </c>
      <c r="BV230" s="73">
        <v>10</v>
      </c>
      <c r="BW230" s="73">
        <v>9</v>
      </c>
      <c r="BX230" s="73">
        <v>9</v>
      </c>
      <c r="BY230" s="73">
        <v>10</v>
      </c>
      <c r="BZ230" s="73">
        <v>13</v>
      </c>
      <c r="CA230" s="73">
        <v>13</v>
      </c>
      <c r="CB230" s="73">
        <v>12</v>
      </c>
      <c r="CC230" s="73">
        <v>12</v>
      </c>
      <c r="CD230" s="73">
        <v>16</v>
      </c>
      <c r="CE230" s="73">
        <v>15</v>
      </c>
      <c r="CF230" s="73">
        <v>14</v>
      </c>
    </row>
    <row r="231" spans="1:84" x14ac:dyDescent="0.25">
      <c r="A231" s="149"/>
      <c r="B231" s="149"/>
      <c r="C231" s="149"/>
      <c r="D231" s="20"/>
      <c r="E231" s="11"/>
      <c r="F231" s="159" t="s">
        <v>210</v>
      </c>
      <c r="G231" s="111" t="e">
        <f ca="1">(INDIRECT("H231")+INDIRECT("I231")+INDIRECT("J231")+INDIRECT("K231")+INDIRECT("L231")+INDIRECT("M231")+INDIRECT("N231")+INDIRECT("O231")+INDIRECT("P231")+INDIRECT("Q231")+INDIRECT("R231")+INDIRECT("S231")) / 12</f>
        <v>#REF!</v>
      </c>
      <c r="H231" s="73" t="e">
        <f>#REF!</f>
        <v>#REF!</v>
      </c>
      <c r="I231" s="73">
        <v>1539</v>
      </c>
      <c r="J231" s="73">
        <v>1563</v>
      </c>
      <c r="K231" s="73">
        <v>1608</v>
      </c>
      <c r="L231" s="73">
        <v>1641</v>
      </c>
      <c r="M231" s="73">
        <v>1678</v>
      </c>
      <c r="N231" s="73">
        <v>1710</v>
      </c>
      <c r="O231" s="73">
        <v>1777</v>
      </c>
      <c r="P231" s="73">
        <v>1808</v>
      </c>
      <c r="Q231" s="73">
        <v>2391</v>
      </c>
      <c r="R231" s="73">
        <v>1884</v>
      </c>
      <c r="S231" s="73">
        <v>1922</v>
      </c>
      <c r="T231" s="73">
        <v>1948</v>
      </c>
      <c r="U231" s="73">
        <v>1987</v>
      </c>
      <c r="V231" s="73">
        <v>2042</v>
      </c>
      <c r="W231" s="73">
        <v>2124</v>
      </c>
      <c r="X231" s="73">
        <v>2185</v>
      </c>
      <c r="Y231" s="73">
        <v>2254</v>
      </c>
      <c r="Z231" s="73">
        <v>2296</v>
      </c>
      <c r="AA231" s="73">
        <v>2379</v>
      </c>
      <c r="AB231" s="73">
        <v>2391</v>
      </c>
      <c r="AC231" s="73">
        <v>2458</v>
      </c>
      <c r="AD231" s="73">
        <v>2539</v>
      </c>
      <c r="AE231" s="73">
        <v>2591</v>
      </c>
      <c r="AF231" s="73">
        <v>2670</v>
      </c>
      <c r="AG231" s="73">
        <v>2767</v>
      </c>
      <c r="AH231" s="73">
        <v>2792</v>
      </c>
      <c r="AI231" s="73">
        <v>2838</v>
      </c>
      <c r="AJ231" s="73">
        <v>2838</v>
      </c>
      <c r="AK231" s="73">
        <v>2867</v>
      </c>
      <c r="AL231" s="73">
        <v>2900</v>
      </c>
      <c r="AM231" s="73">
        <v>2945</v>
      </c>
      <c r="AN231" s="73">
        <v>2987</v>
      </c>
      <c r="AO231" s="73">
        <v>3035</v>
      </c>
      <c r="AP231" s="73">
        <v>3077</v>
      </c>
      <c r="AQ231" s="73">
        <v>3134</v>
      </c>
      <c r="AR231" s="73">
        <v>3186</v>
      </c>
      <c r="AS231" s="73">
        <v>3226</v>
      </c>
      <c r="AT231" s="73">
        <v>3283</v>
      </c>
      <c r="AU231" s="73">
        <v>3332</v>
      </c>
      <c r="AV231" s="73">
        <v>3379</v>
      </c>
      <c r="AW231" s="73">
        <v>3453</v>
      </c>
      <c r="AX231" s="73">
        <v>3501</v>
      </c>
      <c r="AY231" s="73">
        <v>3570</v>
      </c>
      <c r="AZ231" s="73">
        <v>3649</v>
      </c>
      <c r="BA231" s="73">
        <v>3726</v>
      </c>
      <c r="BB231" s="73">
        <v>3809</v>
      </c>
      <c r="BC231" s="73">
        <v>3914</v>
      </c>
      <c r="BD231" s="73">
        <v>3976</v>
      </c>
      <c r="BE231" s="73">
        <v>4045</v>
      </c>
      <c r="BF231" s="73">
        <v>4094</v>
      </c>
      <c r="BG231" s="73">
        <v>4187</v>
      </c>
      <c r="BH231" s="73">
        <v>4382</v>
      </c>
      <c r="BI231" s="73">
        <v>4459</v>
      </c>
      <c r="BJ231" s="73">
        <v>4529</v>
      </c>
      <c r="BK231" s="73">
        <v>4606</v>
      </c>
      <c r="BL231" s="73">
        <v>4706</v>
      </c>
      <c r="BM231" s="73">
        <v>4755</v>
      </c>
      <c r="BN231" s="73">
        <v>4821</v>
      </c>
      <c r="BO231" s="73">
        <v>4909</v>
      </c>
      <c r="BP231" s="73">
        <v>4939</v>
      </c>
      <c r="BQ231" s="73">
        <v>4985</v>
      </c>
      <c r="BR231" s="73">
        <v>5089</v>
      </c>
      <c r="BS231" s="73">
        <v>5165</v>
      </c>
      <c r="BT231" s="73">
        <v>5267</v>
      </c>
      <c r="BU231" s="73">
        <v>5342</v>
      </c>
      <c r="BV231" s="73">
        <v>5348</v>
      </c>
      <c r="BW231" s="73">
        <v>5488</v>
      </c>
      <c r="BX231" s="73">
        <v>5550</v>
      </c>
      <c r="BY231" s="73">
        <v>5650</v>
      </c>
      <c r="BZ231" s="73">
        <v>5720</v>
      </c>
      <c r="CA231" s="73">
        <v>5798</v>
      </c>
      <c r="CB231" s="73">
        <v>5861</v>
      </c>
      <c r="CC231" s="73">
        <v>5928</v>
      </c>
      <c r="CD231" s="73">
        <v>5991</v>
      </c>
      <c r="CE231" s="73">
        <v>6080</v>
      </c>
      <c r="CF231" s="73">
        <v>6214</v>
      </c>
    </row>
    <row r="232" spans="1:84" x14ac:dyDescent="0.25">
      <c r="A232" s="149"/>
      <c r="B232" s="149"/>
      <c r="C232" s="149"/>
      <c r="D232" s="4"/>
      <c r="E232" s="11"/>
      <c r="F232" s="159" t="s">
        <v>211</v>
      </c>
      <c r="G232" s="111" t="e">
        <f ca="1">(INDIRECT("H232")+INDIRECT("I232")+INDIRECT("J232")+INDIRECT("K232")+INDIRECT("L232")+INDIRECT("M232")+INDIRECT("N232")+INDIRECT("O232")+INDIRECT("P232")+INDIRECT("Q232")+INDIRECT("R232")+INDIRECT("S232")) / 12</f>
        <v>#REF!</v>
      </c>
      <c r="H232" s="73" t="e">
        <f>#REF!</f>
        <v>#REF!</v>
      </c>
      <c r="I232" s="73">
        <v>604</v>
      </c>
      <c r="J232" s="73">
        <v>607</v>
      </c>
      <c r="K232" s="73">
        <v>610</v>
      </c>
      <c r="L232" s="73">
        <v>607</v>
      </c>
      <c r="M232" s="73">
        <v>607</v>
      </c>
      <c r="N232" s="73">
        <v>609</v>
      </c>
      <c r="O232" s="73">
        <v>611</v>
      </c>
      <c r="P232" s="73">
        <v>616</v>
      </c>
      <c r="Q232" s="73">
        <v>713</v>
      </c>
      <c r="R232" s="73">
        <v>621</v>
      </c>
      <c r="S232" s="73">
        <v>621</v>
      </c>
      <c r="T232" s="73">
        <v>627</v>
      </c>
      <c r="U232" s="73">
        <v>632</v>
      </c>
      <c r="V232" s="73">
        <v>644</v>
      </c>
      <c r="W232" s="73">
        <v>650</v>
      </c>
      <c r="X232" s="73">
        <v>702</v>
      </c>
      <c r="Y232" s="73">
        <v>697</v>
      </c>
      <c r="Z232" s="73">
        <v>701</v>
      </c>
      <c r="AA232" s="73">
        <v>707</v>
      </c>
      <c r="AB232" s="73">
        <v>713</v>
      </c>
      <c r="AC232" s="73">
        <v>701</v>
      </c>
      <c r="AD232" s="73">
        <v>706</v>
      </c>
      <c r="AE232" s="73">
        <v>710</v>
      </c>
      <c r="AF232" s="73">
        <v>710</v>
      </c>
      <c r="AG232" s="73">
        <v>714</v>
      </c>
      <c r="AH232" s="73">
        <v>713</v>
      </c>
      <c r="AI232" s="73">
        <v>731</v>
      </c>
      <c r="AJ232" s="73">
        <v>731</v>
      </c>
      <c r="AK232" s="73">
        <v>733</v>
      </c>
      <c r="AL232" s="73">
        <v>739</v>
      </c>
      <c r="AM232" s="73">
        <v>738</v>
      </c>
      <c r="AN232" s="73">
        <v>742</v>
      </c>
      <c r="AO232" s="73">
        <v>744</v>
      </c>
      <c r="AP232" s="73">
        <v>746</v>
      </c>
      <c r="AQ232" s="73">
        <v>743</v>
      </c>
      <c r="AR232" s="73">
        <v>749</v>
      </c>
      <c r="AS232" s="73">
        <v>753</v>
      </c>
      <c r="AT232" s="73">
        <v>755</v>
      </c>
      <c r="AU232" s="73">
        <v>758</v>
      </c>
      <c r="AV232" s="73">
        <v>766</v>
      </c>
      <c r="AW232" s="73">
        <v>763</v>
      </c>
      <c r="AX232" s="73">
        <v>765</v>
      </c>
      <c r="AY232" s="73">
        <v>763</v>
      </c>
      <c r="AZ232" s="73">
        <v>774</v>
      </c>
      <c r="BA232" s="73">
        <v>771</v>
      </c>
      <c r="BB232" s="73">
        <v>777</v>
      </c>
      <c r="BC232" s="73">
        <v>773</v>
      </c>
      <c r="BD232" s="73">
        <v>780</v>
      </c>
      <c r="BE232" s="73">
        <v>776</v>
      </c>
      <c r="BF232" s="73">
        <v>780</v>
      </c>
      <c r="BG232" s="73">
        <v>782</v>
      </c>
      <c r="BH232" s="73">
        <v>778</v>
      </c>
      <c r="BI232" s="73">
        <v>799</v>
      </c>
      <c r="BJ232" s="73">
        <v>803</v>
      </c>
      <c r="BK232" s="73">
        <v>805</v>
      </c>
      <c r="BL232" s="73">
        <v>813</v>
      </c>
      <c r="BM232" s="73">
        <v>824</v>
      </c>
      <c r="BN232" s="73">
        <v>832</v>
      </c>
      <c r="BO232" s="73">
        <v>832</v>
      </c>
      <c r="BP232" s="73">
        <v>827</v>
      </c>
      <c r="BQ232" s="73">
        <v>827</v>
      </c>
      <c r="BR232" s="73">
        <v>828</v>
      </c>
      <c r="BS232" s="73">
        <v>827</v>
      </c>
      <c r="BT232" s="73">
        <v>824</v>
      </c>
      <c r="BU232" s="73">
        <v>829</v>
      </c>
      <c r="BV232" s="73">
        <v>829</v>
      </c>
      <c r="BW232" s="73">
        <v>835</v>
      </c>
      <c r="BX232" s="73">
        <v>832</v>
      </c>
      <c r="BY232" s="73">
        <v>838</v>
      </c>
      <c r="BZ232" s="73">
        <v>843</v>
      </c>
      <c r="CA232" s="73">
        <v>861</v>
      </c>
      <c r="CB232" s="73">
        <v>867</v>
      </c>
      <c r="CC232" s="73">
        <v>870</v>
      </c>
      <c r="CD232" s="73">
        <v>890</v>
      </c>
      <c r="CE232" s="73">
        <v>900</v>
      </c>
      <c r="CF232" s="73">
        <v>938</v>
      </c>
    </row>
    <row r="233" spans="1:84" x14ac:dyDescent="0.25">
      <c r="A233" s="149"/>
      <c r="B233" s="149"/>
      <c r="C233" s="149"/>
      <c r="D233" s="4"/>
      <c r="E233" s="11"/>
      <c r="F233" s="159" t="s">
        <v>212</v>
      </c>
      <c r="G233" s="111" t="e">
        <f ca="1">(INDIRECT("H233")+INDIRECT("I233")+INDIRECT("J233")+INDIRECT("K233")+INDIRECT("L233")+INDIRECT("M233")+INDIRECT("N233")+INDIRECT("O233")+INDIRECT("P233")+INDIRECT("Q233")+INDIRECT("R233")+INDIRECT("S233")) / 12</f>
        <v>#REF!</v>
      </c>
      <c r="H233" s="73" t="e">
        <f>#REF!</f>
        <v>#REF!</v>
      </c>
      <c r="I233" s="73">
        <v>47</v>
      </c>
      <c r="J233" s="73">
        <v>47</v>
      </c>
      <c r="K233" s="73">
        <v>46</v>
      </c>
      <c r="L233" s="73">
        <v>46</v>
      </c>
      <c r="M233" s="73">
        <v>45</v>
      </c>
      <c r="N233" s="73">
        <v>45</v>
      </c>
      <c r="O233" s="73">
        <v>45</v>
      </c>
      <c r="P233" s="73">
        <v>45</v>
      </c>
      <c r="Q233" s="73">
        <v>45</v>
      </c>
      <c r="R233" s="73">
        <v>45</v>
      </c>
      <c r="S233" s="73">
        <v>45</v>
      </c>
      <c r="T233" s="73">
        <v>45</v>
      </c>
      <c r="U233" s="73">
        <v>46</v>
      </c>
      <c r="V233" s="73">
        <v>45</v>
      </c>
      <c r="W233" s="73">
        <v>45</v>
      </c>
      <c r="X233" s="73">
        <v>45</v>
      </c>
      <c r="Y233" s="73">
        <v>45</v>
      </c>
      <c r="Z233" s="73">
        <v>45</v>
      </c>
      <c r="AA233" s="73">
        <v>45</v>
      </c>
      <c r="AB233" s="73">
        <v>45</v>
      </c>
      <c r="AC233" s="73">
        <v>45</v>
      </c>
      <c r="AD233" s="73">
        <v>45</v>
      </c>
      <c r="AE233" s="73">
        <v>46</v>
      </c>
      <c r="AF233" s="73">
        <v>47</v>
      </c>
      <c r="AG233" s="73">
        <v>47</v>
      </c>
      <c r="AH233" s="73">
        <v>40</v>
      </c>
      <c r="AI233" s="73">
        <v>39</v>
      </c>
      <c r="AJ233" s="73">
        <v>39</v>
      </c>
      <c r="AK233" s="73">
        <v>39</v>
      </c>
      <c r="AL233" s="73">
        <v>39</v>
      </c>
      <c r="AM233" s="73">
        <v>39</v>
      </c>
      <c r="AN233" s="73">
        <v>39</v>
      </c>
      <c r="AO233" s="73">
        <v>40</v>
      </c>
      <c r="AP233" s="73">
        <v>40</v>
      </c>
      <c r="AQ233" s="73">
        <v>40</v>
      </c>
      <c r="AR233" s="73">
        <v>40</v>
      </c>
      <c r="AS233" s="73">
        <v>39</v>
      </c>
      <c r="AT233" s="73">
        <v>39</v>
      </c>
      <c r="AU233" s="73">
        <v>39</v>
      </c>
      <c r="AV233" s="73">
        <v>39</v>
      </c>
      <c r="AW233" s="73">
        <v>39</v>
      </c>
      <c r="AX233" s="73">
        <v>39</v>
      </c>
      <c r="AY233" s="73">
        <v>40</v>
      </c>
      <c r="AZ233" s="73">
        <v>39</v>
      </c>
      <c r="BA233" s="73">
        <v>0</v>
      </c>
      <c r="BB233" s="73">
        <v>0</v>
      </c>
      <c r="BC233" s="73">
        <v>0</v>
      </c>
      <c r="BD233" s="73">
        <v>0</v>
      </c>
      <c r="BE233" s="73">
        <v>0</v>
      </c>
      <c r="BF233" s="73">
        <v>0</v>
      </c>
      <c r="BG233" s="73">
        <v>0</v>
      </c>
      <c r="BH233" s="73">
        <v>0</v>
      </c>
      <c r="BI233" s="73">
        <v>1</v>
      </c>
      <c r="BJ233" s="73">
        <v>1</v>
      </c>
      <c r="BK233" s="73">
        <v>1</v>
      </c>
      <c r="BL233" s="73">
        <v>1</v>
      </c>
      <c r="BM233" s="73">
        <v>1</v>
      </c>
      <c r="BN233" s="73">
        <v>0</v>
      </c>
      <c r="BO233" s="73">
        <v>0</v>
      </c>
      <c r="BP233" s="73">
        <v>2</v>
      </c>
      <c r="BQ233" s="73">
        <v>0</v>
      </c>
      <c r="BR233" s="73">
        <v>0</v>
      </c>
      <c r="BS233" s="73">
        <v>0</v>
      </c>
      <c r="BT233" s="73">
        <v>0</v>
      </c>
      <c r="BU233" s="73">
        <v>0</v>
      </c>
      <c r="BV233" s="73">
        <v>0</v>
      </c>
      <c r="BW233" s="73">
        <v>0</v>
      </c>
      <c r="BX233" s="73">
        <v>0</v>
      </c>
      <c r="BY233" s="73">
        <v>1</v>
      </c>
      <c r="BZ233" s="73">
        <v>1</v>
      </c>
      <c r="CA233" s="73">
        <v>1</v>
      </c>
      <c r="CB233" s="73">
        <v>1</v>
      </c>
      <c r="CC233" s="73">
        <v>1</v>
      </c>
      <c r="CD233" s="73">
        <v>0</v>
      </c>
      <c r="CE233" s="73">
        <v>0</v>
      </c>
      <c r="CF233" s="73">
        <v>0</v>
      </c>
    </row>
    <row r="234" spans="1:84" x14ac:dyDescent="0.25">
      <c r="A234" s="149"/>
      <c r="B234" s="149"/>
      <c r="C234" s="149"/>
      <c r="D234" s="4"/>
      <c r="E234" s="11"/>
      <c r="F234" s="159" t="s">
        <v>213</v>
      </c>
      <c r="G234" s="111" t="e">
        <f ca="1">(INDIRECT("H234")+INDIRECT("I234")+INDIRECT("J234")+INDIRECT("K234")+INDIRECT("L234")+INDIRECT("M234")+INDIRECT("N234")+INDIRECT("O234")+INDIRECT("P234")+INDIRECT("Q234")+INDIRECT("R234")+INDIRECT("S234")) / 12</f>
        <v>#REF!</v>
      </c>
      <c r="H234" s="73" t="e">
        <f>#REF!</f>
        <v>#REF!</v>
      </c>
      <c r="I234" s="73">
        <v>0</v>
      </c>
      <c r="J234" s="73">
        <v>0</v>
      </c>
      <c r="K234" s="73">
        <v>0</v>
      </c>
      <c r="L234" s="73">
        <v>0</v>
      </c>
      <c r="M234" s="73">
        <v>1</v>
      </c>
      <c r="N234" s="73">
        <v>1</v>
      </c>
      <c r="O234" s="73">
        <v>2</v>
      </c>
      <c r="P234" s="73">
        <v>3</v>
      </c>
      <c r="Q234" s="73">
        <v>1</v>
      </c>
      <c r="R234" s="73">
        <v>5</v>
      </c>
      <c r="S234" s="73">
        <v>5</v>
      </c>
      <c r="T234" s="73">
        <v>5</v>
      </c>
      <c r="U234" s="73">
        <v>0</v>
      </c>
      <c r="V234" s="73">
        <v>0</v>
      </c>
      <c r="W234" s="73">
        <v>14</v>
      </c>
      <c r="X234" s="73">
        <v>14</v>
      </c>
      <c r="Y234" s="73">
        <v>2</v>
      </c>
      <c r="Z234" s="73">
        <v>0</v>
      </c>
      <c r="AA234" s="73">
        <v>0</v>
      </c>
      <c r="AB234" s="73">
        <v>1</v>
      </c>
      <c r="AC234" s="73">
        <v>0</v>
      </c>
      <c r="AD234" s="73">
        <v>13</v>
      </c>
      <c r="AE234" s="73">
        <v>13</v>
      </c>
      <c r="AF234" s="73">
        <v>16</v>
      </c>
      <c r="AG234" s="73">
        <v>13</v>
      </c>
      <c r="AH234" s="73">
        <v>13</v>
      </c>
      <c r="AI234" s="73">
        <v>13</v>
      </c>
      <c r="AJ234" s="73">
        <v>13</v>
      </c>
      <c r="AK234" s="73">
        <v>13</v>
      </c>
      <c r="AL234" s="73">
        <v>13</v>
      </c>
      <c r="AM234" s="73">
        <v>13</v>
      </c>
      <c r="AN234" s="73">
        <v>13</v>
      </c>
      <c r="AO234" s="73">
        <v>17</v>
      </c>
      <c r="AP234" s="73">
        <v>16</v>
      </c>
      <c r="AQ234" s="73">
        <v>14</v>
      </c>
      <c r="AR234" s="73">
        <v>15</v>
      </c>
      <c r="AS234" s="73">
        <v>15</v>
      </c>
      <c r="AT234" s="73">
        <v>15</v>
      </c>
      <c r="AU234" s="73">
        <v>14</v>
      </c>
      <c r="AV234" s="73">
        <v>13</v>
      </c>
      <c r="AW234" s="73">
        <v>21</v>
      </c>
      <c r="AX234" s="73">
        <v>15</v>
      </c>
      <c r="AY234" s="73">
        <v>17</v>
      </c>
      <c r="AZ234" s="73">
        <v>18</v>
      </c>
      <c r="BA234" s="73">
        <v>20</v>
      </c>
      <c r="BB234" s="73">
        <v>21</v>
      </c>
      <c r="BC234" s="73">
        <v>17</v>
      </c>
      <c r="BD234" s="73">
        <v>17</v>
      </c>
      <c r="BE234" s="73">
        <v>16</v>
      </c>
      <c r="BF234" s="73">
        <v>14</v>
      </c>
      <c r="BG234" s="73">
        <v>19</v>
      </c>
      <c r="BH234" s="73">
        <v>22</v>
      </c>
      <c r="BI234" s="73">
        <v>20</v>
      </c>
      <c r="BJ234" s="73">
        <v>14</v>
      </c>
      <c r="BK234" s="73">
        <v>15</v>
      </c>
      <c r="BL234" s="73">
        <v>15</v>
      </c>
      <c r="BM234" s="73">
        <v>15</v>
      </c>
      <c r="BN234" s="73">
        <v>14</v>
      </c>
      <c r="BO234" s="73">
        <v>12</v>
      </c>
      <c r="BP234" s="73">
        <v>13</v>
      </c>
      <c r="BQ234" s="73">
        <v>16</v>
      </c>
      <c r="BR234" s="73">
        <v>16</v>
      </c>
      <c r="BS234" s="73">
        <v>16</v>
      </c>
      <c r="BT234" s="73">
        <v>21</v>
      </c>
      <c r="BU234" s="73">
        <v>19</v>
      </c>
      <c r="BV234" s="73">
        <v>14</v>
      </c>
      <c r="BW234" s="73">
        <v>14</v>
      </c>
      <c r="BX234" s="73">
        <v>18</v>
      </c>
      <c r="BY234" s="73">
        <v>20</v>
      </c>
      <c r="BZ234" s="73">
        <v>13</v>
      </c>
      <c r="CA234" s="73">
        <v>16</v>
      </c>
      <c r="CB234" s="73">
        <v>18</v>
      </c>
      <c r="CC234" s="73">
        <v>14</v>
      </c>
      <c r="CD234" s="73">
        <v>20</v>
      </c>
      <c r="CE234" s="73">
        <v>13</v>
      </c>
      <c r="CF234" s="73">
        <v>12</v>
      </c>
    </row>
    <row r="235" spans="1:84" x14ac:dyDescent="0.25">
      <c r="A235" s="149"/>
      <c r="B235" s="149"/>
      <c r="C235" s="149"/>
      <c r="D235" s="1"/>
      <c r="E235" s="11"/>
      <c r="F235" s="159" t="s">
        <v>214</v>
      </c>
      <c r="G235" s="111" t="e">
        <f ca="1">(INDIRECT("H235")+INDIRECT("I235")+INDIRECT("J235")+INDIRECT("K235")+INDIRECT("L235")+INDIRECT("M235")+INDIRECT("N235")+INDIRECT("O235")+INDIRECT("P235")+INDIRECT("Q235")+INDIRECT("R235")+INDIRECT("S235")) / 12</f>
        <v>#REF!</v>
      </c>
      <c r="H235" s="73" t="e">
        <f>#REF!</f>
        <v>#REF!</v>
      </c>
      <c r="I235" s="73">
        <v>1</v>
      </c>
      <c r="J235" s="73">
        <v>1</v>
      </c>
      <c r="K235" s="73">
        <v>1</v>
      </c>
      <c r="L235" s="73">
        <v>1</v>
      </c>
      <c r="M235" s="73">
        <v>1</v>
      </c>
      <c r="N235" s="73">
        <v>1</v>
      </c>
      <c r="O235" s="73">
        <v>1</v>
      </c>
      <c r="P235" s="73">
        <v>0</v>
      </c>
      <c r="Q235" s="73">
        <v>0</v>
      </c>
      <c r="R235" s="73">
        <v>2</v>
      </c>
      <c r="S235" s="73">
        <v>2</v>
      </c>
      <c r="T235" s="73">
        <v>1</v>
      </c>
      <c r="U235" s="73">
        <v>0</v>
      </c>
      <c r="V235" s="73">
        <v>0</v>
      </c>
      <c r="W235" s="73">
        <v>0</v>
      </c>
      <c r="X235" s="73">
        <v>0</v>
      </c>
      <c r="Y235" s="73">
        <v>0</v>
      </c>
      <c r="Z235" s="73">
        <v>0</v>
      </c>
      <c r="AA235" s="73">
        <v>0</v>
      </c>
      <c r="AB235" s="73">
        <v>0</v>
      </c>
      <c r="AC235" s="73">
        <v>0</v>
      </c>
      <c r="AD235" s="73">
        <v>0</v>
      </c>
      <c r="AE235" s="73">
        <v>0</v>
      </c>
      <c r="AF235" s="73">
        <v>0</v>
      </c>
      <c r="AG235" s="73">
        <v>0</v>
      </c>
      <c r="AH235" s="73">
        <v>0</v>
      </c>
      <c r="AI235" s="73">
        <v>0</v>
      </c>
      <c r="AJ235" s="73">
        <v>0</v>
      </c>
      <c r="AK235" s="73">
        <v>0</v>
      </c>
      <c r="AL235" s="73">
        <v>0</v>
      </c>
      <c r="AM235" s="73">
        <v>0</v>
      </c>
      <c r="AN235" s="73">
        <v>0</v>
      </c>
      <c r="AO235" s="73">
        <v>0</v>
      </c>
      <c r="AP235" s="73">
        <v>0</v>
      </c>
      <c r="AQ235" s="73">
        <v>0</v>
      </c>
      <c r="AR235" s="73">
        <v>0</v>
      </c>
      <c r="AS235" s="73">
        <v>0</v>
      </c>
      <c r="AT235" s="73">
        <v>0</v>
      </c>
      <c r="AU235" s="73">
        <v>0</v>
      </c>
      <c r="AV235" s="73">
        <v>0</v>
      </c>
      <c r="AW235" s="73">
        <v>0</v>
      </c>
      <c r="AX235" s="73">
        <v>0</v>
      </c>
      <c r="AY235" s="73">
        <v>1</v>
      </c>
      <c r="AZ235" s="73">
        <v>2</v>
      </c>
      <c r="BA235" s="73">
        <v>2</v>
      </c>
      <c r="BB235" s="73">
        <v>2</v>
      </c>
      <c r="BC235" s="73">
        <v>1</v>
      </c>
      <c r="BD235" s="73">
        <v>1</v>
      </c>
      <c r="BE235" s="73">
        <v>0</v>
      </c>
      <c r="BF235" s="73">
        <v>0</v>
      </c>
      <c r="BG235" s="73">
        <v>0</v>
      </c>
      <c r="BH235" s="73">
        <v>0</v>
      </c>
      <c r="BI235" s="73">
        <v>0</v>
      </c>
      <c r="BJ235" s="73">
        <v>0</v>
      </c>
      <c r="BK235" s="73">
        <v>0</v>
      </c>
      <c r="BL235" s="73">
        <v>0</v>
      </c>
      <c r="BM235" s="73">
        <v>0</v>
      </c>
      <c r="BN235" s="73">
        <v>0</v>
      </c>
      <c r="BO235" s="73">
        <v>1</v>
      </c>
      <c r="BP235" s="73">
        <v>0</v>
      </c>
      <c r="BQ235" s="73">
        <v>0</v>
      </c>
      <c r="BR235" s="73">
        <v>1</v>
      </c>
      <c r="BS235" s="73">
        <v>1</v>
      </c>
      <c r="BT235" s="73">
        <v>0</v>
      </c>
      <c r="BU235" s="73">
        <v>0</v>
      </c>
      <c r="BV235" s="73">
        <v>0</v>
      </c>
      <c r="BW235" s="73">
        <v>0</v>
      </c>
      <c r="BX235" s="73">
        <v>0</v>
      </c>
      <c r="BY235" s="73">
        <v>1</v>
      </c>
      <c r="BZ235" s="73">
        <v>1</v>
      </c>
      <c r="CA235" s="73">
        <v>1</v>
      </c>
      <c r="CB235" s="73">
        <v>1</v>
      </c>
      <c r="CC235" s="73">
        <v>1</v>
      </c>
      <c r="CD235" s="73">
        <v>0</v>
      </c>
      <c r="CE235" s="73">
        <v>0</v>
      </c>
      <c r="CF235" s="73">
        <v>1</v>
      </c>
    </row>
    <row r="236" spans="1:84" ht="13.8" thickBot="1" x14ac:dyDescent="0.3">
      <c r="A236" s="149"/>
      <c r="B236" s="149"/>
      <c r="C236" s="149"/>
      <c r="D236" s="1"/>
      <c r="E236" s="15"/>
      <c r="F236" s="16"/>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67"/>
      <c r="CF236" s="167"/>
    </row>
    <row r="237" spans="1:84" ht="13.8" thickTop="1" x14ac:dyDescent="0.25"/>
  </sheetData>
  <sheetProtection algorithmName="SHA-512" hashValue="iRCA1tLCC44CrOCipWkSd94AHE7uD2+52lSHugCyejEP7GH+uuUKzHx1lTZR/FuIsKwriqmG6LdkCxnwd1gELA==" saltValue="/SySl9Twios/K6oHWwIeDQ==" spinCount="100000" sheet="1" objects="1" scenarios="1"/>
  <conditionalFormatting sqref="A20">
    <cfRule type="cellIs" dxfId="2311" priority="275" stopIfTrue="1" operator="lessThan">
      <formula>1000</formula>
    </cfRule>
  </conditionalFormatting>
  <conditionalFormatting sqref="B20">
    <cfRule type="cellIs" dxfId="2310" priority="273" stopIfTrue="1" operator="between">
      <formula>1000</formula>
      <formula>2000</formula>
    </cfRule>
    <cfRule type="cellIs" dxfId="2309" priority="274" stopIfTrue="1" operator="lessThan">
      <formula>1000</formula>
    </cfRule>
  </conditionalFormatting>
  <conditionalFormatting sqref="C20 C31 C33 C65 C75 C83 C95 C127 C129 C131:C132 C134 C136 C138 C141 C143 C149 C157 C159 C163 C165 C167 C177 C179 C181 C183 C185 C192:C194 C196 D196:D236 C198 C200 C204 C206 C209 C212 C220:C221">
    <cfRule type="cellIs" dxfId="2308" priority="276" stopIfTrue="1" operator="equal">
      <formula>"g"</formula>
    </cfRule>
    <cfRule type="cellIs" dxfId="2307" priority="277" stopIfTrue="1" operator="equal">
      <formula>"r"</formula>
    </cfRule>
    <cfRule type="cellIs" dxfId="2306" priority="278" stopIfTrue="1" operator="equal">
      <formula>"y"</formula>
    </cfRule>
  </conditionalFormatting>
  <conditionalFormatting sqref="C67 C69 C71">
    <cfRule type="cellIs" dxfId="2305" priority="270" stopIfTrue="1" operator="equal">
      <formula>"g"</formula>
    </cfRule>
    <cfRule type="cellIs" dxfId="2304" priority="271" stopIfTrue="1" operator="equal">
      <formula>"r"</formula>
    </cfRule>
    <cfRule type="cellIs" dxfId="2303" priority="272" stopIfTrue="1" operator="equal">
      <formula>"y"</formula>
    </cfRule>
  </conditionalFormatting>
  <conditionalFormatting sqref="C77 C79 C81">
    <cfRule type="cellIs" dxfId="2302" priority="264" stopIfTrue="1" operator="equal">
      <formula>"g"</formula>
    </cfRule>
    <cfRule type="cellIs" dxfId="2301" priority="265" stopIfTrue="1" operator="equal">
      <formula>"r"</formula>
    </cfRule>
    <cfRule type="cellIs" dxfId="2300" priority="266" stopIfTrue="1" operator="equal">
      <formula>"y"</formula>
    </cfRule>
  </conditionalFormatting>
  <conditionalFormatting sqref="C85 C87">
    <cfRule type="cellIs" dxfId="2299" priority="261" stopIfTrue="1" operator="equal">
      <formula>"g"</formula>
    </cfRule>
    <cfRule type="cellIs" dxfId="2298" priority="262" stopIfTrue="1" operator="equal">
      <formula>"r"</formula>
    </cfRule>
    <cfRule type="cellIs" dxfId="2297" priority="263" stopIfTrue="1" operator="equal">
      <formula>"y"</formula>
    </cfRule>
  </conditionalFormatting>
  <conditionalFormatting sqref="C89 C91 C93">
    <cfRule type="cellIs" dxfId="2296" priority="258" stopIfTrue="1" operator="equal">
      <formula>"g"</formula>
    </cfRule>
    <cfRule type="cellIs" dxfId="2295" priority="259" stopIfTrue="1" operator="equal">
      <formula>"r"</formula>
    </cfRule>
    <cfRule type="cellIs" dxfId="2294" priority="260" stopIfTrue="1" operator="equal">
      <formula>"y"</formula>
    </cfRule>
  </conditionalFormatting>
  <conditionalFormatting sqref="D1:D42">
    <cfRule type="cellIs" dxfId="2293" priority="252" stopIfTrue="1" operator="equal">
      <formula>"g"</formula>
    </cfRule>
    <cfRule type="cellIs" dxfId="2292" priority="253" stopIfTrue="1" operator="equal">
      <formula>"r"</formula>
    </cfRule>
    <cfRule type="cellIs" dxfId="2291" priority="254" stopIfTrue="1" operator="equal">
      <formula>"y"</formula>
    </cfRule>
  </conditionalFormatting>
  <conditionalFormatting sqref="D45:D194 C97 C99">
    <cfRule type="cellIs" dxfId="2290" priority="255" stopIfTrue="1" operator="equal">
      <formula>"g"</formula>
    </cfRule>
    <cfRule type="cellIs" dxfId="2289" priority="256" stopIfTrue="1" operator="equal">
      <formula>"r"</formula>
    </cfRule>
    <cfRule type="cellIs" dxfId="2288" priority="257" stopIfTrue="1" operator="equal">
      <formula>"y"</formula>
    </cfRule>
  </conditionalFormatting>
  <conditionalFormatting sqref="D195">
    <cfRule type="cellIs" dxfId="2287" priority="279" stopIfTrue="1" operator="equal">
      <formula>"g"</formula>
    </cfRule>
    <cfRule type="cellIs" dxfId="2286" priority="280" stopIfTrue="1" operator="equal">
      <formula>"r"</formula>
    </cfRule>
    <cfRule type="cellIs" dxfId="2285" priority="281" stopIfTrue="1" operator="equal">
      <formula>"y"</formula>
    </cfRule>
  </conditionalFormatting>
  <conditionalFormatting sqref="H22:CF22">
    <cfRule type="cellIs" dxfId="2284" priority="243" stopIfTrue="1" operator="lessThanOrEqual">
      <formula>0.01</formula>
    </cfRule>
    <cfRule type="cellIs" dxfId="2283" priority="244" stopIfTrue="1" operator="between">
      <formula>0.01</formula>
      <formula>0.02</formula>
    </cfRule>
    <cfRule type="cellIs" dxfId="2282" priority="245" stopIfTrue="1" operator="greaterThan">
      <formula>0.02</formula>
    </cfRule>
  </conditionalFormatting>
  <conditionalFormatting sqref="H31:CF31">
    <cfRule type="cellIs" dxfId="2281" priority="91" stopIfTrue="1" operator="lessThanOrEqual">
      <formula>0.4</formula>
    </cfRule>
    <cfRule type="cellIs" dxfId="2280" priority="92" stopIfTrue="1" operator="greaterThan">
      <formula>0.65</formula>
    </cfRule>
    <cfRule type="cellIs" dxfId="2279" priority="93" stopIfTrue="1" operator="between">
      <formula>0.4</formula>
      <formula>0.65</formula>
    </cfRule>
  </conditionalFormatting>
  <conditionalFormatting sqref="H32:CF32">
    <cfRule type="expression" dxfId="2278" priority="94" stopIfTrue="1">
      <formula>H33&lt;0.000201</formula>
    </cfRule>
    <cfRule type="expression" dxfId="2277" priority="95" stopIfTrue="1">
      <formula>H33&gt;0.0005</formula>
    </cfRule>
    <cfRule type="expression" dxfId="2276" priority="96" stopIfTrue="1">
      <formula>H33&lt;0.0005</formula>
    </cfRule>
  </conditionalFormatting>
  <conditionalFormatting sqref="H33:CF33">
    <cfRule type="cellIs" dxfId="2275" priority="97" stopIfTrue="1" operator="lessThanOrEqual">
      <formula>0.0002</formula>
    </cfRule>
    <cfRule type="cellIs" dxfId="2274" priority="98" stopIfTrue="1" operator="greaterThan">
      <formula>0.0005</formula>
    </cfRule>
    <cfRule type="cellIs" dxfId="2273" priority="99" stopIfTrue="1" operator="between">
      <formula>0.0002</formula>
      <formula>0.0005</formula>
    </cfRule>
  </conditionalFormatting>
  <conditionalFormatting sqref="H34:CF34">
    <cfRule type="expression" dxfId="2272" priority="85" stopIfTrue="1">
      <formula>H35&lt;0.0301</formula>
    </cfRule>
    <cfRule type="expression" dxfId="2271" priority="86" stopIfTrue="1">
      <formula>H35&gt;0.05</formula>
    </cfRule>
    <cfRule type="expression" dxfId="2270" priority="87" stopIfTrue="1">
      <formula>H35&lt;0.0501</formula>
    </cfRule>
  </conditionalFormatting>
  <conditionalFormatting sqref="H35:CF35">
    <cfRule type="cellIs" dxfId="2269" priority="88" stopIfTrue="1" operator="lessThanOrEqual">
      <formula>0.0301</formula>
    </cfRule>
    <cfRule type="cellIs" dxfId="2268" priority="89" stopIfTrue="1" operator="between">
      <formula>0.03</formula>
      <formula>0.0501</formula>
    </cfRule>
    <cfRule type="cellIs" dxfId="2267" priority="90" stopIfTrue="1" operator="greaterThan">
      <formula>0.05</formula>
    </cfRule>
  </conditionalFormatting>
  <conditionalFormatting sqref="H36:CF36">
    <cfRule type="cellIs" dxfId="2266" priority="100" stopIfTrue="1" operator="lessThanOrEqual">
      <formula>0</formula>
    </cfRule>
    <cfRule type="cellIs" dxfId="2265" priority="101" stopIfTrue="1" operator="greaterThan">
      <formula>0</formula>
    </cfRule>
  </conditionalFormatting>
  <conditionalFormatting sqref="H37:CF37">
    <cfRule type="expression" dxfId="2264" priority="105" stopIfTrue="1">
      <formula>H38&lt;0.005</formula>
    </cfRule>
    <cfRule type="expression" dxfId="2263" priority="106" stopIfTrue="1">
      <formula>H38&gt;=0.01</formula>
    </cfRule>
    <cfRule type="expression" dxfId="2262" priority="107" stopIfTrue="1">
      <formula>H38&lt;0.01</formula>
    </cfRule>
  </conditionalFormatting>
  <conditionalFormatting sqref="H38:CF38">
    <cfRule type="cellIs" dxfId="2261" priority="102" stopIfTrue="1" operator="lessThan">
      <formula>0.005</formula>
    </cfRule>
    <cfRule type="cellIs" dxfId="2260" priority="103" stopIfTrue="1" operator="between">
      <formula>0.005</formula>
      <formula>0.01</formula>
    </cfRule>
    <cfRule type="cellIs" dxfId="2259" priority="104" stopIfTrue="1" operator="greaterThan">
      <formula>0.01</formula>
    </cfRule>
  </conditionalFormatting>
  <conditionalFormatting sqref="H39:CF39">
    <cfRule type="expression" dxfId="2258" priority="108" stopIfTrue="1">
      <formula>H40&lt;0.01</formula>
    </cfRule>
    <cfRule type="expression" dxfId="2257" priority="109" stopIfTrue="1">
      <formula>H40&lt;0.01501</formula>
    </cfRule>
    <cfRule type="expression" dxfId="2256" priority="110" stopIfTrue="1">
      <formula>H40&gt;0.015</formula>
    </cfRule>
  </conditionalFormatting>
  <conditionalFormatting sqref="H40:CF40">
    <cfRule type="cellIs" dxfId="2255" priority="111" stopIfTrue="1" operator="lessThanOrEqual">
      <formula>0.01</formula>
    </cfRule>
    <cfRule type="cellIs" dxfId="2254" priority="112" stopIfTrue="1" operator="between">
      <formula>0.01</formula>
      <formula>0.01501</formula>
    </cfRule>
    <cfRule type="cellIs" dxfId="2253" priority="113" stopIfTrue="1" operator="greaterThanOrEqual">
      <formula>0.01501</formula>
    </cfRule>
  </conditionalFormatting>
  <conditionalFormatting sqref="H45:CF45 H47:CF47">
    <cfRule type="expression" dxfId="2252" priority="114" stopIfTrue="1">
      <formula>H46&lt;0.00501</formula>
    </cfRule>
    <cfRule type="expression" dxfId="2251" priority="115" stopIfTrue="1">
      <formula>H46&gt;0.01</formula>
    </cfRule>
    <cfRule type="expression" dxfId="2250" priority="116" stopIfTrue="1">
      <formula>H46&lt;0.0101</formula>
    </cfRule>
  </conditionalFormatting>
  <conditionalFormatting sqref="H46:CF46 H48:CF48">
    <cfRule type="cellIs" dxfId="2249" priority="117" stopIfTrue="1" operator="lessThanOrEqual">
      <formula>0.005</formula>
    </cfRule>
    <cfRule type="cellIs" dxfId="2248" priority="118" stopIfTrue="1" operator="greaterThan">
      <formula>0.01</formula>
    </cfRule>
    <cfRule type="cellIs" dxfId="2247" priority="119" stopIfTrue="1" operator="between">
      <formula>0.005</formula>
      <formula>0.0101</formula>
    </cfRule>
  </conditionalFormatting>
  <conditionalFormatting sqref="H49:CF49">
    <cfRule type="expression" dxfId="2246" priority="82" stopIfTrue="1">
      <formula>H50&lt;0.00501</formula>
    </cfRule>
    <cfRule type="expression" dxfId="2245" priority="83" stopIfTrue="1">
      <formula>H50&gt;0.01</formula>
    </cfRule>
    <cfRule type="expression" dxfId="2244" priority="84" stopIfTrue="1">
      <formula>H50&lt;0.0101</formula>
    </cfRule>
  </conditionalFormatting>
  <conditionalFormatting sqref="H50:CF50">
    <cfRule type="cellIs" dxfId="2243" priority="246" stopIfTrue="1" operator="lessThanOrEqual">
      <formula>0.04</formula>
    </cfRule>
    <cfRule type="cellIs" dxfId="2242" priority="247" stopIfTrue="1" operator="greaterThan">
      <formula>0.08</formula>
    </cfRule>
    <cfRule type="cellIs" dxfId="2241" priority="248" stopIfTrue="1" operator="between">
      <formula>0.04</formula>
      <formula>0.0801</formula>
    </cfRule>
  </conditionalFormatting>
  <conditionalFormatting sqref="H51:CF51">
    <cfRule type="cellIs" dxfId="2240" priority="120" stopIfTrue="1" operator="lessThanOrEqual">
      <formula>50</formula>
    </cfRule>
    <cfRule type="cellIs" dxfId="2239" priority="121" stopIfTrue="1" operator="greaterThan">
      <formula>80</formula>
    </cfRule>
    <cfRule type="cellIs" dxfId="2238" priority="122" stopIfTrue="1" operator="between">
      <formula>50</formula>
      <formula>81</formula>
    </cfRule>
  </conditionalFormatting>
  <conditionalFormatting sqref="H53:CF53">
    <cfRule type="expression" dxfId="2237" priority="123" stopIfTrue="1">
      <formula>H54&lt;0.1501</formula>
    </cfRule>
    <cfRule type="expression" dxfId="2236" priority="124" stopIfTrue="1">
      <formula>H54&lt;0.201</formula>
    </cfRule>
    <cfRule type="expression" dxfId="2235" priority="125" stopIfTrue="1">
      <formula>H54&gt;0.2</formula>
    </cfRule>
  </conditionalFormatting>
  <conditionalFormatting sqref="H54:CF54">
    <cfRule type="cellIs" dxfId="2234" priority="126" stopIfTrue="1" operator="lessThanOrEqual">
      <formula>0.15</formula>
    </cfRule>
    <cfRule type="cellIs" dxfId="2233" priority="127" stopIfTrue="1" operator="lessThanOrEqual">
      <formula>0.2</formula>
    </cfRule>
    <cfRule type="cellIs" dxfId="2232" priority="128" stopIfTrue="1" operator="greaterThan">
      <formula>0.2</formula>
    </cfRule>
  </conditionalFormatting>
  <conditionalFormatting sqref="H64:CF64">
    <cfRule type="expression" dxfId="2231" priority="150" stopIfTrue="1">
      <formula>H65&lt;0.0101</formula>
    </cfRule>
    <cfRule type="expression" dxfId="2230" priority="151" stopIfTrue="1">
      <formula>H65&gt;0.02</formula>
    </cfRule>
    <cfRule type="expression" dxfId="2229" priority="152" stopIfTrue="1">
      <formula>H65&lt;0.0201</formula>
    </cfRule>
  </conditionalFormatting>
  <conditionalFormatting sqref="H65:CF65 H83:CF83 H95:CF95">
    <cfRule type="cellIs" dxfId="2228" priority="132" stopIfTrue="1" operator="lessThanOrEqual">
      <formula>0.01</formula>
    </cfRule>
    <cfRule type="cellIs" dxfId="2227" priority="133" stopIfTrue="1" operator="between">
      <formula>0.01</formula>
      <formula>0.0201</formula>
    </cfRule>
    <cfRule type="cellIs" dxfId="2226" priority="134" stopIfTrue="1" operator="greaterThanOrEqual">
      <formula>0.02</formula>
    </cfRule>
  </conditionalFormatting>
  <conditionalFormatting sqref="H66:CF66">
    <cfRule type="expression" dxfId="2225" priority="40" stopIfTrue="1">
      <formula>H67&lt;0.0101</formula>
    </cfRule>
    <cfRule type="expression" dxfId="2224" priority="41" stopIfTrue="1">
      <formula>H67&gt;0.02</formula>
    </cfRule>
    <cfRule type="expression" dxfId="2223" priority="42" stopIfTrue="1">
      <formula>H67&lt;0.0201</formula>
    </cfRule>
  </conditionalFormatting>
  <conditionalFormatting sqref="H67:CF67">
    <cfRule type="cellIs" dxfId="2222" priority="76" stopIfTrue="1" operator="lessThanOrEqual">
      <formula>0.01</formula>
    </cfRule>
    <cfRule type="cellIs" dxfId="2221" priority="77" stopIfTrue="1" operator="between">
      <formula>0.01</formula>
      <formula>0.0201</formula>
    </cfRule>
    <cfRule type="cellIs" dxfId="2220" priority="78" stopIfTrue="1" operator="greaterThanOrEqual">
      <formula>0.02</formula>
    </cfRule>
  </conditionalFormatting>
  <conditionalFormatting sqref="H68:CF68">
    <cfRule type="expression" dxfId="2219" priority="37" stopIfTrue="1">
      <formula>H69&lt;0.0101</formula>
    </cfRule>
    <cfRule type="expression" dxfId="2218" priority="38" stopIfTrue="1">
      <formula>H69&gt;0.02</formula>
    </cfRule>
    <cfRule type="expression" dxfId="2217" priority="39" stopIfTrue="1">
      <formula>H69&lt;0.0201</formula>
    </cfRule>
  </conditionalFormatting>
  <conditionalFormatting sqref="H69:CF69">
    <cfRule type="cellIs" dxfId="2216" priority="73" stopIfTrue="1" operator="lessThanOrEqual">
      <formula>0.01</formula>
    </cfRule>
    <cfRule type="cellIs" dxfId="2215" priority="74" stopIfTrue="1" operator="between">
      <formula>0.01</formula>
      <formula>0.0201</formula>
    </cfRule>
    <cfRule type="cellIs" dxfId="2214" priority="75" stopIfTrue="1" operator="greaterThanOrEqual">
      <formula>0.02</formula>
    </cfRule>
  </conditionalFormatting>
  <conditionalFormatting sqref="H70:CF70">
    <cfRule type="expression" dxfId="2213" priority="34" stopIfTrue="1">
      <formula>H71&lt;0.0101</formula>
    </cfRule>
    <cfRule type="expression" dxfId="2212" priority="35" stopIfTrue="1">
      <formula>H71&gt;0.02</formula>
    </cfRule>
    <cfRule type="expression" dxfId="2211" priority="36" stopIfTrue="1">
      <formula>H71&lt;0.0201</formula>
    </cfRule>
  </conditionalFormatting>
  <conditionalFormatting sqref="H71:CF71">
    <cfRule type="cellIs" dxfId="2210" priority="70" stopIfTrue="1" operator="lessThanOrEqual">
      <formula>0.01</formula>
    </cfRule>
    <cfRule type="cellIs" dxfId="2209" priority="71" stopIfTrue="1" operator="between">
      <formula>0.01</formula>
      <formula>0.0201</formula>
    </cfRule>
    <cfRule type="cellIs" dxfId="2208" priority="72" stopIfTrue="1" operator="greaterThanOrEqual">
      <formula>0.02</formula>
    </cfRule>
  </conditionalFormatting>
  <conditionalFormatting sqref="H74:CF74">
    <cfRule type="expression" dxfId="2207" priority="129" stopIfTrue="1">
      <formula>H75&lt;0.00075</formula>
    </cfRule>
    <cfRule type="expression" dxfId="2206" priority="130" stopIfTrue="1">
      <formula>H75 &gt; 0.0015</formula>
    </cfRule>
    <cfRule type="expression" dxfId="2205" priority="131" stopIfTrue="1">
      <formula>H75 &gt;= 0.00075</formula>
    </cfRule>
  </conditionalFormatting>
  <conditionalFormatting sqref="H75:CF75">
    <cfRule type="cellIs" dxfId="2204" priority="138" stopIfTrue="1" operator="lessThan">
      <formula>0.00075</formula>
    </cfRule>
    <cfRule type="cellIs" dxfId="2203" priority="139" stopIfTrue="1" operator="between">
      <formula>0.00075</formula>
      <formula>0.0015</formula>
    </cfRule>
    <cfRule type="cellIs" dxfId="2202" priority="140" stopIfTrue="1" operator="greaterThanOrEqual">
      <formula>0.0015</formula>
    </cfRule>
  </conditionalFormatting>
  <conditionalFormatting sqref="H76:CF76">
    <cfRule type="expression" dxfId="2201" priority="31" stopIfTrue="1">
      <formula>H77&lt;0.00075</formula>
    </cfRule>
    <cfRule type="expression" dxfId="2200" priority="32" stopIfTrue="1">
      <formula>H77 &gt; 0.0015</formula>
    </cfRule>
    <cfRule type="expression" dxfId="2199" priority="33" stopIfTrue="1">
      <formula>H77 &gt;= 0.00075</formula>
    </cfRule>
  </conditionalFormatting>
  <conditionalFormatting sqref="H77:CF77">
    <cfRule type="cellIs" dxfId="2198" priority="67" stopIfTrue="1" operator="lessThanOrEqual">
      <formula>0.01</formula>
    </cfRule>
    <cfRule type="cellIs" dxfId="2197" priority="68" stopIfTrue="1" operator="between">
      <formula>0.01</formula>
      <formula>0.0201</formula>
    </cfRule>
    <cfRule type="cellIs" dxfId="2196" priority="69" stopIfTrue="1" operator="greaterThanOrEqual">
      <formula>0.02</formula>
    </cfRule>
  </conditionalFormatting>
  <conditionalFormatting sqref="H78:CF78">
    <cfRule type="expression" dxfId="2195" priority="28" stopIfTrue="1">
      <formula>H79&lt;0.00075</formula>
    </cfRule>
    <cfRule type="expression" dxfId="2194" priority="29" stopIfTrue="1">
      <formula>H79 &gt; 0.0015</formula>
    </cfRule>
    <cfRule type="expression" dxfId="2193" priority="30" stopIfTrue="1">
      <formula>H79 &gt;= 0.00075</formula>
    </cfRule>
  </conditionalFormatting>
  <conditionalFormatting sqref="H79:CF79">
    <cfRule type="cellIs" dxfId="2192" priority="64" stopIfTrue="1" operator="lessThanOrEqual">
      <formula>0.01</formula>
    </cfRule>
    <cfRule type="cellIs" dxfId="2191" priority="65" stopIfTrue="1" operator="between">
      <formula>0.01</formula>
      <formula>0.0201</formula>
    </cfRule>
    <cfRule type="cellIs" dxfId="2190" priority="66" stopIfTrue="1" operator="greaterThanOrEqual">
      <formula>0.02</formula>
    </cfRule>
  </conditionalFormatting>
  <conditionalFormatting sqref="H80:CF80">
    <cfRule type="expression" dxfId="2189" priority="25" stopIfTrue="1">
      <formula>H81&lt;0.00075</formula>
    </cfRule>
    <cfRule type="expression" dxfId="2188" priority="26" stopIfTrue="1">
      <formula>H81 &gt; 0.0015</formula>
    </cfRule>
    <cfRule type="expression" dxfId="2187" priority="27" stopIfTrue="1">
      <formula>H81 &gt;= 0.00075</formula>
    </cfRule>
  </conditionalFormatting>
  <conditionalFormatting sqref="H81:CF81">
    <cfRule type="cellIs" dxfId="2186" priority="61" stopIfTrue="1" operator="lessThanOrEqual">
      <formula>0.01</formula>
    </cfRule>
    <cfRule type="cellIs" dxfId="2185" priority="62" stopIfTrue="1" operator="between">
      <formula>0.01</formula>
      <formula>0.0201</formula>
    </cfRule>
    <cfRule type="cellIs" dxfId="2184" priority="63" stopIfTrue="1" operator="greaterThanOrEqual">
      <formula>0.02</formula>
    </cfRule>
  </conditionalFormatting>
  <conditionalFormatting sqref="H82:CF82">
    <cfRule type="expression" dxfId="2183" priority="1" stopIfTrue="1">
      <formula>H83 &lt;= 0.01</formula>
    </cfRule>
    <cfRule type="expression" dxfId="2182" priority="2" stopIfTrue="1">
      <formula>H83 &gt;= 0.02</formula>
    </cfRule>
    <cfRule type="expression" dxfId="2181" priority="3" stopIfTrue="1">
      <formula>H83 &gt; 0.01</formula>
    </cfRule>
  </conditionalFormatting>
  <conditionalFormatting sqref="H84:CF84">
    <cfRule type="expression" dxfId="2180" priority="4" stopIfTrue="1">
      <formula>H85 &lt;= 0.01</formula>
    </cfRule>
    <cfRule type="expression" dxfId="2179" priority="5" stopIfTrue="1">
      <formula>H85 &gt;= 0.02</formula>
    </cfRule>
    <cfRule type="expression" dxfId="2178" priority="6" stopIfTrue="1">
      <formula>H85 &gt; 0.01</formula>
    </cfRule>
  </conditionalFormatting>
  <conditionalFormatting sqref="H85:CF85">
    <cfRule type="cellIs" dxfId="2177" priority="58" stopIfTrue="1" operator="lessThanOrEqual">
      <formula>0.01</formula>
    </cfRule>
    <cfRule type="cellIs" dxfId="2176" priority="59" stopIfTrue="1" operator="between">
      <formula>0.01</formula>
      <formula>0.0201</formula>
    </cfRule>
    <cfRule type="cellIs" dxfId="2175" priority="60" stopIfTrue="1" operator="greaterThanOrEqual">
      <formula>0.02</formula>
    </cfRule>
  </conditionalFormatting>
  <conditionalFormatting sqref="H86:CF86">
    <cfRule type="expression" dxfId="2174" priority="22" stopIfTrue="1">
      <formula>H87 &lt;= 0.01</formula>
    </cfRule>
    <cfRule type="expression" dxfId="2173" priority="23" stopIfTrue="1">
      <formula>H87 &gt;= 0.02</formula>
    </cfRule>
    <cfRule type="expression" dxfId="2172" priority="24" stopIfTrue="1">
      <formula>H87 &gt; 0.01</formula>
    </cfRule>
  </conditionalFormatting>
  <conditionalFormatting sqref="H87:CF87">
    <cfRule type="cellIs" dxfId="2171" priority="55" stopIfTrue="1" operator="lessThanOrEqual">
      <formula>0.01</formula>
    </cfRule>
    <cfRule type="cellIs" dxfId="2170" priority="56" stopIfTrue="1" operator="between">
      <formula>0.01</formula>
      <formula>0.0201</formula>
    </cfRule>
    <cfRule type="cellIs" dxfId="2169" priority="57" stopIfTrue="1" operator="greaterThanOrEqual">
      <formula>0.02</formula>
    </cfRule>
  </conditionalFormatting>
  <conditionalFormatting sqref="H88:CF88">
    <cfRule type="expression" dxfId="2168" priority="13" stopIfTrue="1">
      <formula>H89 &lt;= 0.01</formula>
    </cfRule>
    <cfRule type="expression" dxfId="2167" priority="14" stopIfTrue="1">
      <formula>H89 &gt;= 0.02</formula>
    </cfRule>
    <cfRule type="expression" dxfId="2166" priority="15" stopIfTrue="1">
      <formula>H89 &gt; 0.01</formula>
    </cfRule>
  </conditionalFormatting>
  <conditionalFormatting sqref="H89:CF89">
    <cfRule type="cellIs" dxfId="2165" priority="79" stopIfTrue="1" operator="lessThanOrEqual">
      <formula>0.01</formula>
    </cfRule>
    <cfRule type="cellIs" dxfId="2164" priority="80" stopIfTrue="1" operator="between">
      <formula>0.01</formula>
      <formula>0.0201</formula>
    </cfRule>
    <cfRule type="cellIs" dxfId="2163" priority="81" stopIfTrue="1" operator="greaterThanOrEqual">
      <formula>0.02</formula>
    </cfRule>
  </conditionalFormatting>
  <conditionalFormatting sqref="H90:CF90">
    <cfRule type="expression" dxfId="2162" priority="10" stopIfTrue="1">
      <formula>H91 &lt;= 0.01</formula>
    </cfRule>
    <cfRule type="expression" dxfId="2161" priority="11" stopIfTrue="1">
      <formula>H91 &gt;= 0.02</formula>
    </cfRule>
    <cfRule type="expression" dxfId="2160" priority="12" stopIfTrue="1">
      <formula>H91 &gt; 0.01</formula>
    </cfRule>
  </conditionalFormatting>
  <conditionalFormatting sqref="H91:CF91">
    <cfRule type="cellIs" dxfId="2159" priority="52" stopIfTrue="1" operator="lessThanOrEqual">
      <formula>0.01</formula>
    </cfRule>
    <cfRule type="cellIs" dxfId="2158" priority="53" stopIfTrue="1" operator="between">
      <formula>0.01</formula>
      <formula>0.0201</formula>
    </cfRule>
    <cfRule type="cellIs" dxfId="2157" priority="54" stopIfTrue="1" operator="greaterThanOrEqual">
      <formula>0.02</formula>
    </cfRule>
  </conditionalFormatting>
  <conditionalFormatting sqref="H92:CF92">
    <cfRule type="expression" dxfId="2156" priority="7" stopIfTrue="1">
      <formula>H93 &lt;= 0.01</formula>
    </cfRule>
    <cfRule type="expression" dxfId="2155" priority="8" stopIfTrue="1">
      <formula>H93 &gt;= 0.02</formula>
    </cfRule>
    <cfRule type="expression" dxfId="2154" priority="9" stopIfTrue="1">
      <formula>H93 &gt; 0.01</formula>
    </cfRule>
  </conditionalFormatting>
  <conditionalFormatting sqref="H93:CF93">
    <cfRule type="cellIs" dxfId="2153" priority="49" stopIfTrue="1" operator="lessThanOrEqual">
      <formula>0.01</formula>
    </cfRule>
    <cfRule type="cellIs" dxfId="2152" priority="50" stopIfTrue="1" operator="between">
      <formula>0.01</formula>
      <formula>0.0201</formula>
    </cfRule>
    <cfRule type="cellIs" dxfId="2151" priority="51" stopIfTrue="1" operator="greaterThanOrEqual">
      <formula>0.02</formula>
    </cfRule>
  </conditionalFormatting>
  <conditionalFormatting sqref="H94:CF94">
    <cfRule type="expression" dxfId="2150" priority="141" stopIfTrue="1">
      <formula>H95 &lt;= 0.01</formula>
    </cfRule>
    <cfRule type="expression" dxfId="2149" priority="142" stopIfTrue="1">
      <formula xml:space="preserve"> H95 &gt;= 0.02</formula>
    </cfRule>
    <cfRule type="expression" dxfId="2148" priority="143" stopIfTrue="1">
      <formula xml:space="preserve"> H95 &gt; 0.01</formula>
    </cfRule>
  </conditionalFormatting>
  <conditionalFormatting sqref="H96:CF96">
    <cfRule type="expression" dxfId="2147" priority="19" stopIfTrue="1">
      <formula>H97 &lt;= 0.01</formula>
    </cfRule>
    <cfRule type="expression" dxfId="2146" priority="20" stopIfTrue="1">
      <formula xml:space="preserve"> H97 &gt;= 0.02</formula>
    </cfRule>
    <cfRule type="expression" dxfId="2145" priority="21" stopIfTrue="1">
      <formula xml:space="preserve"> H97 &gt; 0.01</formula>
    </cfRule>
  </conditionalFormatting>
  <conditionalFormatting sqref="H97:CF97">
    <cfRule type="cellIs" dxfId="2144" priority="46" stopIfTrue="1" operator="lessThanOrEqual">
      <formula>0.01</formula>
    </cfRule>
    <cfRule type="cellIs" dxfId="2143" priority="47" stopIfTrue="1" operator="between">
      <formula>0.01</formula>
      <formula>0.0201</formula>
    </cfRule>
    <cfRule type="cellIs" dxfId="2142" priority="48" stopIfTrue="1" operator="greaterThanOrEqual">
      <formula>0.02</formula>
    </cfRule>
  </conditionalFormatting>
  <conditionalFormatting sqref="H98:CF98">
    <cfRule type="expression" dxfId="2141" priority="16" stopIfTrue="1">
      <formula>H99 &lt;= 0.01</formula>
    </cfRule>
    <cfRule type="expression" dxfId="2140" priority="17" stopIfTrue="1">
      <formula xml:space="preserve"> H99 &gt;= 0.02</formula>
    </cfRule>
    <cfRule type="expression" dxfId="2139" priority="18" stopIfTrue="1">
      <formula xml:space="preserve"> H99 &gt; 0.01</formula>
    </cfRule>
  </conditionalFormatting>
  <conditionalFormatting sqref="H99:CF99">
    <cfRule type="cellIs" dxfId="2138" priority="43" stopIfTrue="1" operator="lessThanOrEqual">
      <formula>0.01</formula>
    </cfRule>
    <cfRule type="cellIs" dxfId="2137" priority="44" stopIfTrue="1" operator="between">
      <formula>0.01</formula>
      <formula>0.0201</formula>
    </cfRule>
    <cfRule type="cellIs" dxfId="2136" priority="45" stopIfTrue="1" operator="greaterThanOrEqual">
      <formula>0.02</formula>
    </cfRule>
  </conditionalFormatting>
  <conditionalFormatting sqref="H126:CF126 H133:CF133 H135:CF135">
    <cfRule type="expression" dxfId="2135" priority="144" stopIfTrue="1">
      <formula>H127&lt;0.0501</formula>
    </cfRule>
    <cfRule type="expression" dxfId="2134" priority="145" stopIfTrue="1">
      <formula>H127&lt;0.07501</formula>
    </cfRule>
    <cfRule type="expression" dxfId="2133" priority="146" stopIfTrue="1">
      <formula>H127&gt;0.075</formula>
    </cfRule>
  </conditionalFormatting>
  <conditionalFormatting sqref="H127:CF127">
    <cfRule type="cellIs" dxfId="2132" priority="147" stopIfTrue="1" operator="lessThanOrEqual">
      <formula>0.05</formula>
    </cfRule>
    <cfRule type="cellIs" dxfId="2131" priority="148" stopIfTrue="1" operator="between">
      <formula>0.05</formula>
      <formula>0.07501</formula>
    </cfRule>
    <cfRule type="cellIs" dxfId="2130" priority="149" stopIfTrue="1" operator="greaterThan">
      <formula>0.075</formula>
    </cfRule>
  </conditionalFormatting>
  <conditionalFormatting sqref="H128:CF128">
    <cfRule type="expression" dxfId="2129" priority="153" stopIfTrue="1">
      <formula>H129&lt;0.0201</formula>
    </cfRule>
    <cfRule type="expression" dxfId="2128" priority="154" stopIfTrue="1">
      <formula>H129&lt;0.0401</formula>
    </cfRule>
    <cfRule type="expression" dxfId="2127" priority="155" stopIfTrue="1">
      <formula>H129&gt;0.04</formula>
    </cfRule>
  </conditionalFormatting>
  <conditionalFormatting sqref="H129:CF129">
    <cfRule type="cellIs" dxfId="2126" priority="156" stopIfTrue="1" operator="lessThanOrEqual">
      <formula>0.02</formula>
    </cfRule>
    <cfRule type="cellIs" dxfId="2125" priority="157" stopIfTrue="1" operator="between">
      <formula>0.02</formula>
      <formula>0.0401</formula>
    </cfRule>
    <cfRule type="cellIs" dxfId="2124" priority="158" stopIfTrue="1" operator="greaterThan">
      <formula>0.04</formula>
    </cfRule>
  </conditionalFormatting>
  <conditionalFormatting sqref="H130:CF130">
    <cfRule type="expression" dxfId="2123" priority="159" stopIfTrue="1">
      <formula>H131&lt;0.0301</formula>
    </cfRule>
    <cfRule type="expression" dxfId="2122" priority="160" stopIfTrue="1">
      <formula>H131&lt;0.0501</formula>
    </cfRule>
    <cfRule type="expression" dxfId="2121" priority="161" stopIfTrue="1">
      <formula>H131&gt;0.05</formula>
    </cfRule>
  </conditionalFormatting>
  <conditionalFormatting sqref="H131:CF131">
    <cfRule type="cellIs" dxfId="2120" priority="162" stopIfTrue="1" operator="lessThanOrEqual">
      <formula>0.03</formula>
    </cfRule>
    <cfRule type="cellIs" dxfId="2119" priority="163" stopIfTrue="1" operator="between">
      <formula>0.03</formula>
      <formula>0.0501</formula>
    </cfRule>
    <cfRule type="cellIs" dxfId="2118" priority="164" stopIfTrue="1" operator="greaterThan">
      <formula>0.05</formula>
    </cfRule>
  </conditionalFormatting>
  <conditionalFormatting sqref="H132:CF132">
    <cfRule type="cellIs" dxfId="2117" priority="165" stopIfTrue="1" operator="lessThan">
      <formula>201</formula>
    </cfRule>
    <cfRule type="cellIs" dxfId="2116" priority="166" stopIfTrue="1" operator="lessThan">
      <formula>501</formula>
    </cfRule>
    <cfRule type="cellIs" dxfId="2115" priority="167" stopIfTrue="1" operator="greaterThan">
      <formula>500</formula>
    </cfRule>
  </conditionalFormatting>
  <conditionalFormatting sqref="H134:CF134">
    <cfRule type="cellIs" dxfId="2114" priority="168" stopIfTrue="1" operator="lessThan">
      <formula>0.005</formula>
    </cfRule>
    <cfRule type="cellIs" dxfId="2113" priority="169" stopIfTrue="1" operator="between">
      <formula>0.005</formula>
      <formula>0.0101</formula>
    </cfRule>
    <cfRule type="cellIs" dxfId="2112" priority="170" stopIfTrue="1" operator="greaterThan">
      <formula>0.01</formula>
    </cfRule>
  </conditionalFormatting>
  <conditionalFormatting sqref="H136:CF136">
    <cfRule type="cellIs" dxfId="2111" priority="171" stopIfTrue="1" operator="lessThanOrEqual">
      <formula>0.01</formula>
    </cfRule>
    <cfRule type="cellIs" dxfId="2110" priority="172" stopIfTrue="1" operator="between">
      <formula>0.01</formula>
      <formula>0.01501</formula>
    </cfRule>
    <cfRule type="cellIs" dxfId="2109" priority="173" stopIfTrue="1" operator="greaterThan">
      <formula>0.015</formula>
    </cfRule>
  </conditionalFormatting>
  <conditionalFormatting sqref="H137:CF137">
    <cfRule type="expression" dxfId="2108" priority="174" stopIfTrue="1">
      <formula>H138&lt;0.001</formula>
    </cfRule>
    <cfRule type="expression" dxfId="2107" priority="175" stopIfTrue="1">
      <formula>H138&lt;0.001501</formula>
    </cfRule>
    <cfRule type="expression" dxfId="2106" priority="176" stopIfTrue="1">
      <formula>H138&gt;0.015</formula>
    </cfRule>
  </conditionalFormatting>
  <conditionalFormatting sqref="H138:CF138 H145:CF145">
    <cfRule type="cellIs" dxfId="2105" priority="183" stopIfTrue="1" operator="lessThanOrEqual">
      <formula>0.001</formula>
    </cfRule>
    <cfRule type="cellIs" dxfId="2104" priority="184" stopIfTrue="1" operator="between">
      <formula>0.001</formula>
      <formula>0.001501</formula>
    </cfRule>
    <cfRule type="cellIs" dxfId="2103" priority="185" stopIfTrue="1" operator="greaterThan">
      <formula>0.0015</formula>
    </cfRule>
  </conditionalFormatting>
  <conditionalFormatting sqref="H140:CF140">
    <cfRule type="expression" dxfId="2102" priority="180" stopIfTrue="1">
      <formula>H141 &lt; 0.25</formula>
    </cfRule>
    <cfRule type="expression" dxfId="2101" priority="181" stopIfTrue="1">
      <formula>H141 &gt; 0.4</formula>
    </cfRule>
    <cfRule type="expression" dxfId="2100" priority="182" stopIfTrue="1">
      <formula>H141 &gt;= 0.25</formula>
    </cfRule>
  </conditionalFormatting>
  <conditionalFormatting sqref="H141:CF141">
    <cfRule type="cellIs" dxfId="2099" priority="177" stopIfTrue="1" operator="lessThan">
      <formula>0.25</formula>
    </cfRule>
    <cfRule type="cellIs" dxfId="2098" priority="178" stopIfTrue="1" operator="greaterThan">
      <formula>0.4</formula>
    </cfRule>
    <cfRule type="cellIs" dxfId="2097" priority="179" stopIfTrue="1" operator="greaterThanOrEqual">
      <formula>0.25</formula>
    </cfRule>
  </conditionalFormatting>
  <conditionalFormatting sqref="H142:CF142">
    <cfRule type="expression" dxfId="2096" priority="186" stopIfTrue="1">
      <formula>H143&lt;0.0251</formula>
    </cfRule>
    <cfRule type="expression" dxfId="2095" priority="187" stopIfTrue="1">
      <formula>H143&lt;0.0401</formula>
    </cfRule>
    <cfRule type="expression" dxfId="2094" priority="188" stopIfTrue="1">
      <formula>H143&gt;0.04</formula>
    </cfRule>
  </conditionalFormatting>
  <conditionalFormatting sqref="H143:CF143">
    <cfRule type="cellIs" dxfId="2093" priority="189" stopIfTrue="1" operator="lessThanOrEqual">
      <formula>0.025</formula>
    </cfRule>
    <cfRule type="cellIs" dxfId="2092" priority="190" stopIfTrue="1" operator="between">
      <formula>0.025</formula>
      <formula>0.0401</formula>
    </cfRule>
    <cfRule type="cellIs" dxfId="2091" priority="191" stopIfTrue="1" operator="greaterThan">
      <formula>0.04</formula>
    </cfRule>
  </conditionalFormatting>
  <conditionalFormatting sqref="H144:CF144">
    <cfRule type="expression" dxfId="2090" priority="192" stopIfTrue="1">
      <formula>H149&lt;0.001</formula>
    </cfRule>
    <cfRule type="expression" dxfId="2089" priority="193" stopIfTrue="1">
      <formula>H149&lt;0.001501</formula>
    </cfRule>
    <cfRule type="expression" dxfId="2088" priority="194" stopIfTrue="1">
      <formula>H149&gt;0.0015</formula>
    </cfRule>
  </conditionalFormatting>
  <conditionalFormatting sqref="H156:CF156 H158:CF158 H162:CF162 H164:CF164 H166:CF166">
    <cfRule type="expression" dxfId="2087" priority="195" stopIfTrue="1">
      <formula>H157&lt;0.00501</formula>
    </cfRule>
    <cfRule type="expression" dxfId="2086" priority="196" stopIfTrue="1">
      <formula>H157&lt;0.0101</formula>
    </cfRule>
    <cfRule type="expression" dxfId="2085" priority="197" stopIfTrue="1">
      <formula>H157&gt;0.01</formula>
    </cfRule>
  </conditionalFormatting>
  <conditionalFormatting sqref="H157:CF157">
    <cfRule type="cellIs" dxfId="2084" priority="198" stopIfTrue="1" operator="lessThanOrEqual">
      <formula>0.005</formula>
    </cfRule>
    <cfRule type="cellIs" dxfId="2083" priority="199" stopIfTrue="1" operator="greaterThan">
      <formula>0.01</formula>
    </cfRule>
    <cfRule type="cellIs" dxfId="2082" priority="200" stopIfTrue="1" operator="between">
      <formula>0.005</formula>
      <formula>0.01</formula>
    </cfRule>
  </conditionalFormatting>
  <conditionalFormatting sqref="H159:CF159">
    <cfRule type="cellIs" dxfId="2081" priority="201" stopIfTrue="1" operator="lessThanOrEqual">
      <formula>0.03</formula>
    </cfRule>
    <cfRule type="cellIs" dxfId="2080" priority="202" stopIfTrue="1" operator="greaterThan">
      <formula>0.05</formula>
    </cfRule>
    <cfRule type="cellIs" dxfId="2079" priority="203" stopIfTrue="1" operator="between">
      <formula>0.03</formula>
      <formula>0.05</formula>
    </cfRule>
  </conditionalFormatting>
  <conditionalFormatting sqref="H163:CF163">
    <cfRule type="cellIs" dxfId="2078" priority="204" stopIfTrue="1" operator="lessThanOrEqual">
      <formula>0.005</formula>
    </cfRule>
    <cfRule type="cellIs" dxfId="2077" priority="205" stopIfTrue="1" operator="greaterThan">
      <formula>0.01</formula>
    </cfRule>
    <cfRule type="cellIs" dxfId="2076" priority="206" stopIfTrue="1" operator="between">
      <formula>0.005</formula>
      <formula>0.0101</formula>
    </cfRule>
  </conditionalFormatting>
  <conditionalFormatting sqref="H165:CF165">
    <cfRule type="cellIs" dxfId="2075" priority="207" stopIfTrue="1" operator="lessThanOrEqual">
      <formula>0.01</formula>
    </cfRule>
    <cfRule type="cellIs" dxfId="2074" priority="208" stopIfTrue="1" operator="greaterThan">
      <formula>0.03</formula>
    </cfRule>
    <cfRule type="cellIs" dxfId="2073" priority="209" stopIfTrue="1" operator="between">
      <formula>0.01</formula>
      <formula>0.0301</formula>
    </cfRule>
  </conditionalFormatting>
  <conditionalFormatting sqref="H167:CF167 H177:CF177">
    <cfRule type="cellIs" dxfId="2072" priority="210" stopIfTrue="1" operator="lessThan">
      <formula>0.005</formula>
    </cfRule>
    <cfRule type="cellIs" dxfId="2071" priority="211" stopIfTrue="1" operator="greaterThan">
      <formula>0.01</formula>
    </cfRule>
    <cfRule type="cellIs" dxfId="2070" priority="212" stopIfTrue="1" operator="between">
      <formula>0.005</formula>
      <formula>0.0101</formula>
    </cfRule>
  </conditionalFormatting>
  <conditionalFormatting sqref="H176:CF176">
    <cfRule type="expression" dxfId="2069" priority="213" stopIfTrue="1">
      <formula>H177&lt;0.005</formula>
    </cfRule>
    <cfRule type="expression" dxfId="2068" priority="214" stopIfTrue="1">
      <formula>H177&gt;0.01</formula>
    </cfRule>
    <cfRule type="expression" dxfId="2067" priority="215" stopIfTrue="1">
      <formula>H177&lt;0.0101</formula>
    </cfRule>
  </conditionalFormatting>
  <conditionalFormatting sqref="H178:CF178 H184:CF184">
    <cfRule type="expression" dxfId="2066" priority="216" stopIfTrue="1">
      <formula>H179&lt;0.02</formula>
    </cfRule>
    <cfRule type="expression" dxfId="2065" priority="217" stopIfTrue="1">
      <formula>H179&gt;0.04</formula>
    </cfRule>
    <cfRule type="expression" dxfId="2064" priority="218" stopIfTrue="1">
      <formula>H179&lt;0.0401</formula>
    </cfRule>
  </conditionalFormatting>
  <conditionalFormatting sqref="H179:CF179 H185:CF185">
    <cfRule type="cellIs" dxfId="2063" priority="219" stopIfTrue="1" operator="lessThan">
      <formula>0.02</formula>
    </cfRule>
    <cfRule type="cellIs" dxfId="2062" priority="220" stopIfTrue="1" operator="greaterThan">
      <formula>0.04</formula>
    </cfRule>
    <cfRule type="cellIs" dxfId="2061" priority="221" stopIfTrue="1" operator="between">
      <formula>0.02</formula>
      <formula>0.0401</formula>
    </cfRule>
  </conditionalFormatting>
  <conditionalFormatting sqref="H180:CF180 H182:CF182 H203:CF203 H205:CF205 H209:CF209 H211:CF211">
    <cfRule type="expression" dxfId="2060" priority="222" stopIfTrue="1">
      <formula>H181&lt;0.01</formula>
    </cfRule>
    <cfRule type="expression" dxfId="2059" priority="223" stopIfTrue="1">
      <formula>H181&gt;0.02</formula>
    </cfRule>
    <cfRule type="expression" dxfId="2058" priority="224" stopIfTrue="1">
      <formula>H181&lt;0.0201</formula>
    </cfRule>
  </conditionalFormatting>
  <conditionalFormatting sqref="H181:CF181 H183:CF183">
    <cfRule type="cellIs" dxfId="2057" priority="225" stopIfTrue="1" operator="lessThan">
      <formula>0.01</formula>
    </cfRule>
    <cfRule type="cellIs" dxfId="2056" priority="226" stopIfTrue="1" operator="greaterThan">
      <formula>0.02</formula>
    </cfRule>
    <cfRule type="cellIs" dxfId="2055" priority="227" stopIfTrue="1" operator="between">
      <formula>0.01</formula>
      <formula>0.0201</formula>
    </cfRule>
  </conditionalFormatting>
  <conditionalFormatting sqref="H192:CF194">
    <cfRule type="cellIs" dxfId="2054" priority="228" stopIfTrue="1" operator="lessThanOrEqual">
      <formula>0</formula>
    </cfRule>
    <cfRule type="cellIs" dxfId="2053" priority="229" stopIfTrue="1" operator="between">
      <formula>1</formula>
      <formula>5</formula>
    </cfRule>
    <cfRule type="cellIs" dxfId="2052" priority="230" stopIfTrue="1" operator="greaterThan">
      <formula>5</formula>
    </cfRule>
  </conditionalFormatting>
  <conditionalFormatting sqref="H199:CF199">
    <cfRule type="expression" dxfId="2051" priority="234" stopIfTrue="1">
      <formula>H200 &lt;= 0.03</formula>
    </cfRule>
    <cfRule type="expression" dxfId="2050" priority="235" stopIfTrue="1">
      <formula xml:space="preserve"> H200 &gt; 0.05</formula>
    </cfRule>
    <cfRule type="expression" dxfId="2049" priority="236" stopIfTrue="1">
      <formula xml:space="preserve"> H200 &lt;= 0.05</formula>
    </cfRule>
  </conditionalFormatting>
  <conditionalFormatting sqref="H200:CF200">
    <cfRule type="cellIs" dxfId="2048" priority="231" stopIfTrue="1" operator="lessThanOrEqual">
      <formula>0.03</formula>
    </cfRule>
    <cfRule type="cellIs" dxfId="2047" priority="232" stopIfTrue="1" operator="between">
      <formula>0.03</formula>
      <formula>0.05</formula>
    </cfRule>
    <cfRule type="cellIs" dxfId="2046" priority="233" stopIfTrue="1" operator="greaterThan">
      <formula>0.05</formula>
    </cfRule>
  </conditionalFormatting>
  <conditionalFormatting sqref="H204:CF204 H206:CF206 H210:CF210 H212:CF212">
    <cfRule type="cellIs" dxfId="2045" priority="237" stopIfTrue="1" operator="lessThanOrEqual">
      <formula>0.01</formula>
    </cfRule>
    <cfRule type="cellIs" dxfId="2044" priority="238" stopIfTrue="1" operator="greaterThan">
      <formula>0.02</formula>
    </cfRule>
    <cfRule type="cellIs" dxfId="2043" priority="239" stopIfTrue="1" operator="between">
      <formula>0.01</formula>
      <formula>0.0201</formula>
    </cfRule>
  </conditionalFormatting>
  <conditionalFormatting sqref="H220:CF221">
    <cfRule type="cellIs" dxfId="2042" priority="240" stopIfTrue="1" operator="lessThan">
      <formula>100</formula>
    </cfRule>
    <cfRule type="cellIs" dxfId="2041" priority="241" stopIfTrue="1" operator="greaterThan">
      <formula>200</formula>
    </cfRule>
    <cfRule type="cellIs" dxfId="2040" priority="242" stopIfTrue="1" operator="between">
      <formula>100</formula>
      <formula>201</formula>
    </cfRule>
  </conditionalFormatting>
  <hyperlinks>
    <hyperlink ref="F21" location="GRAPHS!A25" display="List Clean To Do's - Address Validation" xr:uid="{00000000-0004-0000-0000-000000000000}"/>
    <hyperlink ref="F34" location="GRAPHS!A80" display="SPU Accounts which should have had at least 1 actual read used on a bill in the past 100 days and haven't" xr:uid="{00000000-0004-0000-0000-000001000000}"/>
    <hyperlink ref="F37" location="GRAPHS!A145" display="LPU Accounts which should have had at least 1 actual read used on a bill in the past 100 days and haven't" xr:uid="{00000000-0004-0000-0000-000002000000}"/>
    <hyperlink ref="F53" location="GRAPHS!A325" display="Conventional Pending Field Activities (past scheduled date)" xr:uid="{00000000-0004-0000-0000-000003000000}"/>
    <hyperlink ref="F62" location="GRAPHS!A385" display="Unbilled Service Agreements - Inception to date" xr:uid="{00000000-0004-0000-0000-000004000000}"/>
    <hyperlink ref="F82" location="GRAPHS!A445" display="No. of active customers billed on zero consumption" xr:uid="{00000000-0004-0000-0000-000005000000}"/>
    <hyperlink ref="F142" location="GRAPHS!A505" display="Refund To Do's in excess of 60 days" xr:uid="{00000000-0004-0000-0000-000006000000}"/>
    <hyperlink ref="F162" location="GRAPHS!A625" display="Conventional Unallocated Payments " xr:uid="{00000000-0004-0000-0000-000007000000}"/>
    <hyperlink ref="F39" location="GRAPHS!A205" display="Accounts which should have had at least 1 actual read used on a bill in the past 300 days and haven't" xr:uid="{00000000-0004-0000-0000-000008000000}"/>
    <hyperlink ref="F51" location="GRAPHS!A265" display="Routes Uploaded Late" xr:uid="{00000000-0004-0000-0000-000009000000}"/>
    <hyperlink ref="F221" location="GRAPHS!A685" display="- Inception To Date" xr:uid="{00000000-0004-0000-0000-00000A000000}"/>
    <hyperlink ref="F144" location="GRAPHS!A560" display="Number of active customers linked to zero interest rate" xr:uid="{00000000-0004-0000-0000-00000B000000}"/>
    <hyperlink ref="F84" location="GRAPHS!A445" display="No. of active customers billed on zero consumption" xr:uid="{00000000-0004-0000-0000-00000C000000}"/>
    <hyperlink ref="F86" location="GRAPHS!A445" display="No. of active customers billed on zero consumption" xr:uid="{00000000-0004-0000-0000-00000D000000}"/>
  </hyperlink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CF360"/>
  <sheetViews>
    <sheetView zoomScale="75" zoomScaleNormal="75" workbookViewId="0">
      <pane ySplit="1" topLeftCell="A2" activePane="bottomLeft" state="frozen"/>
      <selection activeCell="I1" sqref="I1:I1048576"/>
      <selection pane="bottomLeft" activeCell="F27" sqref="F27"/>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40" bestFit="1" customWidth="1"/>
    <col min="9" max="45" width="13" style="40" customWidth="1"/>
    <col min="46" max="46" width="13" style="40" bestFit="1" customWidth="1"/>
    <col min="47" max="83" width="13.44140625" style="40" customWidth="1"/>
    <col min="84" max="84" width="15.5546875" customWidth="1"/>
  </cols>
  <sheetData>
    <row r="1" spans="1:84" ht="56.25" customHeight="1" thickBot="1" x14ac:dyDescent="0.35">
      <c r="A1" s="46" t="s">
        <v>0</v>
      </c>
      <c r="B1" s="46"/>
      <c r="C1" s="46"/>
      <c r="D1" s="2"/>
      <c r="E1" s="2"/>
      <c r="F1" s="3" t="s">
        <v>242</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0</v>
      </c>
      <c r="J5" s="73">
        <v>0</v>
      </c>
      <c r="K5" s="73">
        <v>0</v>
      </c>
      <c r="L5" s="73">
        <v>0</v>
      </c>
      <c r="M5" s="73">
        <v>0</v>
      </c>
      <c r="N5" s="73">
        <v>0</v>
      </c>
      <c r="O5" s="73">
        <v>0</v>
      </c>
      <c r="P5" s="73">
        <v>0</v>
      </c>
      <c r="Q5" s="73">
        <v>0</v>
      </c>
      <c r="R5" s="73">
        <v>0</v>
      </c>
      <c r="S5" s="73">
        <v>0</v>
      </c>
      <c r="T5" s="73">
        <v>0</v>
      </c>
      <c r="U5" s="73">
        <v>0</v>
      </c>
      <c r="V5" s="73">
        <v>0</v>
      </c>
      <c r="W5" s="73">
        <v>0</v>
      </c>
      <c r="X5" s="73">
        <v>0</v>
      </c>
      <c r="Y5" s="73">
        <v>0</v>
      </c>
      <c r="Z5" s="73">
        <v>0</v>
      </c>
      <c r="AA5" s="73">
        <v>0</v>
      </c>
      <c r="AB5" s="73">
        <v>0</v>
      </c>
      <c r="AC5" s="73">
        <v>0</v>
      </c>
      <c r="AD5" s="73">
        <v>0</v>
      </c>
      <c r="AE5" s="73">
        <v>0</v>
      </c>
      <c r="AF5" s="73">
        <v>0</v>
      </c>
      <c r="AG5" s="73">
        <v>0</v>
      </c>
      <c r="AH5" s="73">
        <v>0</v>
      </c>
      <c r="AI5" s="73">
        <v>0</v>
      </c>
      <c r="AJ5" s="73">
        <v>0</v>
      </c>
      <c r="AK5" s="73">
        <v>0</v>
      </c>
      <c r="AL5" s="73">
        <v>0</v>
      </c>
      <c r="AM5" s="73">
        <v>0</v>
      </c>
      <c r="AN5" s="73">
        <v>0</v>
      </c>
      <c r="AO5" s="73">
        <v>0</v>
      </c>
      <c r="AP5" s="73">
        <v>0</v>
      </c>
      <c r="AQ5" s="73">
        <v>0</v>
      </c>
      <c r="AR5" s="73">
        <v>0</v>
      </c>
      <c r="AS5" s="73">
        <v>0</v>
      </c>
      <c r="AT5" s="73">
        <v>0</v>
      </c>
      <c r="AU5" s="73">
        <v>0</v>
      </c>
      <c r="AV5" s="73">
        <v>0</v>
      </c>
      <c r="AW5" s="73">
        <v>0</v>
      </c>
      <c r="AX5" s="73">
        <v>0</v>
      </c>
      <c r="AY5" s="73">
        <v>0</v>
      </c>
      <c r="AZ5" s="73">
        <v>0</v>
      </c>
      <c r="BA5" s="73">
        <v>0</v>
      </c>
      <c r="BB5" s="73">
        <v>0</v>
      </c>
      <c r="BC5" s="73">
        <v>0</v>
      </c>
      <c r="BD5" s="73">
        <v>0</v>
      </c>
      <c r="BE5" s="73">
        <v>0</v>
      </c>
      <c r="BF5" s="73">
        <v>0</v>
      </c>
      <c r="BG5" s="73">
        <v>0</v>
      </c>
      <c r="BH5" s="73">
        <v>0</v>
      </c>
      <c r="BI5" s="73">
        <v>0</v>
      </c>
      <c r="BJ5" s="73">
        <v>0</v>
      </c>
      <c r="BK5" s="73">
        <v>0</v>
      </c>
      <c r="BL5" s="73">
        <v>0</v>
      </c>
      <c r="BM5" s="73">
        <v>0</v>
      </c>
      <c r="BN5" s="73">
        <v>0</v>
      </c>
      <c r="BO5" s="73">
        <v>0</v>
      </c>
      <c r="BP5" s="73">
        <v>0</v>
      </c>
      <c r="BQ5" s="73">
        <v>0</v>
      </c>
      <c r="BR5" s="73">
        <v>0</v>
      </c>
      <c r="BS5" s="73">
        <v>0</v>
      </c>
      <c r="BT5" s="73">
        <v>0</v>
      </c>
      <c r="BU5" s="73">
        <v>0</v>
      </c>
      <c r="BV5" s="73">
        <v>0</v>
      </c>
      <c r="BW5" s="73">
        <v>0</v>
      </c>
      <c r="BX5" s="73">
        <v>0</v>
      </c>
      <c r="BY5" s="73">
        <v>0</v>
      </c>
      <c r="BZ5" s="73">
        <v>0</v>
      </c>
      <c r="CA5" s="73">
        <v>0</v>
      </c>
      <c r="CB5" s="73">
        <v>0</v>
      </c>
      <c r="CC5" s="73">
        <v>0</v>
      </c>
      <c r="CD5" s="73">
        <v>145</v>
      </c>
      <c r="CE5" s="73">
        <v>0</v>
      </c>
      <c r="CF5" s="73">
        <v>0</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0</v>
      </c>
      <c r="J6" s="73">
        <v>0</v>
      </c>
      <c r="K6" s="73">
        <v>0</v>
      </c>
      <c r="L6" s="73">
        <v>0</v>
      </c>
      <c r="M6" s="73">
        <v>0</v>
      </c>
      <c r="N6" s="73">
        <v>0</v>
      </c>
      <c r="O6" s="73">
        <v>0</v>
      </c>
      <c r="P6" s="73">
        <v>0</v>
      </c>
      <c r="Q6" s="73">
        <v>0</v>
      </c>
      <c r="R6" s="73">
        <v>0</v>
      </c>
      <c r="S6" s="73">
        <v>0</v>
      </c>
      <c r="T6" s="73">
        <v>0</v>
      </c>
      <c r="U6" s="73">
        <v>0</v>
      </c>
      <c r="V6" s="73">
        <v>0</v>
      </c>
      <c r="W6" s="73">
        <v>0</v>
      </c>
      <c r="X6" s="73">
        <v>0</v>
      </c>
      <c r="Y6" s="73">
        <v>0</v>
      </c>
      <c r="Z6" s="73">
        <v>0</v>
      </c>
      <c r="AA6" s="73">
        <v>0</v>
      </c>
      <c r="AB6" s="73">
        <v>0</v>
      </c>
      <c r="AC6" s="73">
        <v>0</v>
      </c>
      <c r="AD6" s="73">
        <v>0</v>
      </c>
      <c r="AE6" s="73">
        <v>0</v>
      </c>
      <c r="AF6" s="73">
        <v>0</v>
      </c>
      <c r="AG6" s="73">
        <v>0</v>
      </c>
      <c r="AH6" s="73">
        <v>0</v>
      </c>
      <c r="AI6" s="73">
        <v>0</v>
      </c>
      <c r="AJ6" s="73">
        <v>0</v>
      </c>
      <c r="AK6" s="73">
        <v>0</v>
      </c>
      <c r="AL6" s="73">
        <v>0</v>
      </c>
      <c r="AM6" s="73">
        <v>0</v>
      </c>
      <c r="AN6" s="73">
        <v>0</v>
      </c>
      <c r="AO6" s="73">
        <v>0</v>
      </c>
      <c r="AP6" s="73">
        <v>0</v>
      </c>
      <c r="AQ6" s="73">
        <v>0</v>
      </c>
      <c r="AR6" s="73">
        <v>0</v>
      </c>
      <c r="AS6" s="73">
        <v>0</v>
      </c>
      <c r="AT6" s="73">
        <v>0</v>
      </c>
      <c r="AU6" s="73">
        <v>0</v>
      </c>
      <c r="AV6" s="73">
        <v>0</v>
      </c>
      <c r="AW6" s="73">
        <v>0</v>
      </c>
      <c r="AX6" s="73">
        <v>0</v>
      </c>
      <c r="AY6" s="73">
        <v>0</v>
      </c>
      <c r="AZ6" s="73">
        <v>0</v>
      </c>
      <c r="BA6" s="73">
        <v>0</v>
      </c>
      <c r="BB6" s="73">
        <v>0</v>
      </c>
      <c r="BC6" s="73">
        <v>0</v>
      </c>
      <c r="BD6" s="73">
        <v>0</v>
      </c>
      <c r="BE6" s="73">
        <v>0</v>
      </c>
      <c r="BF6" s="73">
        <v>0</v>
      </c>
      <c r="BG6" s="73">
        <v>0</v>
      </c>
      <c r="BH6" s="73">
        <v>0</v>
      </c>
      <c r="BI6" s="73">
        <v>0</v>
      </c>
      <c r="BJ6" s="73">
        <v>0</v>
      </c>
      <c r="BK6" s="73">
        <v>0</v>
      </c>
      <c r="BL6" s="73">
        <v>0</v>
      </c>
      <c r="BM6" s="73">
        <v>0</v>
      </c>
      <c r="BN6" s="73">
        <v>0</v>
      </c>
      <c r="BO6" s="73">
        <v>0</v>
      </c>
      <c r="BP6" s="73">
        <v>0</v>
      </c>
      <c r="BQ6" s="73">
        <v>0</v>
      </c>
      <c r="BR6" s="73">
        <v>0</v>
      </c>
      <c r="BS6" s="73">
        <v>0</v>
      </c>
      <c r="BT6" s="73">
        <v>0</v>
      </c>
      <c r="BU6" s="73">
        <v>0</v>
      </c>
      <c r="BV6" s="73">
        <v>0</v>
      </c>
      <c r="BW6" s="73">
        <v>0</v>
      </c>
      <c r="BX6" s="73">
        <v>0</v>
      </c>
      <c r="BY6" s="73">
        <v>0</v>
      </c>
      <c r="BZ6" s="73">
        <v>0</v>
      </c>
      <c r="CA6" s="73">
        <v>0</v>
      </c>
      <c r="CB6" s="73">
        <v>0</v>
      </c>
      <c r="CC6" s="73">
        <v>0</v>
      </c>
      <c r="CD6" s="73">
        <v>0</v>
      </c>
      <c r="CE6" s="73">
        <v>0</v>
      </c>
      <c r="CF6" s="73">
        <v>0</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0</v>
      </c>
      <c r="J7" s="73">
        <v>0</v>
      </c>
      <c r="K7" s="73">
        <v>0</v>
      </c>
      <c r="L7" s="73">
        <v>0</v>
      </c>
      <c r="M7" s="73">
        <v>0</v>
      </c>
      <c r="N7" s="73">
        <v>0</v>
      </c>
      <c r="O7" s="73">
        <v>0</v>
      </c>
      <c r="P7" s="73">
        <v>0</v>
      </c>
      <c r="Q7" s="73">
        <v>0</v>
      </c>
      <c r="R7" s="73">
        <v>0</v>
      </c>
      <c r="S7" s="73">
        <v>0</v>
      </c>
      <c r="T7" s="73">
        <v>0</v>
      </c>
      <c r="U7" s="73">
        <v>0</v>
      </c>
      <c r="V7" s="73">
        <v>0</v>
      </c>
      <c r="W7" s="73">
        <v>0</v>
      </c>
      <c r="X7" s="73">
        <v>0</v>
      </c>
      <c r="Y7" s="73">
        <v>0</v>
      </c>
      <c r="Z7" s="73">
        <v>0</v>
      </c>
      <c r="AA7" s="73">
        <v>0</v>
      </c>
      <c r="AB7" s="73">
        <v>0</v>
      </c>
      <c r="AC7" s="73">
        <v>0</v>
      </c>
      <c r="AD7" s="73">
        <v>0</v>
      </c>
      <c r="AE7" s="73">
        <v>0</v>
      </c>
      <c r="AF7" s="73">
        <v>0</v>
      </c>
      <c r="AG7" s="73">
        <v>0</v>
      </c>
      <c r="AH7" s="73">
        <v>0</v>
      </c>
      <c r="AI7" s="73">
        <v>0</v>
      </c>
      <c r="AJ7" s="73">
        <v>0</v>
      </c>
      <c r="AK7" s="73">
        <v>0</v>
      </c>
      <c r="AL7" s="73">
        <v>0</v>
      </c>
      <c r="AM7" s="73">
        <v>0</v>
      </c>
      <c r="AN7" s="73">
        <v>0</v>
      </c>
      <c r="AO7" s="73">
        <v>0</v>
      </c>
      <c r="AP7" s="73">
        <v>0</v>
      </c>
      <c r="AQ7" s="73">
        <v>0</v>
      </c>
      <c r="AR7" s="73">
        <v>0</v>
      </c>
      <c r="AS7" s="73">
        <v>0</v>
      </c>
      <c r="AT7" s="73">
        <v>0</v>
      </c>
      <c r="AU7" s="73">
        <v>0</v>
      </c>
      <c r="AV7" s="73">
        <v>0</v>
      </c>
      <c r="AW7" s="73">
        <v>0</v>
      </c>
      <c r="AX7" s="73">
        <v>0</v>
      </c>
      <c r="AY7" s="73">
        <v>0</v>
      </c>
      <c r="AZ7" s="73">
        <v>0</v>
      </c>
      <c r="BA7" s="73">
        <v>0</v>
      </c>
      <c r="BB7" s="73">
        <v>0</v>
      </c>
      <c r="BC7" s="73">
        <v>0</v>
      </c>
      <c r="BD7" s="73">
        <v>0</v>
      </c>
      <c r="BE7" s="73">
        <v>0</v>
      </c>
      <c r="BF7" s="73">
        <v>0</v>
      </c>
      <c r="BG7" s="73">
        <v>0</v>
      </c>
      <c r="BH7" s="73">
        <v>0</v>
      </c>
      <c r="BI7" s="73">
        <v>0</v>
      </c>
      <c r="BJ7" s="73">
        <v>0</v>
      </c>
      <c r="BK7" s="73">
        <v>0</v>
      </c>
      <c r="BL7" s="73">
        <v>0</v>
      </c>
      <c r="BM7" s="73">
        <v>0</v>
      </c>
      <c r="BN7" s="73">
        <v>0</v>
      </c>
      <c r="BO7" s="73">
        <v>0</v>
      </c>
      <c r="BP7" s="73">
        <v>0</v>
      </c>
      <c r="BQ7" s="73">
        <v>0</v>
      </c>
      <c r="BR7" s="73">
        <v>0</v>
      </c>
      <c r="BS7" s="73">
        <v>0</v>
      </c>
      <c r="BT7" s="73">
        <v>0</v>
      </c>
      <c r="BU7" s="73">
        <v>0</v>
      </c>
      <c r="BV7" s="73">
        <v>0</v>
      </c>
      <c r="BW7" s="73">
        <v>0</v>
      </c>
      <c r="BX7" s="73">
        <v>0</v>
      </c>
      <c r="BY7" s="73">
        <v>0</v>
      </c>
      <c r="BZ7" s="73">
        <v>0</v>
      </c>
      <c r="CA7" s="73">
        <v>0</v>
      </c>
      <c r="CB7" s="73">
        <v>0</v>
      </c>
      <c r="CC7" s="73">
        <v>145</v>
      </c>
      <c r="CD7" s="73">
        <v>0</v>
      </c>
      <c r="CE7" s="73">
        <v>145</v>
      </c>
      <c r="CF7" s="73">
        <v>146</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0</v>
      </c>
      <c r="J8" s="156">
        <v>0</v>
      </c>
      <c r="K8" s="156">
        <v>0</v>
      </c>
      <c r="L8" s="156">
        <v>0</v>
      </c>
      <c r="M8" s="156">
        <v>0</v>
      </c>
      <c r="N8" s="156">
        <v>0</v>
      </c>
      <c r="O8" s="156">
        <v>0</v>
      </c>
      <c r="P8" s="156">
        <v>0</v>
      </c>
      <c r="Q8" s="156">
        <v>0</v>
      </c>
      <c r="R8" s="156">
        <v>0</v>
      </c>
      <c r="S8" s="156">
        <v>0</v>
      </c>
      <c r="T8" s="156">
        <v>0</v>
      </c>
      <c r="U8" s="156">
        <v>0</v>
      </c>
      <c r="V8" s="156">
        <v>0</v>
      </c>
      <c r="W8" s="156">
        <v>0</v>
      </c>
      <c r="X8" s="156">
        <v>0</v>
      </c>
      <c r="Y8" s="156">
        <v>0</v>
      </c>
      <c r="Z8" s="156">
        <v>0</v>
      </c>
      <c r="AA8" s="156">
        <v>0</v>
      </c>
      <c r="AB8" s="156">
        <v>0</v>
      </c>
      <c r="AC8" s="156">
        <v>0</v>
      </c>
      <c r="AD8" s="156">
        <v>0</v>
      </c>
      <c r="AE8" s="156">
        <v>0</v>
      </c>
      <c r="AF8" s="156">
        <v>0</v>
      </c>
      <c r="AG8" s="156">
        <v>0</v>
      </c>
      <c r="AH8" s="156">
        <v>0</v>
      </c>
      <c r="AI8" s="156">
        <v>0</v>
      </c>
      <c r="AJ8" s="156">
        <v>0</v>
      </c>
      <c r="AK8" s="156">
        <v>0</v>
      </c>
      <c r="AL8" s="156">
        <v>0</v>
      </c>
      <c r="AM8" s="156">
        <v>0</v>
      </c>
      <c r="AN8" s="156">
        <v>0</v>
      </c>
      <c r="AO8" s="156">
        <v>0</v>
      </c>
      <c r="AP8" s="156">
        <v>0</v>
      </c>
      <c r="AQ8" s="156">
        <v>0</v>
      </c>
      <c r="AR8" s="156">
        <v>0</v>
      </c>
      <c r="AS8" s="156">
        <v>0</v>
      </c>
      <c r="AT8" s="156">
        <v>0</v>
      </c>
      <c r="AU8" s="156">
        <v>0</v>
      </c>
      <c r="AV8" s="156">
        <v>0</v>
      </c>
      <c r="AW8" s="156">
        <v>0</v>
      </c>
      <c r="AX8" s="156">
        <v>0</v>
      </c>
      <c r="AY8" s="156">
        <v>0</v>
      </c>
      <c r="AZ8" s="156">
        <v>0</v>
      </c>
      <c r="BA8" s="156">
        <v>0</v>
      </c>
      <c r="BB8" s="156">
        <v>0</v>
      </c>
      <c r="BC8" s="156">
        <v>0</v>
      </c>
      <c r="BD8" s="156">
        <v>0</v>
      </c>
      <c r="BE8" s="156">
        <v>0</v>
      </c>
      <c r="BF8" s="156">
        <v>0</v>
      </c>
      <c r="BG8" s="156">
        <v>0</v>
      </c>
      <c r="BH8" s="156">
        <v>0</v>
      </c>
      <c r="BI8" s="156">
        <v>0</v>
      </c>
      <c r="BJ8" s="156">
        <v>0</v>
      </c>
      <c r="BK8" s="156">
        <v>0</v>
      </c>
      <c r="BL8" s="156">
        <v>0</v>
      </c>
      <c r="BM8" s="156">
        <v>0</v>
      </c>
      <c r="BN8" s="156">
        <v>0</v>
      </c>
      <c r="BO8" s="156">
        <v>0</v>
      </c>
      <c r="BP8" s="156">
        <v>0</v>
      </c>
      <c r="BQ8" s="156">
        <v>0</v>
      </c>
      <c r="BR8" s="156">
        <v>0</v>
      </c>
      <c r="BS8" s="156">
        <v>0</v>
      </c>
      <c r="BT8" s="156">
        <v>0</v>
      </c>
      <c r="BU8" s="156">
        <v>0</v>
      </c>
      <c r="BV8" s="156">
        <v>0</v>
      </c>
      <c r="BW8" s="156">
        <v>0</v>
      </c>
      <c r="BX8" s="156">
        <v>0</v>
      </c>
      <c r="BY8" s="156">
        <v>0</v>
      </c>
      <c r="BZ8" s="156">
        <v>0</v>
      </c>
      <c r="CA8" s="156">
        <v>0</v>
      </c>
      <c r="CB8" s="156">
        <v>0</v>
      </c>
      <c r="CC8" s="156">
        <v>0</v>
      </c>
      <c r="CD8" s="156">
        <v>145</v>
      </c>
      <c r="CE8" s="156">
        <v>0</v>
      </c>
      <c r="CF8" s="156">
        <v>0</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0</v>
      </c>
      <c r="J10" s="157">
        <v>0</v>
      </c>
      <c r="K10" s="157">
        <v>0</v>
      </c>
      <c r="L10" s="157">
        <v>0</v>
      </c>
      <c r="M10" s="157">
        <v>0</v>
      </c>
      <c r="N10" s="157">
        <v>0</v>
      </c>
      <c r="O10" s="157">
        <v>0</v>
      </c>
      <c r="P10" s="157">
        <v>0</v>
      </c>
      <c r="Q10" s="157">
        <v>0</v>
      </c>
      <c r="R10" s="157">
        <v>0</v>
      </c>
      <c r="S10" s="157">
        <v>0</v>
      </c>
      <c r="T10" s="157">
        <v>0</v>
      </c>
      <c r="U10" s="157">
        <v>0</v>
      </c>
      <c r="V10" s="157">
        <v>0</v>
      </c>
      <c r="W10" s="157">
        <v>0</v>
      </c>
      <c r="X10" s="157">
        <v>0</v>
      </c>
      <c r="Y10" s="157">
        <v>0</v>
      </c>
      <c r="Z10" s="157">
        <v>0</v>
      </c>
      <c r="AA10" s="157">
        <v>0</v>
      </c>
      <c r="AB10" s="157">
        <v>0</v>
      </c>
      <c r="AC10" s="157">
        <v>0</v>
      </c>
      <c r="AD10" s="157">
        <v>0</v>
      </c>
      <c r="AE10" s="157">
        <v>0</v>
      </c>
      <c r="AF10" s="157">
        <v>0</v>
      </c>
      <c r="AG10" s="157">
        <v>0</v>
      </c>
      <c r="AH10" s="157">
        <v>0</v>
      </c>
      <c r="AI10" s="157">
        <v>0</v>
      </c>
      <c r="AJ10" s="157">
        <v>0</v>
      </c>
      <c r="AK10" s="157">
        <v>0</v>
      </c>
      <c r="AL10" s="157">
        <v>0</v>
      </c>
      <c r="AM10" s="157">
        <v>0</v>
      </c>
      <c r="AN10" s="157">
        <v>0</v>
      </c>
      <c r="AO10" s="157">
        <v>0</v>
      </c>
      <c r="AP10" s="157">
        <v>0</v>
      </c>
      <c r="AQ10" s="157">
        <v>0</v>
      </c>
      <c r="AR10" s="157">
        <v>0</v>
      </c>
      <c r="AS10" s="157">
        <v>0</v>
      </c>
      <c r="AT10" s="157">
        <v>0</v>
      </c>
      <c r="AU10" s="157">
        <v>0</v>
      </c>
      <c r="AV10" s="157">
        <v>0</v>
      </c>
      <c r="AW10" s="157">
        <v>0</v>
      </c>
      <c r="AX10" s="157">
        <v>0</v>
      </c>
      <c r="AY10" s="157">
        <v>0</v>
      </c>
      <c r="AZ10" s="157">
        <v>0</v>
      </c>
      <c r="BA10" s="157">
        <v>0</v>
      </c>
      <c r="BB10" s="157">
        <v>0</v>
      </c>
      <c r="BC10" s="157">
        <v>0</v>
      </c>
      <c r="BD10" s="157">
        <v>0</v>
      </c>
      <c r="BE10" s="157">
        <v>0</v>
      </c>
      <c r="BF10" s="157">
        <v>0</v>
      </c>
      <c r="BG10" s="157">
        <v>0</v>
      </c>
      <c r="BH10" s="157">
        <v>0</v>
      </c>
      <c r="BI10" s="157">
        <v>0</v>
      </c>
      <c r="BJ10" s="157">
        <v>0</v>
      </c>
      <c r="BK10" s="157">
        <v>0</v>
      </c>
      <c r="BL10" s="157">
        <v>0</v>
      </c>
      <c r="BM10" s="157">
        <v>0</v>
      </c>
      <c r="BN10" s="157">
        <v>0</v>
      </c>
      <c r="BO10" s="157">
        <v>0</v>
      </c>
      <c r="BP10" s="157">
        <v>0</v>
      </c>
      <c r="BQ10" s="157">
        <v>0</v>
      </c>
      <c r="BR10" s="157">
        <v>0</v>
      </c>
      <c r="BS10" s="157">
        <v>0</v>
      </c>
      <c r="BT10" s="157">
        <v>0</v>
      </c>
      <c r="BU10" s="157">
        <v>0</v>
      </c>
      <c r="BV10" s="157">
        <v>0</v>
      </c>
      <c r="BW10" s="157">
        <v>0</v>
      </c>
      <c r="BX10" s="157">
        <v>0</v>
      </c>
      <c r="BY10" s="157">
        <v>0</v>
      </c>
      <c r="BZ10" s="157">
        <v>0</v>
      </c>
      <c r="CA10" s="157">
        <v>0</v>
      </c>
      <c r="CB10" s="157">
        <v>0</v>
      </c>
      <c r="CC10" s="157">
        <v>0</v>
      </c>
      <c r="CD10" s="157">
        <v>145</v>
      </c>
      <c r="CE10" s="157">
        <v>0</v>
      </c>
      <c r="CF10" s="157">
        <v>0</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24" customHeight="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2.75" customHeight="1"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517</v>
      </c>
      <c r="J17" s="73">
        <v>517</v>
      </c>
      <c r="K17" s="73">
        <v>530</v>
      </c>
      <c r="L17" s="73">
        <v>530</v>
      </c>
      <c r="M17" s="73">
        <v>536</v>
      </c>
      <c r="N17" s="73">
        <v>536</v>
      </c>
      <c r="O17" s="73">
        <v>536</v>
      </c>
      <c r="P17" s="73">
        <v>536</v>
      </c>
      <c r="Q17" s="73">
        <v>504</v>
      </c>
      <c r="R17" s="73">
        <v>557</v>
      </c>
      <c r="S17" s="73">
        <v>552</v>
      </c>
      <c r="T17" s="73">
        <v>557</v>
      </c>
      <c r="U17" s="73">
        <v>557</v>
      </c>
      <c r="V17" s="73">
        <v>556</v>
      </c>
      <c r="W17" s="73">
        <v>556</v>
      </c>
      <c r="X17" s="73">
        <v>556</v>
      </c>
      <c r="Y17" s="73">
        <v>556</v>
      </c>
      <c r="Z17" s="73">
        <v>556</v>
      </c>
      <c r="AA17" s="73">
        <v>556</v>
      </c>
      <c r="AB17" s="73">
        <v>515</v>
      </c>
      <c r="AC17" s="73">
        <v>515</v>
      </c>
      <c r="AD17" s="73">
        <v>513</v>
      </c>
      <c r="AE17" s="73">
        <v>513</v>
      </c>
      <c r="AF17" s="73">
        <v>511</v>
      </c>
      <c r="AG17" s="73">
        <v>511</v>
      </c>
      <c r="AH17" s="73">
        <v>508</v>
      </c>
      <c r="AI17" s="73">
        <v>507</v>
      </c>
      <c r="AJ17" s="73">
        <v>507</v>
      </c>
      <c r="AK17" s="73">
        <v>507</v>
      </c>
      <c r="AL17" s="73">
        <v>507</v>
      </c>
      <c r="AM17" s="73">
        <v>505</v>
      </c>
      <c r="AN17" s="73">
        <v>505</v>
      </c>
      <c r="AO17" s="73">
        <v>505</v>
      </c>
      <c r="AP17" s="73">
        <v>505</v>
      </c>
      <c r="AQ17" s="73">
        <v>505</v>
      </c>
      <c r="AR17" s="73">
        <v>505</v>
      </c>
      <c r="AS17" s="73">
        <v>505</v>
      </c>
      <c r="AT17" s="73">
        <v>505</v>
      </c>
      <c r="AU17" s="73">
        <v>505</v>
      </c>
      <c r="AV17" s="73">
        <v>505</v>
      </c>
      <c r="AW17" s="73">
        <v>505</v>
      </c>
      <c r="AX17" s="73">
        <v>503</v>
      </c>
      <c r="AY17" s="73">
        <v>503</v>
      </c>
      <c r="AZ17" s="73">
        <v>503</v>
      </c>
      <c r="BA17" s="73">
        <v>502</v>
      </c>
      <c r="BB17" s="73">
        <v>502</v>
      </c>
      <c r="BC17" s="73">
        <v>502</v>
      </c>
      <c r="BD17" s="73">
        <v>0</v>
      </c>
      <c r="BE17" s="73">
        <v>502</v>
      </c>
      <c r="BF17" s="73">
        <v>0</v>
      </c>
      <c r="BG17" s="73">
        <v>500</v>
      </c>
      <c r="BH17" s="73">
        <v>496</v>
      </c>
      <c r="BI17" s="73">
        <v>496</v>
      </c>
      <c r="BJ17" s="73">
        <v>496</v>
      </c>
      <c r="BK17" s="73">
        <v>496</v>
      </c>
      <c r="BL17" s="73">
        <v>0</v>
      </c>
      <c r="BM17" s="73">
        <v>493</v>
      </c>
      <c r="BN17" s="73">
        <v>487</v>
      </c>
      <c r="BO17" s="73">
        <v>487</v>
      </c>
      <c r="BP17" s="73">
        <v>486</v>
      </c>
      <c r="BQ17" s="73">
        <v>482</v>
      </c>
      <c r="BR17" s="73">
        <v>472</v>
      </c>
      <c r="BS17" s="73">
        <v>433</v>
      </c>
      <c r="BT17" s="73">
        <v>433</v>
      </c>
      <c r="BU17" s="73">
        <v>433</v>
      </c>
      <c r="BV17" s="73">
        <v>433</v>
      </c>
      <c r="BW17" s="73">
        <v>431</v>
      </c>
      <c r="BX17" s="73">
        <v>426</v>
      </c>
      <c r="BY17" s="73">
        <v>425</v>
      </c>
      <c r="BZ17" s="73">
        <v>425</v>
      </c>
      <c r="CA17" s="73">
        <v>425</v>
      </c>
      <c r="CB17" s="73">
        <v>423</v>
      </c>
      <c r="CC17" s="73">
        <v>423</v>
      </c>
      <c r="CD17" s="73">
        <v>423</v>
      </c>
      <c r="CE17" s="73">
        <v>423</v>
      </c>
      <c r="CF17" s="73">
        <v>420</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426</v>
      </c>
      <c r="J18" s="73">
        <v>425</v>
      </c>
      <c r="K18" s="73">
        <v>424</v>
      </c>
      <c r="L18" s="73">
        <v>424</v>
      </c>
      <c r="M18" s="73">
        <v>427</v>
      </c>
      <c r="N18" s="73">
        <v>426</v>
      </c>
      <c r="O18" s="73">
        <v>424</v>
      </c>
      <c r="P18" s="73">
        <v>421</v>
      </c>
      <c r="Q18" s="73">
        <v>413</v>
      </c>
      <c r="R18" s="73">
        <v>417</v>
      </c>
      <c r="S18" s="73">
        <v>409</v>
      </c>
      <c r="T18" s="73">
        <v>408</v>
      </c>
      <c r="U18" s="73">
        <v>405</v>
      </c>
      <c r="V18" s="73">
        <v>403</v>
      </c>
      <c r="W18" s="73">
        <v>402</v>
      </c>
      <c r="X18" s="73">
        <v>401</v>
      </c>
      <c r="Y18" s="73">
        <v>399</v>
      </c>
      <c r="Z18" s="73">
        <v>398</v>
      </c>
      <c r="AA18" s="73">
        <v>400</v>
      </c>
      <c r="AB18" s="73">
        <v>398</v>
      </c>
      <c r="AC18" s="73">
        <v>393</v>
      </c>
      <c r="AD18" s="73">
        <v>0</v>
      </c>
      <c r="AE18" s="73">
        <v>390</v>
      </c>
      <c r="AF18" s="73">
        <v>390</v>
      </c>
      <c r="AG18" s="73">
        <v>387</v>
      </c>
      <c r="AH18" s="73">
        <v>385</v>
      </c>
      <c r="AI18" s="73">
        <v>385</v>
      </c>
      <c r="AJ18" s="73">
        <v>384</v>
      </c>
      <c r="AK18" s="73">
        <v>382</v>
      </c>
      <c r="AL18" s="73">
        <v>375</v>
      </c>
      <c r="AM18" s="73">
        <v>373</v>
      </c>
      <c r="AN18" s="73">
        <v>374</v>
      </c>
      <c r="AO18" s="73">
        <v>373</v>
      </c>
      <c r="AP18" s="73">
        <v>373</v>
      </c>
      <c r="AQ18" s="73">
        <v>372</v>
      </c>
      <c r="AR18" s="73">
        <v>372</v>
      </c>
      <c r="AS18" s="73">
        <v>372</v>
      </c>
      <c r="AT18" s="73">
        <v>372</v>
      </c>
      <c r="AU18" s="73">
        <v>372</v>
      </c>
      <c r="AV18" s="73">
        <v>372</v>
      </c>
      <c r="AW18" s="73">
        <v>371</v>
      </c>
      <c r="AX18" s="73">
        <v>371</v>
      </c>
      <c r="AY18" s="73">
        <v>369</v>
      </c>
      <c r="AZ18" s="73">
        <v>369</v>
      </c>
      <c r="BA18" s="73">
        <v>367</v>
      </c>
      <c r="BB18" s="73">
        <v>366</v>
      </c>
      <c r="BC18" s="73">
        <v>365</v>
      </c>
      <c r="BD18" s="73">
        <v>365</v>
      </c>
      <c r="BE18" s="73">
        <v>364</v>
      </c>
      <c r="BF18" s="73">
        <v>364</v>
      </c>
      <c r="BG18" s="73">
        <v>360</v>
      </c>
      <c r="BH18" s="73">
        <v>356</v>
      </c>
      <c r="BI18" s="73">
        <v>356</v>
      </c>
      <c r="BJ18" s="73">
        <v>353</v>
      </c>
      <c r="BK18" s="73">
        <v>353</v>
      </c>
      <c r="BL18" s="73">
        <v>353</v>
      </c>
      <c r="BM18" s="73">
        <v>351</v>
      </c>
      <c r="BN18" s="73">
        <v>350</v>
      </c>
      <c r="BO18" s="73">
        <v>349</v>
      </c>
      <c r="BP18" s="73">
        <v>349</v>
      </c>
      <c r="BQ18" s="73">
        <v>346</v>
      </c>
      <c r="BR18" s="73">
        <v>0</v>
      </c>
      <c r="BS18" s="73">
        <v>342</v>
      </c>
      <c r="BT18" s="73">
        <v>341</v>
      </c>
      <c r="BU18" s="73">
        <v>339</v>
      </c>
      <c r="BV18" s="73">
        <v>339</v>
      </c>
      <c r="BW18" s="73">
        <v>337</v>
      </c>
      <c r="BX18" s="73">
        <v>336</v>
      </c>
      <c r="BY18" s="73">
        <v>332</v>
      </c>
      <c r="BZ18" s="73">
        <v>332</v>
      </c>
      <c r="CA18" s="73">
        <v>331</v>
      </c>
      <c r="CB18" s="73">
        <v>0</v>
      </c>
      <c r="CC18" s="73">
        <v>331</v>
      </c>
      <c r="CD18" s="73">
        <v>0</v>
      </c>
      <c r="CE18" s="73">
        <v>331</v>
      </c>
      <c r="CF18" s="73">
        <v>330</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0</v>
      </c>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15</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0</v>
      </c>
      <c r="J21" s="21">
        <v>0</v>
      </c>
      <c r="K21" s="21">
        <v>0</v>
      </c>
      <c r="L21" s="21">
        <v>0</v>
      </c>
      <c r="M21" s="21">
        <v>0</v>
      </c>
      <c r="N21" s="21">
        <v>0</v>
      </c>
      <c r="O21" s="21">
        <v>0</v>
      </c>
      <c r="P21" s="21">
        <v>0</v>
      </c>
      <c r="Q21" s="21">
        <v>0</v>
      </c>
      <c r="R21" s="21">
        <v>0</v>
      </c>
      <c r="S21" s="21">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15</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row>
    <row r="22" spans="1:84" x14ac:dyDescent="0.25">
      <c r="A22" s="46"/>
      <c r="B22" s="46"/>
      <c r="C22" s="46"/>
      <c r="D22" s="17"/>
      <c r="E22" s="11"/>
      <c r="F22" s="14" t="s">
        <v>21</v>
      </c>
      <c r="G22" s="23" t="e">
        <f ca="1">IF(G8=0,0,G21/G8)</f>
        <v>#REF!</v>
      </c>
      <c r="H22" s="54" t="e">
        <f>IF(H8 = 0, 0, H21/H8)</f>
        <v>#REF!</v>
      </c>
      <c r="I22" s="54">
        <v>0</v>
      </c>
      <c r="J22" s="54">
        <v>0</v>
      </c>
      <c r="K22" s="54">
        <v>0</v>
      </c>
      <c r="L22" s="54">
        <v>0</v>
      </c>
      <c r="M22" s="54">
        <v>0</v>
      </c>
      <c r="N22" s="54">
        <v>0</v>
      </c>
      <c r="O22" s="54">
        <v>0</v>
      </c>
      <c r="P22" s="54">
        <v>0</v>
      </c>
      <c r="Q22" s="54">
        <v>0</v>
      </c>
      <c r="R22" s="54">
        <v>0</v>
      </c>
      <c r="S22" s="54">
        <v>0</v>
      </c>
      <c r="T22" s="54">
        <v>0</v>
      </c>
      <c r="U22" s="54">
        <v>0</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0</v>
      </c>
      <c r="AT22" s="54">
        <v>0</v>
      </c>
      <c r="AU22" s="54">
        <v>0</v>
      </c>
      <c r="AV22" s="54">
        <v>0</v>
      </c>
      <c r="AW22" s="54">
        <v>0</v>
      </c>
      <c r="AX22" s="54">
        <v>0</v>
      </c>
      <c r="AY22" s="54">
        <v>0</v>
      </c>
      <c r="AZ22" s="54">
        <v>0</v>
      </c>
      <c r="BA22" s="54">
        <v>0</v>
      </c>
      <c r="BB22" s="54">
        <v>0</v>
      </c>
      <c r="BC22" s="54">
        <v>0</v>
      </c>
      <c r="BD22" s="54">
        <v>0</v>
      </c>
      <c r="BE22" s="54">
        <v>0</v>
      </c>
      <c r="BF22" s="54">
        <v>0</v>
      </c>
      <c r="BG22" s="54">
        <v>0</v>
      </c>
      <c r="BH22" s="54">
        <v>0</v>
      </c>
      <c r="BI22" s="54">
        <v>0</v>
      </c>
      <c r="BJ22" s="54">
        <v>0</v>
      </c>
      <c r="BK22" s="54">
        <v>0</v>
      </c>
      <c r="BL22" s="54">
        <v>0</v>
      </c>
      <c r="BM22" s="54">
        <v>0</v>
      </c>
      <c r="BN22" s="54">
        <v>0</v>
      </c>
      <c r="BO22" s="54">
        <v>0</v>
      </c>
      <c r="BP22" s="54">
        <v>0</v>
      </c>
      <c r="BQ22" s="54">
        <v>0</v>
      </c>
      <c r="BR22" s="54">
        <v>0</v>
      </c>
      <c r="BS22" s="54">
        <v>0</v>
      </c>
      <c r="BT22" s="54">
        <v>0</v>
      </c>
      <c r="BU22" s="54">
        <v>0</v>
      </c>
      <c r="BV22" s="54">
        <v>0</v>
      </c>
      <c r="BW22" s="54">
        <v>0</v>
      </c>
      <c r="BX22" s="54">
        <v>0</v>
      </c>
      <c r="BY22" s="54">
        <v>0</v>
      </c>
      <c r="BZ22" s="54">
        <v>0</v>
      </c>
      <c r="CA22" s="54">
        <v>0</v>
      </c>
      <c r="CB22" s="54">
        <v>0</v>
      </c>
      <c r="CC22" s="54">
        <v>0</v>
      </c>
      <c r="CD22" s="54">
        <v>0</v>
      </c>
      <c r="CE22" s="54">
        <v>0</v>
      </c>
      <c r="CF22" s="54">
        <v>0</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24" customHeight="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2.75" customHeight="1"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73">
        <v>0</v>
      </c>
      <c r="AB30" s="73">
        <v>0</v>
      </c>
      <c r="AC30" s="73">
        <v>0</v>
      </c>
      <c r="AD30" s="73">
        <v>0</v>
      </c>
      <c r="AE30" s="73">
        <v>0</v>
      </c>
      <c r="AF30" s="73">
        <v>0</v>
      </c>
      <c r="AG30" s="73">
        <v>0</v>
      </c>
      <c r="AH30" s="73">
        <v>0</v>
      </c>
      <c r="AI30" s="73">
        <v>0</v>
      </c>
      <c r="AJ30" s="73">
        <v>0</v>
      </c>
      <c r="AK30" s="73">
        <v>0</v>
      </c>
      <c r="AL30" s="73">
        <v>0</v>
      </c>
      <c r="AM30" s="73">
        <v>0</v>
      </c>
      <c r="AN30" s="73">
        <v>0</v>
      </c>
      <c r="AO30" s="73">
        <v>0</v>
      </c>
      <c r="AP30" s="73">
        <v>0</v>
      </c>
      <c r="AQ30" s="73">
        <v>0</v>
      </c>
      <c r="AR30" s="73">
        <v>0</v>
      </c>
      <c r="AS30" s="73">
        <v>0</v>
      </c>
      <c r="AT30" s="73">
        <v>0</v>
      </c>
      <c r="AU30" s="73">
        <v>0</v>
      </c>
      <c r="AV30" s="73">
        <v>0</v>
      </c>
      <c r="AW30" s="73">
        <v>0</v>
      </c>
      <c r="AX30" s="73">
        <v>0</v>
      </c>
      <c r="AY30" s="73">
        <v>0</v>
      </c>
      <c r="AZ30" s="73">
        <v>0</v>
      </c>
      <c r="BA30" s="73">
        <v>0</v>
      </c>
      <c r="BB30" s="73">
        <v>0</v>
      </c>
      <c r="BC30" s="73">
        <v>0</v>
      </c>
      <c r="BD30" s="73">
        <v>0</v>
      </c>
      <c r="BE30" s="73">
        <v>0</v>
      </c>
      <c r="BF30" s="73">
        <v>0</v>
      </c>
      <c r="BG30" s="73">
        <v>0</v>
      </c>
      <c r="BH30" s="73">
        <v>0</v>
      </c>
      <c r="BI30" s="73">
        <v>0</v>
      </c>
      <c r="BJ30" s="73">
        <v>0</v>
      </c>
      <c r="BK30" s="73">
        <v>0</v>
      </c>
      <c r="BL30" s="73">
        <v>0</v>
      </c>
      <c r="BM30" s="73">
        <v>0</v>
      </c>
      <c r="BN30" s="73">
        <v>0</v>
      </c>
      <c r="BO30" s="73">
        <v>0</v>
      </c>
      <c r="BP30" s="73">
        <v>0</v>
      </c>
      <c r="BQ30" s="73">
        <v>0</v>
      </c>
      <c r="BR30" s="73">
        <v>0</v>
      </c>
      <c r="BS30" s="73">
        <v>0</v>
      </c>
      <c r="BT30" s="73">
        <v>0</v>
      </c>
      <c r="BU30" s="73">
        <v>0</v>
      </c>
      <c r="BV30" s="73">
        <v>0</v>
      </c>
      <c r="BW30" s="73">
        <v>0</v>
      </c>
      <c r="BX30" s="73">
        <v>0</v>
      </c>
      <c r="BY30" s="73">
        <v>0</v>
      </c>
      <c r="BZ30" s="73">
        <v>0</v>
      </c>
      <c r="CA30" s="73">
        <v>0</v>
      </c>
      <c r="CB30" s="73">
        <v>0</v>
      </c>
      <c r="CC30" s="73">
        <v>0</v>
      </c>
      <c r="CD30" s="73">
        <v>0</v>
      </c>
      <c r="CE30" s="73">
        <v>0</v>
      </c>
      <c r="CF30" s="73">
        <v>0</v>
      </c>
    </row>
    <row r="31" spans="1:84" ht="26.4" x14ac:dyDescent="0.25">
      <c r="A31" s="48" t="s">
        <v>25</v>
      </c>
      <c r="B31" s="62" t="s">
        <v>26</v>
      </c>
      <c r="C31" s="63" t="s">
        <v>27</v>
      </c>
      <c r="D31" s="17"/>
      <c r="E31" s="11"/>
      <c r="F31" s="98" t="s">
        <v>28</v>
      </c>
      <c r="G31" s="96" t="e">
        <f ca="1">IF(G8=0,0,G30/G8)</f>
        <v>#REF!</v>
      </c>
      <c r="H31" s="57" t="e">
        <f>IF(H8=0, 0, H30/H8)</f>
        <v>#REF!</v>
      </c>
      <c r="I31" s="57">
        <v>0</v>
      </c>
      <c r="J31" s="57">
        <v>0</v>
      </c>
      <c r="K31" s="57">
        <v>0</v>
      </c>
      <c r="L31" s="57">
        <v>0</v>
      </c>
      <c r="M31" s="57">
        <v>0</v>
      </c>
      <c r="N31" s="57">
        <v>0</v>
      </c>
      <c r="O31" s="57">
        <v>0</v>
      </c>
      <c r="P31" s="57">
        <v>0</v>
      </c>
      <c r="Q31" s="57">
        <v>0</v>
      </c>
      <c r="R31" s="57">
        <v>0</v>
      </c>
      <c r="S31" s="57">
        <v>0</v>
      </c>
      <c r="T31" s="57">
        <v>0</v>
      </c>
      <c r="U31" s="57">
        <v>0</v>
      </c>
      <c r="V31" s="57">
        <v>0</v>
      </c>
      <c r="W31" s="57">
        <v>0</v>
      </c>
      <c r="X31" s="57">
        <v>0</v>
      </c>
      <c r="Y31" s="57">
        <v>0</v>
      </c>
      <c r="Z31" s="57">
        <v>0</v>
      </c>
      <c r="AA31" s="57">
        <v>0</v>
      </c>
      <c r="AB31" s="57">
        <v>0</v>
      </c>
      <c r="AC31" s="57">
        <v>0</v>
      </c>
      <c r="AD31" s="57">
        <v>0</v>
      </c>
      <c r="AE31" s="57">
        <v>0</v>
      </c>
      <c r="AF31" s="57">
        <v>0</v>
      </c>
      <c r="AG31" s="57">
        <v>0</v>
      </c>
      <c r="AH31" s="57">
        <v>0</v>
      </c>
      <c r="AI31" s="57">
        <v>0</v>
      </c>
      <c r="AJ31" s="57">
        <v>0</v>
      </c>
      <c r="AK31" s="57">
        <v>0</v>
      </c>
      <c r="AL31" s="57">
        <v>0</v>
      </c>
      <c r="AM31" s="57">
        <v>0</v>
      </c>
      <c r="AN31" s="57">
        <v>0</v>
      </c>
      <c r="AO31" s="57">
        <v>0</v>
      </c>
      <c r="AP31" s="57">
        <v>0</v>
      </c>
      <c r="AQ31" s="57">
        <v>0</v>
      </c>
      <c r="AR31" s="57">
        <v>0</v>
      </c>
      <c r="AS31" s="57">
        <v>0</v>
      </c>
      <c r="AT31" s="57">
        <v>0</v>
      </c>
      <c r="AU31" s="57">
        <v>0</v>
      </c>
      <c r="AV31" s="57">
        <v>0</v>
      </c>
      <c r="AW31" s="57">
        <v>0</v>
      </c>
      <c r="AX31" s="57">
        <v>0</v>
      </c>
      <c r="AY31" s="57">
        <v>0</v>
      </c>
      <c r="AZ31" s="57">
        <v>0</v>
      </c>
      <c r="BA31" s="57">
        <v>0</v>
      </c>
      <c r="BB31" s="57">
        <v>0</v>
      </c>
      <c r="BC31" s="57">
        <v>0</v>
      </c>
      <c r="BD31" s="57">
        <v>0</v>
      </c>
      <c r="BE31" s="57">
        <v>0</v>
      </c>
      <c r="BF31" s="57">
        <v>0</v>
      </c>
      <c r="BG31" s="57">
        <v>0</v>
      </c>
      <c r="BH31" s="57">
        <v>0</v>
      </c>
      <c r="BI31" s="57">
        <v>0</v>
      </c>
      <c r="BJ31" s="57">
        <v>0</v>
      </c>
      <c r="BK31" s="57">
        <v>0</v>
      </c>
      <c r="BL31" s="57">
        <v>0</v>
      </c>
      <c r="BM31" s="57">
        <v>0</v>
      </c>
      <c r="BN31" s="57">
        <v>0</v>
      </c>
      <c r="BO31" s="57">
        <v>0</v>
      </c>
      <c r="BP31" s="57">
        <v>0</v>
      </c>
      <c r="BQ31" s="57">
        <v>0</v>
      </c>
      <c r="BR31" s="57">
        <v>0</v>
      </c>
      <c r="BS31" s="57">
        <v>0</v>
      </c>
      <c r="BT31" s="57">
        <v>0</v>
      </c>
      <c r="BU31" s="57">
        <v>0</v>
      </c>
      <c r="BV31" s="57">
        <v>0</v>
      </c>
      <c r="BW31" s="57">
        <v>0</v>
      </c>
      <c r="BX31" s="57">
        <v>0</v>
      </c>
      <c r="BY31" s="57">
        <v>0</v>
      </c>
      <c r="BZ31" s="57">
        <v>0</v>
      </c>
      <c r="CA31" s="57">
        <v>0</v>
      </c>
      <c r="CB31" s="57">
        <v>0</v>
      </c>
      <c r="CC31" s="57">
        <v>0</v>
      </c>
      <c r="CD31" s="57">
        <v>0</v>
      </c>
      <c r="CE31" s="57">
        <v>0</v>
      </c>
      <c r="CF31" s="57">
        <v>0</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0</v>
      </c>
      <c r="J32" s="58">
        <v>0</v>
      </c>
      <c r="K32" s="58">
        <v>0</v>
      </c>
      <c r="L32" s="58">
        <v>0</v>
      </c>
      <c r="M32" s="58">
        <v>0</v>
      </c>
      <c r="N32" s="58">
        <v>0</v>
      </c>
      <c r="O32" s="58">
        <v>0</v>
      </c>
      <c r="P32" s="58">
        <v>450</v>
      </c>
      <c r="Q32" s="58">
        <v>0</v>
      </c>
      <c r="R32" s="58">
        <v>0</v>
      </c>
      <c r="S32" s="58">
        <v>0</v>
      </c>
      <c r="T32" s="58">
        <v>0</v>
      </c>
      <c r="U32" s="58">
        <v>0</v>
      </c>
      <c r="V32" s="58">
        <v>0</v>
      </c>
      <c r="W32" s="58">
        <v>0</v>
      </c>
      <c r="X32" s="58">
        <v>0</v>
      </c>
      <c r="Y32" s="58">
        <v>0</v>
      </c>
      <c r="Z32" s="58">
        <v>0</v>
      </c>
      <c r="AA32" s="58">
        <v>0</v>
      </c>
      <c r="AB32" s="58">
        <v>0</v>
      </c>
      <c r="AC32" s="58">
        <v>0</v>
      </c>
      <c r="AD32" s="58">
        <v>0</v>
      </c>
      <c r="AE32" s="58">
        <v>418</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58">
        <v>0</v>
      </c>
      <c r="AV32" s="58">
        <v>0</v>
      </c>
      <c r="AW32" s="58">
        <v>0</v>
      </c>
      <c r="AX32" s="58">
        <v>0</v>
      </c>
      <c r="AY32" s="58">
        <v>0</v>
      </c>
      <c r="AZ32" s="58">
        <v>0</v>
      </c>
      <c r="BA32" s="58">
        <v>0</v>
      </c>
      <c r="BB32" s="58">
        <v>221</v>
      </c>
      <c r="BC32" s="58">
        <v>0</v>
      </c>
      <c r="BD32" s="58">
        <v>0</v>
      </c>
      <c r="BE32" s="58">
        <v>0</v>
      </c>
      <c r="BF32" s="58">
        <v>0</v>
      </c>
      <c r="BG32" s="58">
        <v>0</v>
      </c>
      <c r="BH32" s="58">
        <v>0</v>
      </c>
      <c r="BI32" s="58">
        <v>0</v>
      </c>
      <c r="BJ32" s="58">
        <v>0</v>
      </c>
      <c r="BK32" s="58">
        <v>0</v>
      </c>
      <c r="BL32" s="58">
        <v>0</v>
      </c>
      <c r="BM32" s="58">
        <v>0</v>
      </c>
      <c r="BN32" s="58">
        <v>0</v>
      </c>
      <c r="BO32" s="58">
        <v>0</v>
      </c>
      <c r="BP32" s="58">
        <v>0</v>
      </c>
      <c r="BQ32" s="58">
        <v>0</v>
      </c>
      <c r="BR32" s="58">
        <v>0</v>
      </c>
      <c r="BS32" s="58">
        <v>0</v>
      </c>
      <c r="BT32" s="58">
        <v>0</v>
      </c>
      <c r="BU32" s="58">
        <v>0</v>
      </c>
      <c r="BV32" s="58">
        <v>0</v>
      </c>
      <c r="BW32" s="58">
        <v>0</v>
      </c>
      <c r="BX32" s="58">
        <v>0</v>
      </c>
      <c r="BY32" s="58">
        <v>0</v>
      </c>
      <c r="BZ32" s="58">
        <v>0</v>
      </c>
      <c r="CA32" s="58">
        <v>0</v>
      </c>
      <c r="CB32" s="58">
        <v>0</v>
      </c>
      <c r="CC32" s="58">
        <v>0</v>
      </c>
      <c r="CD32" s="58">
        <v>206</v>
      </c>
      <c r="CE32" s="58">
        <v>0</v>
      </c>
      <c r="CF32" s="58">
        <v>0</v>
      </c>
    </row>
    <row r="33" spans="1:84" ht="26.4" x14ac:dyDescent="0.25">
      <c r="A33" s="48" t="s">
        <v>30</v>
      </c>
      <c r="B33" s="62" t="s">
        <v>31</v>
      </c>
      <c r="C33" s="63" t="s">
        <v>32</v>
      </c>
      <c r="D33" s="17"/>
      <c r="E33" s="11"/>
      <c r="F33" s="98" t="s">
        <v>28</v>
      </c>
      <c r="G33" s="96" t="e">
        <f ca="1">IF(G8=0,0,G32/G8)</f>
        <v>#REF!</v>
      </c>
      <c r="H33" s="59" t="e">
        <f>IF(H8=0, 0, H32/H8)</f>
        <v>#REF!</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59">
        <v>0</v>
      </c>
      <c r="AQ33" s="59">
        <v>0</v>
      </c>
      <c r="AR33" s="59">
        <v>0</v>
      </c>
      <c r="AS33" s="59">
        <v>0</v>
      </c>
      <c r="AT33" s="59">
        <v>0</v>
      </c>
      <c r="AU33" s="59">
        <v>0</v>
      </c>
      <c r="AV33" s="59">
        <v>0</v>
      </c>
      <c r="AW33" s="59">
        <v>0</v>
      </c>
      <c r="AX33" s="59">
        <v>0</v>
      </c>
      <c r="AY33" s="59">
        <v>0</v>
      </c>
      <c r="AZ33" s="59">
        <v>0</v>
      </c>
      <c r="BA33" s="59">
        <v>0</v>
      </c>
      <c r="BB33" s="59">
        <v>0</v>
      </c>
      <c r="BC33" s="59">
        <v>0</v>
      </c>
      <c r="BD33" s="59">
        <v>0</v>
      </c>
      <c r="BE33" s="59">
        <v>0</v>
      </c>
      <c r="BF33" s="59">
        <v>0</v>
      </c>
      <c r="BG33" s="59">
        <v>0</v>
      </c>
      <c r="BH33" s="59">
        <v>0</v>
      </c>
      <c r="BI33" s="59">
        <v>0</v>
      </c>
      <c r="BJ33" s="59">
        <v>0</v>
      </c>
      <c r="BK33" s="59">
        <v>0</v>
      </c>
      <c r="BL33" s="59">
        <v>0</v>
      </c>
      <c r="BM33" s="59">
        <v>0</v>
      </c>
      <c r="BN33" s="59">
        <v>0</v>
      </c>
      <c r="BO33" s="59">
        <v>0</v>
      </c>
      <c r="BP33" s="59">
        <v>0</v>
      </c>
      <c r="BQ33" s="59">
        <v>0</v>
      </c>
      <c r="BR33" s="59">
        <v>0</v>
      </c>
      <c r="BS33" s="59">
        <v>0</v>
      </c>
      <c r="BT33" s="59">
        <v>0</v>
      </c>
      <c r="BU33" s="59">
        <v>0</v>
      </c>
      <c r="BV33" s="59">
        <v>0</v>
      </c>
      <c r="BW33" s="59">
        <v>0</v>
      </c>
      <c r="BX33" s="59">
        <v>0</v>
      </c>
      <c r="BY33" s="59">
        <v>0</v>
      </c>
      <c r="BZ33" s="59">
        <v>0</v>
      </c>
      <c r="CA33" s="59">
        <v>0</v>
      </c>
      <c r="CB33" s="59">
        <v>0</v>
      </c>
      <c r="CC33" s="59">
        <v>0</v>
      </c>
      <c r="CD33" s="59">
        <v>1.4206896551724137</v>
      </c>
      <c r="CE33" s="59">
        <v>0</v>
      </c>
      <c r="CF33" s="59">
        <v>0</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0</v>
      </c>
      <c r="J34" s="58">
        <v>0</v>
      </c>
      <c r="K34" s="58">
        <v>0</v>
      </c>
      <c r="L34" s="58">
        <v>0</v>
      </c>
      <c r="M34" s="58">
        <v>0</v>
      </c>
      <c r="N34" s="58">
        <v>0</v>
      </c>
      <c r="O34" s="58">
        <v>0</v>
      </c>
      <c r="P34" s="58">
        <v>0</v>
      </c>
      <c r="Q34" s="58">
        <v>0</v>
      </c>
      <c r="R34" s="58">
        <v>0</v>
      </c>
      <c r="S34" s="58">
        <v>0</v>
      </c>
      <c r="T34" s="58">
        <v>0</v>
      </c>
      <c r="U34" s="58">
        <v>0</v>
      </c>
      <c r="V34" s="58">
        <v>0</v>
      </c>
      <c r="W34" s="58">
        <v>0</v>
      </c>
      <c r="X34" s="58">
        <v>0</v>
      </c>
      <c r="Y34" s="58">
        <v>0</v>
      </c>
      <c r="Z34" s="58">
        <v>0</v>
      </c>
      <c r="AA34" s="58">
        <v>0</v>
      </c>
      <c r="AB34" s="58">
        <v>0</v>
      </c>
      <c r="AC34" s="58">
        <v>0</v>
      </c>
      <c r="AD34" s="58">
        <v>0</v>
      </c>
      <c r="AE34" s="58">
        <v>0</v>
      </c>
      <c r="AF34" s="58">
        <v>0</v>
      </c>
      <c r="AG34" s="58">
        <v>0</v>
      </c>
      <c r="AH34" s="58">
        <v>0</v>
      </c>
      <c r="AI34" s="58">
        <v>0</v>
      </c>
      <c r="AJ34" s="58">
        <v>0</v>
      </c>
      <c r="AK34" s="58">
        <v>0</v>
      </c>
      <c r="AL34" s="58">
        <v>0</v>
      </c>
      <c r="AM34" s="58">
        <v>0</v>
      </c>
      <c r="AN34" s="58">
        <v>0</v>
      </c>
      <c r="AO34" s="58">
        <v>0</v>
      </c>
      <c r="AP34" s="58">
        <v>0</v>
      </c>
      <c r="AQ34" s="58">
        <v>0</v>
      </c>
      <c r="AR34" s="58">
        <v>0</v>
      </c>
      <c r="AS34" s="58">
        <v>0</v>
      </c>
      <c r="AT34" s="58">
        <v>0</v>
      </c>
      <c r="AU34" s="58">
        <v>0</v>
      </c>
      <c r="AV34" s="58">
        <v>0</v>
      </c>
      <c r="AW34" s="58">
        <v>0</v>
      </c>
      <c r="AX34" s="58">
        <v>0</v>
      </c>
      <c r="AY34" s="58">
        <v>0</v>
      </c>
      <c r="AZ34" s="58">
        <v>0</v>
      </c>
      <c r="BA34" s="58">
        <v>0</v>
      </c>
      <c r="BB34" s="58">
        <v>0</v>
      </c>
      <c r="BC34" s="58">
        <v>0</v>
      </c>
      <c r="BD34" s="58">
        <v>0</v>
      </c>
      <c r="BE34" s="58">
        <v>0</v>
      </c>
      <c r="BF34" s="58">
        <v>0</v>
      </c>
      <c r="BG34" s="58">
        <v>0</v>
      </c>
      <c r="BH34" s="58">
        <v>0</v>
      </c>
      <c r="BI34" s="58">
        <v>0</v>
      </c>
      <c r="BJ34" s="58">
        <v>0</v>
      </c>
      <c r="BK34" s="58">
        <v>0</v>
      </c>
      <c r="BL34" s="58">
        <v>0</v>
      </c>
      <c r="BM34" s="58">
        <v>0</v>
      </c>
      <c r="BN34" s="58">
        <v>0</v>
      </c>
      <c r="BO34" s="58">
        <v>0</v>
      </c>
      <c r="BP34" s="58">
        <v>0</v>
      </c>
      <c r="BQ34" s="58">
        <v>0</v>
      </c>
      <c r="BR34" s="58">
        <v>0</v>
      </c>
      <c r="BS34" s="58">
        <v>0</v>
      </c>
      <c r="BT34" s="58">
        <v>0</v>
      </c>
      <c r="BU34" s="58">
        <v>0</v>
      </c>
      <c r="BV34" s="58">
        <v>0</v>
      </c>
      <c r="BW34" s="58">
        <v>0</v>
      </c>
      <c r="BX34" s="58">
        <v>0</v>
      </c>
      <c r="BY34" s="58">
        <v>0</v>
      </c>
      <c r="BZ34" s="58">
        <v>0</v>
      </c>
      <c r="CA34" s="58">
        <v>0</v>
      </c>
      <c r="CB34" s="58">
        <v>0</v>
      </c>
      <c r="CC34" s="58">
        <v>0</v>
      </c>
      <c r="CD34" s="58">
        <v>0</v>
      </c>
      <c r="CE34" s="58">
        <v>0</v>
      </c>
      <c r="CF34" s="58">
        <v>0</v>
      </c>
    </row>
    <row r="35" spans="1:84" ht="13.5" customHeight="1" x14ac:dyDescent="0.25">
      <c r="A35" s="48" t="s">
        <v>34</v>
      </c>
      <c r="B35" s="62" t="s">
        <v>35</v>
      </c>
      <c r="C35" s="63" t="s">
        <v>36</v>
      </c>
      <c r="D35" s="17"/>
      <c r="E35" s="11"/>
      <c r="F35" s="98" t="s">
        <v>37</v>
      </c>
      <c r="G35" s="96" t="e">
        <f ca="1">IF(G34 = 0, 0, G34/G6)</f>
        <v>#REF!</v>
      </c>
      <c r="H35" s="30" t="e">
        <f>IF(H6=0, 0, H34/H6)</f>
        <v>#REF!</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0">
        <v>0</v>
      </c>
      <c r="AY35" s="30">
        <v>0</v>
      </c>
      <c r="AZ35" s="30">
        <v>0</v>
      </c>
      <c r="BA35" s="30">
        <v>0</v>
      </c>
      <c r="BB35" s="30">
        <v>0</v>
      </c>
      <c r="BC35" s="30">
        <v>0</v>
      </c>
      <c r="BD35" s="30">
        <v>0</v>
      </c>
      <c r="BE35" s="30">
        <v>0</v>
      </c>
      <c r="BF35" s="30">
        <v>0</v>
      </c>
      <c r="BG35" s="30">
        <v>0</v>
      </c>
      <c r="BH35" s="30">
        <v>0</v>
      </c>
      <c r="BI35" s="30">
        <v>0</v>
      </c>
      <c r="BJ35" s="30">
        <v>0</v>
      </c>
      <c r="BK35" s="30">
        <v>0</v>
      </c>
      <c r="BL35" s="30">
        <v>0</v>
      </c>
      <c r="BM35" s="30">
        <v>0</v>
      </c>
      <c r="BN35" s="30">
        <v>0</v>
      </c>
      <c r="BO35" s="30">
        <v>0</v>
      </c>
      <c r="BP35" s="30">
        <v>0</v>
      </c>
      <c r="BQ35" s="30">
        <v>0</v>
      </c>
      <c r="BR35" s="30">
        <v>0</v>
      </c>
      <c r="BS35" s="30">
        <v>0</v>
      </c>
      <c r="BT35" s="30">
        <v>0</v>
      </c>
      <c r="BU35" s="30">
        <v>0</v>
      </c>
      <c r="BV35" s="30">
        <v>0</v>
      </c>
      <c r="BW35" s="30">
        <v>0</v>
      </c>
      <c r="BX35" s="30">
        <v>0</v>
      </c>
      <c r="BY35" s="30">
        <v>0</v>
      </c>
      <c r="BZ35" s="30">
        <v>0</v>
      </c>
      <c r="CA35" s="30">
        <v>0</v>
      </c>
      <c r="CB35" s="30">
        <v>0</v>
      </c>
      <c r="CC35" s="30">
        <v>0</v>
      </c>
      <c r="CD35" s="30">
        <v>0</v>
      </c>
      <c r="CE35" s="30">
        <v>0</v>
      </c>
      <c r="CF35" s="30">
        <v>0</v>
      </c>
    </row>
    <row r="36" spans="1:84" hidden="1"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1" t="e">
        <f>#REF!</f>
        <v>#REF!</v>
      </c>
      <c r="I37" s="71">
        <v>0</v>
      </c>
      <c r="J37" s="71">
        <v>0</v>
      </c>
      <c r="K37" s="71">
        <v>0</v>
      </c>
      <c r="L37" s="71">
        <v>0</v>
      </c>
      <c r="M37" s="71">
        <v>0</v>
      </c>
      <c r="N37" s="71">
        <v>0</v>
      </c>
      <c r="O37" s="71">
        <v>0</v>
      </c>
      <c r="P37" s="71">
        <v>0</v>
      </c>
      <c r="Q37" s="71">
        <v>0</v>
      </c>
      <c r="R37" s="71">
        <v>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71">
        <v>0</v>
      </c>
      <c r="AJ37" s="71">
        <v>0</v>
      </c>
      <c r="AK37" s="71">
        <v>0</v>
      </c>
      <c r="AL37" s="71">
        <v>0</v>
      </c>
      <c r="AM37" s="71">
        <v>0</v>
      </c>
      <c r="AN37" s="71">
        <v>0</v>
      </c>
      <c r="AO37" s="71">
        <v>0</v>
      </c>
      <c r="AP37" s="71">
        <v>0</v>
      </c>
      <c r="AQ37" s="71">
        <v>0</v>
      </c>
      <c r="AR37" s="71">
        <v>0</v>
      </c>
      <c r="AS37" s="71">
        <v>0</v>
      </c>
      <c r="AT37" s="71">
        <v>0</v>
      </c>
      <c r="AU37" s="71">
        <v>0</v>
      </c>
      <c r="AV37" s="71">
        <v>0</v>
      </c>
      <c r="AW37" s="71">
        <v>0</v>
      </c>
      <c r="AX37" s="71">
        <v>0</v>
      </c>
      <c r="AY37" s="71">
        <v>0</v>
      </c>
      <c r="AZ37" s="71">
        <v>0</v>
      </c>
      <c r="BA37" s="71">
        <v>0</v>
      </c>
      <c r="BB37" s="71">
        <v>0</v>
      </c>
      <c r="BC37" s="71">
        <v>0</v>
      </c>
      <c r="BD37" s="71">
        <v>0</v>
      </c>
      <c r="BE37" s="71">
        <v>0</v>
      </c>
      <c r="BF37" s="71">
        <v>0</v>
      </c>
      <c r="BG37" s="71">
        <v>0</v>
      </c>
      <c r="BH37" s="71">
        <v>0</v>
      </c>
      <c r="BI37" s="71">
        <v>0</v>
      </c>
      <c r="BJ37" s="71">
        <v>0</v>
      </c>
      <c r="BK37" s="71">
        <v>0</v>
      </c>
      <c r="BL37" s="71">
        <v>0</v>
      </c>
      <c r="BM37" s="71">
        <v>0</v>
      </c>
      <c r="BN37" s="71">
        <v>0</v>
      </c>
      <c r="BO37" s="71">
        <v>0</v>
      </c>
      <c r="BP37" s="71">
        <v>0</v>
      </c>
      <c r="BQ37" s="71">
        <v>0</v>
      </c>
      <c r="BR37" s="71">
        <v>0</v>
      </c>
      <c r="BS37" s="71">
        <v>0</v>
      </c>
      <c r="BT37" s="71">
        <v>0</v>
      </c>
      <c r="BU37" s="71">
        <v>0</v>
      </c>
      <c r="BV37" s="71">
        <v>0</v>
      </c>
      <c r="BW37" s="71">
        <v>0</v>
      </c>
      <c r="BX37" s="71">
        <v>0</v>
      </c>
      <c r="BY37" s="71">
        <v>0</v>
      </c>
      <c r="BZ37" s="71">
        <v>0</v>
      </c>
      <c r="CA37" s="71">
        <v>0</v>
      </c>
      <c r="CB37" s="71">
        <v>0</v>
      </c>
      <c r="CC37" s="71">
        <v>0</v>
      </c>
      <c r="CD37" s="71">
        <v>0</v>
      </c>
      <c r="CE37" s="71">
        <v>0</v>
      </c>
      <c r="CF37" s="71">
        <v>0</v>
      </c>
    </row>
    <row r="38" spans="1:84" x14ac:dyDescent="0.25">
      <c r="A38" s="48" t="s">
        <v>41</v>
      </c>
      <c r="B38" s="62" t="s">
        <v>42</v>
      </c>
      <c r="C38" s="63" t="s">
        <v>43</v>
      </c>
      <c r="D38" s="17"/>
      <c r="E38" s="11"/>
      <c r="F38" s="98" t="s">
        <v>44</v>
      </c>
      <c r="G38" s="96" t="e">
        <f ca="1">IF(G5=0,0,G37/G5)</f>
        <v>#REF!</v>
      </c>
      <c r="H38" s="70" t="e">
        <f>IF(H5=0, 0, H37/H5)</f>
        <v>#REF!</v>
      </c>
      <c r="I38" s="70">
        <v>0</v>
      </c>
      <c r="J38" s="70">
        <v>0</v>
      </c>
      <c r="K38" s="70">
        <v>0</v>
      </c>
      <c r="L38" s="70">
        <v>0</v>
      </c>
      <c r="M38" s="70">
        <v>0</v>
      </c>
      <c r="N38" s="70">
        <v>0</v>
      </c>
      <c r="O38" s="70">
        <v>0</v>
      </c>
      <c r="P38" s="70">
        <v>0</v>
      </c>
      <c r="Q38" s="70">
        <v>0</v>
      </c>
      <c r="R38" s="70">
        <v>0</v>
      </c>
      <c r="S38" s="70">
        <v>0</v>
      </c>
      <c r="T38" s="70">
        <v>0</v>
      </c>
      <c r="U38" s="70">
        <v>0</v>
      </c>
      <c r="V38" s="70">
        <v>0</v>
      </c>
      <c r="W38" s="70">
        <v>0</v>
      </c>
      <c r="X38" s="70">
        <v>0</v>
      </c>
      <c r="Y38" s="70">
        <v>0</v>
      </c>
      <c r="Z38" s="70">
        <v>0</v>
      </c>
      <c r="AA38" s="70">
        <v>0</v>
      </c>
      <c r="AB38" s="70">
        <v>0</v>
      </c>
      <c r="AC38" s="70">
        <v>0</v>
      </c>
      <c r="AD38" s="70">
        <v>0</v>
      </c>
      <c r="AE38" s="70">
        <v>0</v>
      </c>
      <c r="AF38" s="70">
        <v>0</v>
      </c>
      <c r="AG38" s="70">
        <v>0</v>
      </c>
      <c r="AH38" s="70">
        <v>0</v>
      </c>
      <c r="AI38" s="70">
        <v>0</v>
      </c>
      <c r="AJ38" s="70">
        <v>0</v>
      </c>
      <c r="AK38" s="70">
        <v>0</v>
      </c>
      <c r="AL38" s="70">
        <v>0</v>
      </c>
      <c r="AM38" s="70">
        <v>0</v>
      </c>
      <c r="AN38" s="70">
        <v>0</v>
      </c>
      <c r="AO38" s="70">
        <v>0</v>
      </c>
      <c r="AP38" s="70">
        <v>0</v>
      </c>
      <c r="AQ38" s="70">
        <v>0</v>
      </c>
      <c r="AR38" s="70">
        <v>0</v>
      </c>
      <c r="AS38" s="70">
        <v>0</v>
      </c>
      <c r="AT38" s="70">
        <v>0</v>
      </c>
      <c r="AU38" s="70">
        <v>0</v>
      </c>
      <c r="AV38" s="70">
        <v>0</v>
      </c>
      <c r="AW38" s="70">
        <v>0</v>
      </c>
      <c r="AX38" s="70">
        <v>0</v>
      </c>
      <c r="AY38" s="70">
        <v>0</v>
      </c>
      <c r="AZ38" s="70">
        <v>0</v>
      </c>
      <c r="BA38" s="70">
        <v>0</v>
      </c>
      <c r="BB38" s="70">
        <v>0</v>
      </c>
      <c r="BC38" s="70">
        <v>0</v>
      </c>
      <c r="BD38" s="70">
        <v>0</v>
      </c>
      <c r="BE38" s="70">
        <v>0</v>
      </c>
      <c r="BF38" s="70">
        <v>0</v>
      </c>
      <c r="BG38" s="70">
        <v>0</v>
      </c>
      <c r="BH38" s="70">
        <v>0</v>
      </c>
      <c r="BI38" s="70">
        <v>0</v>
      </c>
      <c r="BJ38" s="70">
        <v>0</v>
      </c>
      <c r="BK38" s="70">
        <v>0</v>
      </c>
      <c r="BL38" s="70">
        <v>0</v>
      </c>
      <c r="BM38" s="70">
        <v>0</v>
      </c>
      <c r="BN38" s="70">
        <v>0</v>
      </c>
      <c r="BO38" s="70">
        <v>0</v>
      </c>
      <c r="BP38" s="70">
        <v>0</v>
      </c>
      <c r="BQ38" s="70">
        <v>0</v>
      </c>
      <c r="BR38" s="70">
        <v>0</v>
      </c>
      <c r="BS38" s="70">
        <v>0</v>
      </c>
      <c r="BT38" s="70">
        <v>0</v>
      </c>
      <c r="BU38" s="70">
        <v>0</v>
      </c>
      <c r="BV38" s="70">
        <v>0</v>
      </c>
      <c r="BW38" s="70">
        <v>0</v>
      </c>
      <c r="BX38" s="70">
        <v>0</v>
      </c>
      <c r="BY38" s="70">
        <v>0</v>
      </c>
      <c r="BZ38" s="70">
        <v>0</v>
      </c>
      <c r="CA38" s="70">
        <v>0</v>
      </c>
      <c r="CB38" s="70">
        <v>0</v>
      </c>
      <c r="CC38" s="70">
        <v>0</v>
      </c>
      <c r="CD38" s="70">
        <v>0</v>
      </c>
      <c r="CE38" s="70">
        <v>0</v>
      </c>
      <c r="CF38" s="70">
        <v>0</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0</v>
      </c>
      <c r="J39" s="29">
        <v>0</v>
      </c>
      <c r="K39" s="29">
        <v>0</v>
      </c>
      <c r="L39" s="29">
        <v>0</v>
      </c>
      <c r="M39" s="29">
        <v>0</v>
      </c>
      <c r="N39" s="29">
        <v>0</v>
      </c>
      <c r="O39" s="29">
        <v>0</v>
      </c>
      <c r="P39" s="29">
        <v>0</v>
      </c>
      <c r="Q39" s="29">
        <v>0</v>
      </c>
      <c r="R39" s="29">
        <v>0</v>
      </c>
      <c r="S39" s="29">
        <v>0</v>
      </c>
      <c r="T39" s="29">
        <v>0</v>
      </c>
      <c r="U39" s="29">
        <v>0</v>
      </c>
      <c r="V39" s="29">
        <v>0</v>
      </c>
      <c r="W39" s="29">
        <v>0</v>
      </c>
      <c r="X39" s="29">
        <v>0</v>
      </c>
      <c r="Y39" s="29">
        <v>0</v>
      </c>
      <c r="Z39" s="29">
        <v>0</v>
      </c>
      <c r="AA39" s="29">
        <v>0</v>
      </c>
      <c r="AB39" s="29">
        <v>0</v>
      </c>
      <c r="AC39" s="29">
        <v>0</v>
      </c>
      <c r="AD39" s="29">
        <v>0</v>
      </c>
      <c r="AE39" s="29">
        <v>0</v>
      </c>
      <c r="AF39" s="29">
        <v>0</v>
      </c>
      <c r="AG39" s="29">
        <v>0</v>
      </c>
      <c r="AH39" s="29">
        <v>0</v>
      </c>
      <c r="AI39" s="29">
        <v>0</v>
      </c>
      <c r="AJ39" s="29">
        <v>0</v>
      </c>
      <c r="AK39" s="29">
        <v>0</v>
      </c>
      <c r="AL39" s="29">
        <v>0</v>
      </c>
      <c r="AM39" s="29">
        <v>2</v>
      </c>
      <c r="AN39" s="29">
        <v>0</v>
      </c>
      <c r="AO39" s="29">
        <v>0</v>
      </c>
      <c r="AP39" s="29">
        <v>0</v>
      </c>
      <c r="AQ39" s="29">
        <v>0</v>
      </c>
      <c r="AR39" s="29">
        <v>0</v>
      </c>
      <c r="AS39" s="29">
        <v>0</v>
      </c>
      <c r="AT39" s="29">
        <v>0</v>
      </c>
      <c r="AU39" s="29">
        <v>0</v>
      </c>
      <c r="AV39" s="29">
        <v>0</v>
      </c>
      <c r="AW39" s="29">
        <v>0</v>
      </c>
      <c r="AX39" s="29">
        <v>0</v>
      </c>
      <c r="AY39" s="29">
        <v>0</v>
      </c>
      <c r="AZ39" s="29">
        <v>0</v>
      </c>
      <c r="BA39" s="29">
        <v>0</v>
      </c>
      <c r="BB39" s="29">
        <v>0</v>
      </c>
      <c r="BC39" s="29">
        <v>0</v>
      </c>
      <c r="BD39" s="29">
        <v>0</v>
      </c>
      <c r="BE39" s="29">
        <v>0</v>
      </c>
      <c r="BF39" s="29">
        <v>0</v>
      </c>
      <c r="BG39" s="29">
        <v>0</v>
      </c>
      <c r="BH39" s="29">
        <v>0</v>
      </c>
      <c r="BI39" s="29">
        <v>0</v>
      </c>
      <c r="BJ39" s="29">
        <v>0</v>
      </c>
      <c r="BK39" s="29">
        <v>0</v>
      </c>
      <c r="BL39" s="29">
        <v>0</v>
      </c>
      <c r="BM39" s="29">
        <v>0</v>
      </c>
      <c r="BN39" s="29">
        <v>0</v>
      </c>
      <c r="BO39" s="29">
        <v>0</v>
      </c>
      <c r="BP39" s="29">
        <v>0</v>
      </c>
      <c r="BQ39" s="29">
        <v>0</v>
      </c>
      <c r="BR39" s="29">
        <v>0</v>
      </c>
      <c r="BS39" s="29">
        <v>0</v>
      </c>
      <c r="BT39" s="29">
        <v>0</v>
      </c>
      <c r="BU39" s="29">
        <v>0</v>
      </c>
      <c r="BV39" s="29">
        <v>0</v>
      </c>
      <c r="BW39" s="29">
        <v>0</v>
      </c>
      <c r="BX39" s="29">
        <v>0</v>
      </c>
      <c r="BY39" s="29">
        <v>0</v>
      </c>
      <c r="BZ39" s="29">
        <v>0</v>
      </c>
      <c r="CA39" s="29">
        <v>0</v>
      </c>
      <c r="CB39" s="29">
        <v>0</v>
      </c>
      <c r="CC39" s="29">
        <v>0</v>
      </c>
      <c r="CD39" s="29">
        <v>0</v>
      </c>
      <c r="CE39" s="29">
        <v>0</v>
      </c>
      <c r="CF39" s="29">
        <v>0</v>
      </c>
    </row>
    <row r="40" spans="1:84" x14ac:dyDescent="0.25">
      <c r="A40" s="48" t="s">
        <v>15</v>
      </c>
      <c r="B40" s="62" t="s">
        <v>46</v>
      </c>
      <c r="C40" s="63" t="s">
        <v>47</v>
      </c>
      <c r="D40" s="17"/>
      <c r="E40" s="11"/>
      <c r="F40" s="98" t="s">
        <v>28</v>
      </c>
      <c r="G40" s="103" t="e">
        <f ca="1">IF(G8=0,0,G39/G8)</f>
        <v>#REF!</v>
      </c>
      <c r="H40" s="104" t="e">
        <f>IF(H8=0, 0, H39/H8)</f>
        <v>#REF!</v>
      </c>
      <c r="I40" s="104">
        <v>0</v>
      </c>
      <c r="J40" s="104">
        <v>0</v>
      </c>
      <c r="K40" s="104">
        <v>0</v>
      </c>
      <c r="L40" s="104">
        <v>0</v>
      </c>
      <c r="M40" s="104">
        <v>0</v>
      </c>
      <c r="N40" s="104">
        <v>0</v>
      </c>
      <c r="O40" s="104">
        <v>0</v>
      </c>
      <c r="P40" s="104">
        <v>0</v>
      </c>
      <c r="Q40" s="104">
        <v>0</v>
      </c>
      <c r="R40" s="104">
        <v>0</v>
      </c>
      <c r="S40" s="104">
        <v>0</v>
      </c>
      <c r="T40" s="104">
        <v>0</v>
      </c>
      <c r="U40" s="104">
        <v>0</v>
      </c>
      <c r="V40" s="104">
        <v>0</v>
      </c>
      <c r="W40" s="104">
        <v>0</v>
      </c>
      <c r="X40" s="104">
        <v>0</v>
      </c>
      <c r="Y40" s="104">
        <v>0</v>
      </c>
      <c r="Z40" s="104">
        <v>0</v>
      </c>
      <c r="AA40" s="104">
        <v>0</v>
      </c>
      <c r="AB40" s="104">
        <v>0</v>
      </c>
      <c r="AC40" s="104">
        <v>0</v>
      </c>
      <c r="AD40" s="104">
        <v>0</v>
      </c>
      <c r="AE40" s="104">
        <v>0</v>
      </c>
      <c r="AF40" s="104">
        <v>0</v>
      </c>
      <c r="AG40" s="104">
        <v>0</v>
      </c>
      <c r="AH40" s="104">
        <v>0</v>
      </c>
      <c r="AI40" s="104">
        <v>0</v>
      </c>
      <c r="AJ40" s="104">
        <v>0</v>
      </c>
      <c r="AK40" s="104">
        <v>0</v>
      </c>
      <c r="AL40" s="104">
        <v>0</v>
      </c>
      <c r="AM40" s="104">
        <v>0</v>
      </c>
      <c r="AN40" s="104">
        <v>0</v>
      </c>
      <c r="AO40" s="104">
        <v>0</v>
      </c>
      <c r="AP40" s="104">
        <v>0</v>
      </c>
      <c r="AQ40" s="104">
        <v>0</v>
      </c>
      <c r="AR40" s="104">
        <v>0</v>
      </c>
      <c r="AS40" s="104">
        <v>0</v>
      </c>
      <c r="AT40" s="104">
        <v>0</v>
      </c>
      <c r="AU40" s="104">
        <v>0</v>
      </c>
      <c r="AV40" s="104">
        <v>0</v>
      </c>
      <c r="AW40" s="104">
        <v>0</v>
      </c>
      <c r="AX40" s="104">
        <v>0</v>
      </c>
      <c r="AY40" s="104">
        <v>0</v>
      </c>
      <c r="AZ40" s="104">
        <v>0</v>
      </c>
      <c r="BA40" s="104">
        <v>0</v>
      </c>
      <c r="BB40" s="104">
        <v>0</v>
      </c>
      <c r="BC40" s="104">
        <v>0</v>
      </c>
      <c r="BD40" s="104">
        <v>0</v>
      </c>
      <c r="BE40" s="104">
        <v>0</v>
      </c>
      <c r="BF40" s="104">
        <v>0</v>
      </c>
      <c r="BG40" s="104">
        <v>0</v>
      </c>
      <c r="BH40" s="104">
        <v>0</v>
      </c>
      <c r="BI40" s="104">
        <v>0</v>
      </c>
      <c r="BJ40" s="104">
        <v>0</v>
      </c>
      <c r="BK40" s="104">
        <v>0</v>
      </c>
      <c r="BL40" s="104">
        <v>0</v>
      </c>
      <c r="BM40" s="104">
        <v>0</v>
      </c>
      <c r="BN40" s="104">
        <v>0</v>
      </c>
      <c r="BO40" s="104">
        <v>0</v>
      </c>
      <c r="BP40" s="104">
        <v>0</v>
      </c>
      <c r="BQ40" s="104">
        <v>0</v>
      </c>
      <c r="BR40" s="104">
        <v>0</v>
      </c>
      <c r="BS40" s="104">
        <v>0</v>
      </c>
      <c r="BT40" s="104">
        <v>0</v>
      </c>
      <c r="BU40" s="104">
        <v>0</v>
      </c>
      <c r="BV40" s="104">
        <v>0</v>
      </c>
      <c r="BW40" s="104">
        <v>0</v>
      </c>
      <c r="BX40" s="104">
        <v>0</v>
      </c>
      <c r="BY40" s="104">
        <v>0</v>
      </c>
      <c r="BZ40" s="104">
        <v>0</v>
      </c>
      <c r="CA40" s="104">
        <v>0</v>
      </c>
      <c r="CB40" s="104">
        <v>0</v>
      </c>
      <c r="CC40" s="104">
        <v>0</v>
      </c>
      <c r="CD40" s="104">
        <v>0</v>
      </c>
      <c r="CE40" s="104">
        <v>0</v>
      </c>
      <c r="CF40" s="104">
        <v>0</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13" t="e">
        <f>#REF!</f>
        <v>#REF!</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v>0</v>
      </c>
      <c r="AN41" s="113">
        <v>0</v>
      </c>
      <c r="AO41" s="113">
        <v>0</v>
      </c>
      <c r="AP41" s="113">
        <v>0</v>
      </c>
      <c r="AQ41" s="113">
        <v>0</v>
      </c>
      <c r="AR41" s="113">
        <v>0</v>
      </c>
      <c r="AS41" s="113">
        <v>0</v>
      </c>
      <c r="AT41" s="113">
        <v>0</v>
      </c>
      <c r="AU41" s="113">
        <v>0</v>
      </c>
      <c r="AV41" s="113">
        <v>0</v>
      </c>
      <c r="AW41" s="113">
        <v>0</v>
      </c>
      <c r="AX41" s="113">
        <v>0</v>
      </c>
      <c r="AY41" s="113">
        <v>0</v>
      </c>
      <c r="AZ41" s="113">
        <v>0</v>
      </c>
      <c r="BA41" s="113">
        <v>0</v>
      </c>
      <c r="BB41" s="113">
        <v>0</v>
      </c>
      <c r="BC41" s="113">
        <v>0</v>
      </c>
      <c r="BD41" s="113">
        <v>0</v>
      </c>
      <c r="BE41" s="113">
        <v>0</v>
      </c>
      <c r="BF41" s="113">
        <v>0</v>
      </c>
      <c r="BG41" s="113">
        <v>0</v>
      </c>
      <c r="BH41" s="113">
        <v>0</v>
      </c>
      <c r="BI41" s="113">
        <v>0</v>
      </c>
      <c r="BJ41" s="113">
        <v>0</v>
      </c>
      <c r="BK41" s="113">
        <v>0</v>
      </c>
      <c r="BL41" s="113">
        <v>0</v>
      </c>
      <c r="BM41" s="113">
        <v>0</v>
      </c>
      <c r="BN41" s="113">
        <v>0</v>
      </c>
      <c r="BO41" s="113">
        <v>0</v>
      </c>
      <c r="BP41" s="113">
        <v>0</v>
      </c>
      <c r="BQ41" s="113">
        <v>0</v>
      </c>
      <c r="BR41" s="113">
        <v>0</v>
      </c>
      <c r="BS41" s="113">
        <v>0</v>
      </c>
      <c r="BT41" s="113">
        <v>0</v>
      </c>
      <c r="BU41" s="113">
        <v>0</v>
      </c>
      <c r="BV41" s="113">
        <v>0</v>
      </c>
      <c r="BW41" s="113">
        <v>0</v>
      </c>
      <c r="BX41" s="113">
        <v>0</v>
      </c>
      <c r="BY41" s="113">
        <v>0</v>
      </c>
      <c r="BZ41" s="113">
        <v>0</v>
      </c>
      <c r="CA41" s="113">
        <v>0</v>
      </c>
      <c r="CB41" s="113">
        <v>0</v>
      </c>
      <c r="CC41" s="113">
        <v>0</v>
      </c>
      <c r="CD41" s="113">
        <v>0</v>
      </c>
      <c r="CE41" s="113">
        <v>0</v>
      </c>
      <c r="CF41" s="113">
        <v>0</v>
      </c>
    </row>
    <row r="42" spans="1:84" ht="13.8" thickBot="1" x14ac:dyDescent="0.3">
      <c r="A42" s="17"/>
      <c r="B42" s="17"/>
      <c r="C42" s="17"/>
      <c r="D42" s="17"/>
      <c r="E42" s="11"/>
      <c r="F42" s="101" t="s">
        <v>28</v>
      </c>
      <c r="G42" s="96" t="e">
        <f ca="1">IF(G8=0,0,G41/G8)</f>
        <v>#REF!</v>
      </c>
      <c r="H42" s="114" t="e">
        <f>IF(H8=0, 0, H41/H8)</f>
        <v>#REF!</v>
      </c>
      <c r="I42" s="114">
        <v>0</v>
      </c>
      <c r="J42" s="114">
        <v>0</v>
      </c>
      <c r="K42" s="114">
        <v>0</v>
      </c>
      <c r="L42" s="114">
        <v>0</v>
      </c>
      <c r="M42" s="114">
        <v>0</v>
      </c>
      <c r="N42" s="114">
        <v>0</v>
      </c>
      <c r="O42" s="114">
        <v>0</v>
      </c>
      <c r="P42" s="114">
        <v>0</v>
      </c>
      <c r="Q42" s="114">
        <v>0</v>
      </c>
      <c r="R42" s="114">
        <v>0</v>
      </c>
      <c r="S42" s="114">
        <v>0</v>
      </c>
      <c r="T42" s="114">
        <v>0</v>
      </c>
      <c r="U42" s="114">
        <v>0</v>
      </c>
      <c r="V42" s="114">
        <v>0</v>
      </c>
      <c r="W42" s="114">
        <v>0</v>
      </c>
      <c r="X42" s="114">
        <v>0</v>
      </c>
      <c r="Y42" s="114">
        <v>0</v>
      </c>
      <c r="Z42" s="114">
        <v>0</v>
      </c>
      <c r="AA42" s="114">
        <v>0</v>
      </c>
      <c r="AB42" s="114">
        <v>0</v>
      </c>
      <c r="AC42" s="114">
        <v>0</v>
      </c>
      <c r="AD42" s="114">
        <v>0</v>
      </c>
      <c r="AE42" s="114">
        <v>0</v>
      </c>
      <c r="AF42" s="114">
        <v>0</v>
      </c>
      <c r="AG42" s="114">
        <v>0</v>
      </c>
      <c r="AH42" s="114">
        <v>0</v>
      </c>
      <c r="AI42" s="114">
        <v>0</v>
      </c>
      <c r="AJ42" s="114">
        <v>0</v>
      </c>
      <c r="AK42" s="114">
        <v>0</v>
      </c>
      <c r="AL42" s="114">
        <v>0</v>
      </c>
      <c r="AM42" s="114">
        <v>0</v>
      </c>
      <c r="AN42" s="114">
        <v>0</v>
      </c>
      <c r="AO42" s="114">
        <v>0</v>
      </c>
      <c r="AP42" s="114">
        <v>0</v>
      </c>
      <c r="AQ42" s="114">
        <v>0</v>
      </c>
      <c r="AR42" s="114">
        <v>0</v>
      </c>
      <c r="AS42" s="114">
        <v>0</v>
      </c>
      <c r="AT42" s="114">
        <v>0</v>
      </c>
      <c r="AU42" s="114">
        <v>0</v>
      </c>
      <c r="AV42" s="114">
        <v>0</v>
      </c>
      <c r="AW42" s="114">
        <v>0</v>
      </c>
      <c r="AX42" s="114">
        <v>0</v>
      </c>
      <c r="AY42" s="114">
        <v>0</v>
      </c>
      <c r="AZ42" s="114">
        <v>0</v>
      </c>
      <c r="BA42" s="114">
        <v>0</v>
      </c>
      <c r="BB42" s="114">
        <v>0</v>
      </c>
      <c r="BC42" s="114">
        <v>0</v>
      </c>
      <c r="BD42" s="114">
        <v>0</v>
      </c>
      <c r="BE42" s="114">
        <v>0</v>
      </c>
      <c r="BF42" s="114">
        <v>0</v>
      </c>
      <c r="BG42" s="114">
        <v>0</v>
      </c>
      <c r="BH42" s="114">
        <v>0</v>
      </c>
      <c r="BI42" s="114">
        <v>0</v>
      </c>
      <c r="BJ42" s="114">
        <v>0</v>
      </c>
      <c r="BK42" s="114">
        <v>0</v>
      </c>
      <c r="BL42" s="114">
        <v>0</v>
      </c>
      <c r="BM42" s="114">
        <v>0</v>
      </c>
      <c r="BN42" s="114">
        <v>0</v>
      </c>
      <c r="BO42" s="114">
        <v>0</v>
      </c>
      <c r="BP42" s="114">
        <v>0</v>
      </c>
      <c r="BQ42" s="114">
        <v>0</v>
      </c>
      <c r="BR42" s="114">
        <v>0</v>
      </c>
      <c r="BS42" s="114">
        <v>0</v>
      </c>
      <c r="BT42" s="114">
        <v>0</v>
      </c>
      <c r="BU42" s="114">
        <v>0</v>
      </c>
      <c r="BV42" s="114">
        <v>0</v>
      </c>
      <c r="BW42" s="114">
        <v>0</v>
      </c>
      <c r="BX42" s="114">
        <v>0</v>
      </c>
      <c r="BY42" s="114">
        <v>0</v>
      </c>
      <c r="BZ42" s="114">
        <v>0</v>
      </c>
      <c r="CA42" s="114">
        <v>0</v>
      </c>
      <c r="CB42" s="114">
        <v>0</v>
      </c>
      <c r="CC42" s="114">
        <v>0</v>
      </c>
      <c r="CD42" s="114">
        <v>0</v>
      </c>
      <c r="CE42" s="114">
        <v>0</v>
      </c>
      <c r="CF42" s="114">
        <v>0</v>
      </c>
    </row>
    <row r="43" spans="1:84" ht="12.75" customHeight="1"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58">
        <v>0</v>
      </c>
      <c r="AC45" s="58">
        <v>0</v>
      </c>
      <c r="AD45" s="58">
        <v>0</v>
      </c>
      <c r="AE45" s="58">
        <v>0</v>
      </c>
      <c r="AF45" s="58">
        <v>0</v>
      </c>
      <c r="AG45" s="58">
        <v>0</v>
      </c>
      <c r="AH45" s="58">
        <v>0</v>
      </c>
      <c r="AI45" s="58">
        <v>0</v>
      </c>
      <c r="AJ45" s="58">
        <v>0</v>
      </c>
      <c r="AK45" s="58">
        <v>0</v>
      </c>
      <c r="AL45" s="58">
        <v>0</v>
      </c>
      <c r="AM45" s="58">
        <v>0</v>
      </c>
      <c r="AN45" s="58">
        <v>0</v>
      </c>
      <c r="AO45" s="58">
        <v>0</v>
      </c>
      <c r="AP45" s="58">
        <v>0</v>
      </c>
      <c r="AQ45" s="58">
        <v>0</v>
      </c>
      <c r="AR45" s="58">
        <v>0</v>
      </c>
      <c r="AS45" s="58">
        <v>0</v>
      </c>
      <c r="AT45" s="58">
        <v>0</v>
      </c>
      <c r="AU45" s="58">
        <v>0</v>
      </c>
      <c r="AV45" s="58">
        <v>0</v>
      </c>
      <c r="AW45" s="58">
        <v>0</v>
      </c>
      <c r="AX45" s="58">
        <v>0</v>
      </c>
      <c r="AY45" s="58">
        <v>0</v>
      </c>
      <c r="AZ45" s="58">
        <v>0</v>
      </c>
      <c r="BA45" s="58">
        <v>0</v>
      </c>
      <c r="BB45" s="58">
        <v>0</v>
      </c>
      <c r="BC45" s="58">
        <v>0</v>
      </c>
      <c r="BD45" s="58">
        <v>0</v>
      </c>
      <c r="BE45" s="58">
        <v>0</v>
      </c>
      <c r="BF45" s="58">
        <v>0</v>
      </c>
      <c r="BG45" s="58">
        <v>0</v>
      </c>
      <c r="BH45" s="58">
        <v>0</v>
      </c>
      <c r="BI45" s="58">
        <v>0</v>
      </c>
      <c r="BJ45" s="58">
        <v>0</v>
      </c>
      <c r="BK45" s="58">
        <v>0</v>
      </c>
      <c r="BL45" s="58">
        <v>0</v>
      </c>
      <c r="BM45" s="58">
        <v>0</v>
      </c>
      <c r="BN45" s="58">
        <v>0</v>
      </c>
      <c r="BO45" s="58">
        <v>0</v>
      </c>
      <c r="BP45" s="58">
        <v>0</v>
      </c>
      <c r="BQ45" s="58">
        <v>0</v>
      </c>
      <c r="BR45" s="58">
        <v>0</v>
      </c>
      <c r="BS45" s="58">
        <v>0</v>
      </c>
      <c r="BT45" s="58">
        <v>0</v>
      </c>
      <c r="BU45" s="58">
        <v>0</v>
      </c>
      <c r="BV45" s="58">
        <v>0</v>
      </c>
      <c r="BW45" s="58">
        <v>0</v>
      </c>
      <c r="BX45" s="58">
        <v>0</v>
      </c>
      <c r="BY45" s="58">
        <v>0</v>
      </c>
      <c r="BZ45" s="58">
        <v>0</v>
      </c>
      <c r="CA45" s="58">
        <v>0</v>
      </c>
      <c r="CB45" s="58">
        <v>0</v>
      </c>
      <c r="CC45" s="58">
        <v>0</v>
      </c>
      <c r="CD45" s="58">
        <v>0</v>
      </c>
      <c r="CE45" s="58">
        <v>0</v>
      </c>
      <c r="CF45" s="58">
        <v>0</v>
      </c>
    </row>
    <row r="46" spans="1:84" x14ac:dyDescent="0.25">
      <c r="A46" s="48" t="s">
        <v>41</v>
      </c>
      <c r="B46" s="62" t="s">
        <v>42</v>
      </c>
      <c r="C46" s="63" t="s">
        <v>43</v>
      </c>
      <c r="D46" s="17"/>
      <c r="E46" s="11"/>
      <c r="F46" s="27" t="s">
        <v>52</v>
      </c>
      <c r="G46" s="23" t="e">
        <f ca="1">IF(G30=0, 0, G45/G30)</f>
        <v>#REF!</v>
      </c>
      <c r="H46" s="60" t="e">
        <f>IF(H30=0, 0, H45/H30)</f>
        <v>#REF!</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v>0</v>
      </c>
      <c r="BS46" s="60">
        <v>0</v>
      </c>
      <c r="BT46" s="60">
        <v>0</v>
      </c>
      <c r="BU46" s="60">
        <v>0</v>
      </c>
      <c r="BV46" s="60">
        <v>0</v>
      </c>
      <c r="BW46" s="60">
        <v>0</v>
      </c>
      <c r="BX46" s="60">
        <v>0</v>
      </c>
      <c r="BY46" s="60">
        <v>0</v>
      </c>
      <c r="BZ46" s="60">
        <v>0</v>
      </c>
      <c r="CA46" s="60">
        <v>0</v>
      </c>
      <c r="CB46" s="60">
        <v>0</v>
      </c>
      <c r="CC46" s="60">
        <v>0</v>
      </c>
      <c r="CD46" s="60">
        <v>0</v>
      </c>
      <c r="CE46" s="60">
        <v>0</v>
      </c>
      <c r="CF46" s="60">
        <v>0</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c r="AC47" s="58">
        <v>0</v>
      </c>
      <c r="AD47" s="58">
        <v>0</v>
      </c>
      <c r="AE47" s="58">
        <v>0</v>
      </c>
      <c r="AF47" s="58">
        <v>0</v>
      </c>
      <c r="AG47" s="58">
        <v>0</v>
      </c>
      <c r="AH47" s="58">
        <v>0</v>
      </c>
      <c r="AI47" s="58">
        <v>0</v>
      </c>
      <c r="AJ47" s="58">
        <v>0</v>
      </c>
      <c r="AK47" s="58">
        <v>0</v>
      </c>
      <c r="AL47" s="58">
        <v>0</v>
      </c>
      <c r="AM47" s="58">
        <v>0</v>
      </c>
      <c r="AN47" s="58">
        <v>0</v>
      </c>
      <c r="AO47" s="58">
        <v>1</v>
      </c>
      <c r="AP47" s="58">
        <v>0</v>
      </c>
      <c r="AQ47" s="58">
        <v>0</v>
      </c>
      <c r="AR47" s="58">
        <v>0</v>
      </c>
      <c r="AS47" s="58">
        <v>0</v>
      </c>
      <c r="AT47" s="58">
        <v>0</v>
      </c>
      <c r="AU47" s="58">
        <v>0</v>
      </c>
      <c r="AV47" s="58">
        <v>0</v>
      </c>
      <c r="AW47" s="58">
        <v>0</v>
      </c>
      <c r="AX47" s="58">
        <v>0</v>
      </c>
      <c r="AY47" s="58">
        <v>0</v>
      </c>
      <c r="AZ47" s="58">
        <v>0</v>
      </c>
      <c r="BA47" s="58">
        <v>0</v>
      </c>
      <c r="BB47" s="58">
        <v>0</v>
      </c>
      <c r="BC47" s="58">
        <v>0</v>
      </c>
      <c r="BD47" s="58">
        <v>0</v>
      </c>
      <c r="BE47" s="58">
        <v>0</v>
      </c>
      <c r="BF47" s="58">
        <v>0</v>
      </c>
      <c r="BG47" s="58">
        <v>0</v>
      </c>
      <c r="BH47" s="58">
        <v>0</v>
      </c>
      <c r="BI47" s="58">
        <v>0</v>
      </c>
      <c r="BJ47" s="58">
        <v>0</v>
      </c>
      <c r="BK47" s="58">
        <v>0</v>
      </c>
      <c r="BL47" s="58">
        <v>0</v>
      </c>
      <c r="BM47" s="58">
        <v>0</v>
      </c>
      <c r="BN47" s="58">
        <v>0</v>
      </c>
      <c r="BO47" s="58">
        <v>0</v>
      </c>
      <c r="BP47" s="58">
        <v>0</v>
      </c>
      <c r="BQ47" s="58">
        <v>0</v>
      </c>
      <c r="BR47" s="58">
        <v>0</v>
      </c>
      <c r="BS47" s="58">
        <v>0</v>
      </c>
      <c r="BT47" s="58">
        <v>0</v>
      </c>
      <c r="BU47" s="58">
        <v>0</v>
      </c>
      <c r="BV47" s="58">
        <v>0</v>
      </c>
      <c r="BW47" s="58">
        <v>0</v>
      </c>
      <c r="BX47" s="58">
        <v>0</v>
      </c>
      <c r="BY47" s="58">
        <v>0</v>
      </c>
      <c r="BZ47" s="58">
        <v>0</v>
      </c>
      <c r="CA47" s="58">
        <v>0</v>
      </c>
      <c r="CB47" s="58">
        <v>0</v>
      </c>
      <c r="CC47" s="58">
        <v>0</v>
      </c>
      <c r="CD47" s="58">
        <v>0</v>
      </c>
      <c r="CE47" s="58">
        <v>0</v>
      </c>
      <c r="CF47" s="58">
        <v>0</v>
      </c>
    </row>
    <row r="48" spans="1:84" x14ac:dyDescent="0.25">
      <c r="A48" s="48" t="s">
        <v>54</v>
      </c>
      <c r="B48" s="62" t="s">
        <v>55</v>
      </c>
      <c r="C48" s="63" t="s">
        <v>43</v>
      </c>
      <c r="D48" s="17"/>
      <c r="E48" s="11"/>
      <c r="F48" s="27" t="s">
        <v>52</v>
      </c>
      <c r="G48" s="23" t="e">
        <f ca="1">IF(G32=0, 0, G47/G32)</f>
        <v>#REF!</v>
      </c>
      <c r="H48" s="60" t="e">
        <f>IF(H30=0, 0, H47/H30)</f>
        <v>#REF!</v>
      </c>
      <c r="I48" s="60">
        <v>0</v>
      </c>
      <c r="J48" s="60">
        <v>0</v>
      </c>
      <c r="K48" s="60">
        <v>0</v>
      </c>
      <c r="L48" s="60">
        <v>0</v>
      </c>
      <c r="M48" s="60">
        <v>0</v>
      </c>
      <c r="N48" s="60">
        <v>0</v>
      </c>
      <c r="O48" s="60">
        <v>0</v>
      </c>
      <c r="P48" s="60">
        <v>0</v>
      </c>
      <c r="Q48" s="60">
        <v>0</v>
      </c>
      <c r="R48" s="60">
        <v>0</v>
      </c>
      <c r="S48" s="60">
        <v>0</v>
      </c>
      <c r="T48" s="60">
        <v>0</v>
      </c>
      <c r="U48" s="60">
        <v>0</v>
      </c>
      <c r="V48" s="60">
        <v>0</v>
      </c>
      <c r="W48" s="60">
        <v>0</v>
      </c>
      <c r="X48" s="60">
        <v>0</v>
      </c>
      <c r="Y48" s="60">
        <v>0</v>
      </c>
      <c r="Z48" s="60">
        <v>0</v>
      </c>
      <c r="AA48" s="60">
        <v>0</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v>0</v>
      </c>
      <c r="BS48" s="60">
        <v>0</v>
      </c>
      <c r="BT48" s="60">
        <v>0</v>
      </c>
      <c r="BU48" s="60">
        <v>0</v>
      </c>
      <c r="BV48" s="60">
        <v>0</v>
      </c>
      <c r="BW48" s="60">
        <v>0</v>
      </c>
      <c r="BX48" s="60">
        <v>0</v>
      </c>
      <c r="BY48" s="60">
        <v>0</v>
      </c>
      <c r="BZ48" s="60">
        <v>0</v>
      </c>
      <c r="CA48" s="60">
        <v>0</v>
      </c>
      <c r="CB48" s="60">
        <v>0</v>
      </c>
      <c r="CC48" s="60">
        <v>0</v>
      </c>
      <c r="CD48" s="60">
        <v>0</v>
      </c>
      <c r="CE48" s="60">
        <v>0</v>
      </c>
      <c r="CF48" s="60">
        <v>0</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0</v>
      </c>
      <c r="J49" s="94">
        <v>0</v>
      </c>
      <c r="K49" s="94">
        <v>0</v>
      </c>
      <c r="L49" s="94">
        <v>0</v>
      </c>
      <c r="M49" s="94">
        <v>0</v>
      </c>
      <c r="N49" s="94">
        <v>0</v>
      </c>
      <c r="O49" s="94">
        <v>0</v>
      </c>
      <c r="P49" s="94">
        <v>0</v>
      </c>
      <c r="Q49" s="94">
        <v>0</v>
      </c>
      <c r="R49" s="94">
        <v>0</v>
      </c>
      <c r="S49" s="94">
        <v>0</v>
      </c>
      <c r="T49" s="94">
        <v>0</v>
      </c>
      <c r="U49" s="94">
        <v>0</v>
      </c>
      <c r="V49" s="94">
        <v>0</v>
      </c>
      <c r="W49" s="94">
        <v>0</v>
      </c>
      <c r="X49" s="94">
        <v>0</v>
      </c>
      <c r="Y49" s="94">
        <v>0</v>
      </c>
      <c r="Z49" s="94">
        <v>0</v>
      </c>
      <c r="AA49" s="94">
        <v>0</v>
      </c>
      <c r="AB49" s="94">
        <v>0</v>
      </c>
      <c r="AC49" s="94">
        <v>0</v>
      </c>
      <c r="AD49" s="94">
        <v>0</v>
      </c>
      <c r="AE49" s="94">
        <v>0</v>
      </c>
      <c r="AF49" s="94">
        <v>0</v>
      </c>
      <c r="AG49" s="94">
        <v>0</v>
      </c>
      <c r="AH49" s="94">
        <v>0</v>
      </c>
      <c r="AI49" s="94">
        <v>0</v>
      </c>
      <c r="AJ49" s="94">
        <v>0</v>
      </c>
      <c r="AK49" s="94">
        <v>0</v>
      </c>
      <c r="AL49" s="94">
        <v>0</v>
      </c>
      <c r="AM49" s="94">
        <v>0</v>
      </c>
      <c r="AN49" s="94">
        <v>0</v>
      </c>
      <c r="AO49" s="94">
        <v>0</v>
      </c>
      <c r="AP49" s="94">
        <v>0</v>
      </c>
      <c r="AQ49" s="94">
        <v>0</v>
      </c>
      <c r="AR49" s="94">
        <v>0</v>
      </c>
      <c r="AS49" s="94">
        <v>0</v>
      </c>
      <c r="AT49" s="94">
        <v>0</v>
      </c>
      <c r="AU49" s="94">
        <v>0</v>
      </c>
      <c r="AV49" s="94">
        <v>0</v>
      </c>
      <c r="AW49" s="94">
        <v>0</v>
      </c>
      <c r="AX49" s="94">
        <v>0</v>
      </c>
      <c r="AY49" s="94">
        <v>0</v>
      </c>
      <c r="AZ49" s="94">
        <v>0</v>
      </c>
      <c r="BA49" s="94">
        <v>0</v>
      </c>
      <c r="BB49" s="94">
        <v>0</v>
      </c>
      <c r="BC49" s="94">
        <v>0</v>
      </c>
      <c r="BD49" s="94">
        <v>0</v>
      </c>
      <c r="BE49" s="94">
        <v>0</v>
      </c>
      <c r="BF49" s="94">
        <v>0</v>
      </c>
      <c r="BG49" s="94">
        <v>0</v>
      </c>
      <c r="BH49" s="94">
        <v>0</v>
      </c>
      <c r="BI49" s="94">
        <v>0</v>
      </c>
      <c r="BJ49" s="94">
        <v>0</v>
      </c>
      <c r="BK49" s="94">
        <v>0</v>
      </c>
      <c r="BL49" s="94">
        <v>0</v>
      </c>
      <c r="BM49" s="94">
        <v>0</v>
      </c>
      <c r="BN49" s="94">
        <v>0</v>
      </c>
      <c r="BO49" s="94">
        <v>0</v>
      </c>
      <c r="BP49" s="94">
        <v>0</v>
      </c>
      <c r="BQ49" s="94">
        <v>0</v>
      </c>
      <c r="BR49" s="94">
        <v>0</v>
      </c>
      <c r="BS49" s="94">
        <v>0</v>
      </c>
      <c r="BT49" s="94">
        <v>0</v>
      </c>
      <c r="BU49" s="94">
        <v>0</v>
      </c>
      <c r="BV49" s="94">
        <v>0</v>
      </c>
      <c r="BW49" s="94">
        <v>0</v>
      </c>
      <c r="BX49" s="94">
        <v>0</v>
      </c>
      <c r="BY49" s="94">
        <v>0</v>
      </c>
      <c r="BZ49" s="94">
        <v>0</v>
      </c>
      <c r="CA49" s="94">
        <v>0</v>
      </c>
      <c r="CB49" s="94">
        <v>0</v>
      </c>
      <c r="CC49" s="94">
        <v>0</v>
      </c>
      <c r="CD49" s="94">
        <v>0</v>
      </c>
      <c r="CE49" s="94">
        <v>0</v>
      </c>
      <c r="CF49" s="94">
        <v>0</v>
      </c>
    </row>
    <row r="50" spans="1:84" x14ac:dyDescent="0.25">
      <c r="A50" s="48" t="s">
        <v>57</v>
      </c>
      <c r="B50" s="62" t="s">
        <v>58</v>
      </c>
      <c r="C50" s="63" t="s">
        <v>59</v>
      </c>
      <c r="D50" s="17"/>
      <c r="E50" s="11"/>
      <c r="F50" s="27" t="s">
        <v>52</v>
      </c>
      <c r="G50" s="23" t="e">
        <f ca="1">IF(G34=0, 0, G49/G34)</f>
        <v>#REF!</v>
      </c>
      <c r="H50" s="95" t="e">
        <f>IF(H30=0, 0, H49/H30)</f>
        <v>#REF!</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0</v>
      </c>
      <c r="AB50" s="95">
        <v>0</v>
      </c>
      <c r="AC50" s="95">
        <v>0</v>
      </c>
      <c r="AD50" s="95">
        <v>0</v>
      </c>
      <c r="AE50" s="95">
        <v>0</v>
      </c>
      <c r="AF50" s="95">
        <v>0</v>
      </c>
      <c r="AG50" s="95">
        <v>0</v>
      </c>
      <c r="AH50" s="95">
        <v>0</v>
      </c>
      <c r="AI50" s="95">
        <v>0</v>
      </c>
      <c r="AJ50" s="95">
        <v>0</v>
      </c>
      <c r="AK50" s="95">
        <v>0</v>
      </c>
      <c r="AL50" s="95">
        <v>0</v>
      </c>
      <c r="AM50" s="95">
        <v>0</v>
      </c>
      <c r="AN50" s="95">
        <v>0</v>
      </c>
      <c r="AO50" s="95">
        <v>0</v>
      </c>
      <c r="AP50" s="95">
        <v>0</v>
      </c>
      <c r="AQ50" s="95">
        <v>0</v>
      </c>
      <c r="AR50" s="95">
        <v>0</v>
      </c>
      <c r="AS50" s="95">
        <v>0</v>
      </c>
      <c r="AT50" s="95">
        <v>0</v>
      </c>
      <c r="AU50" s="95">
        <v>0</v>
      </c>
      <c r="AV50" s="95">
        <v>0</v>
      </c>
      <c r="AW50" s="95">
        <v>0</v>
      </c>
      <c r="AX50" s="95">
        <v>0</v>
      </c>
      <c r="AY50" s="95">
        <v>0</v>
      </c>
      <c r="AZ50" s="95">
        <v>0</v>
      </c>
      <c r="BA50" s="95">
        <v>0</v>
      </c>
      <c r="BB50" s="95">
        <v>0</v>
      </c>
      <c r="BC50" s="95">
        <v>0</v>
      </c>
      <c r="BD50" s="95">
        <v>0</v>
      </c>
      <c r="BE50" s="95">
        <v>0</v>
      </c>
      <c r="BF50" s="95">
        <v>0</v>
      </c>
      <c r="BG50" s="95">
        <v>0</v>
      </c>
      <c r="BH50" s="95">
        <v>0</v>
      </c>
      <c r="BI50" s="95">
        <v>0</v>
      </c>
      <c r="BJ50" s="95">
        <v>0</v>
      </c>
      <c r="BK50" s="95">
        <v>0</v>
      </c>
      <c r="BL50" s="95">
        <v>0</v>
      </c>
      <c r="BM50" s="95">
        <v>0</v>
      </c>
      <c r="BN50" s="95">
        <v>0</v>
      </c>
      <c r="BO50" s="95">
        <v>0</v>
      </c>
      <c r="BP50" s="95">
        <v>0</v>
      </c>
      <c r="BQ50" s="95">
        <v>0</v>
      </c>
      <c r="BR50" s="95">
        <v>0</v>
      </c>
      <c r="BS50" s="95">
        <v>0</v>
      </c>
      <c r="BT50" s="95">
        <v>0</v>
      </c>
      <c r="BU50" s="95">
        <v>0</v>
      </c>
      <c r="BV50" s="95">
        <v>0</v>
      </c>
      <c r="BW50" s="95">
        <v>0</v>
      </c>
      <c r="BX50" s="95">
        <v>0</v>
      </c>
      <c r="BY50" s="95">
        <v>0</v>
      </c>
      <c r="BZ50" s="95">
        <v>0</v>
      </c>
      <c r="CA50" s="95">
        <v>0</v>
      </c>
      <c r="CB50" s="95">
        <v>0</v>
      </c>
      <c r="CC50" s="95">
        <v>0</v>
      </c>
      <c r="CD50" s="95">
        <v>0</v>
      </c>
      <c r="CE50" s="95">
        <v>0</v>
      </c>
      <c r="CF50" s="95">
        <v>0</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58">
        <v>0</v>
      </c>
      <c r="AC51" s="58">
        <v>0</v>
      </c>
      <c r="AD51" s="58">
        <v>0</v>
      </c>
      <c r="AE51" s="58">
        <v>0</v>
      </c>
      <c r="AF51" s="58">
        <v>0</v>
      </c>
      <c r="AG51" s="58">
        <v>0</v>
      </c>
      <c r="AH51" s="58">
        <v>0</v>
      </c>
      <c r="AI51" s="58">
        <v>0</v>
      </c>
      <c r="AJ51" s="58">
        <v>0</v>
      </c>
      <c r="AK51" s="58">
        <v>0</v>
      </c>
      <c r="AL51" s="58">
        <v>0</v>
      </c>
      <c r="AM51" s="58">
        <v>0</v>
      </c>
      <c r="AN51" s="58">
        <v>0</v>
      </c>
      <c r="AO51" s="58">
        <v>0</v>
      </c>
      <c r="AP51" s="58">
        <v>0</v>
      </c>
      <c r="AQ51" s="58">
        <v>0</v>
      </c>
      <c r="AR51" s="58">
        <v>0</v>
      </c>
      <c r="AS51" s="58">
        <v>0</v>
      </c>
      <c r="AT51" s="58">
        <v>0</v>
      </c>
      <c r="AU51" s="58">
        <v>0</v>
      </c>
      <c r="AV51" s="58">
        <v>0</v>
      </c>
      <c r="AW51" s="58">
        <v>0</v>
      </c>
      <c r="AX51" s="58">
        <v>0</v>
      </c>
      <c r="AY51" s="58">
        <v>0</v>
      </c>
      <c r="AZ51" s="58">
        <v>0</v>
      </c>
      <c r="BA51" s="58">
        <v>0</v>
      </c>
      <c r="BB51" s="58">
        <v>0</v>
      </c>
      <c r="BC51" s="58">
        <v>0</v>
      </c>
      <c r="BD51" s="58">
        <v>0</v>
      </c>
      <c r="BE51" s="58">
        <v>0</v>
      </c>
      <c r="BF51" s="58">
        <v>0</v>
      </c>
      <c r="BG51" s="58">
        <v>0</v>
      </c>
      <c r="BH51" s="58">
        <v>0</v>
      </c>
      <c r="BI51" s="58">
        <v>0</v>
      </c>
      <c r="BJ51" s="58">
        <v>0</v>
      </c>
      <c r="BK51" s="58">
        <v>0</v>
      </c>
      <c r="BL51" s="58">
        <v>0</v>
      </c>
      <c r="BM51" s="58">
        <v>0</v>
      </c>
      <c r="BN51" s="58">
        <v>0</v>
      </c>
      <c r="BO51" s="58">
        <v>0</v>
      </c>
      <c r="BP51" s="58">
        <v>0</v>
      </c>
      <c r="BQ51" s="58">
        <v>0</v>
      </c>
      <c r="BR51" s="58">
        <v>0</v>
      </c>
      <c r="BS51" s="58">
        <v>0</v>
      </c>
      <c r="BT51" s="58">
        <v>0</v>
      </c>
      <c r="BU51" s="58">
        <v>0</v>
      </c>
      <c r="BV51" s="58">
        <v>0</v>
      </c>
      <c r="BW51" s="58">
        <v>0</v>
      </c>
      <c r="BX51" s="58">
        <v>0</v>
      </c>
      <c r="BY51" s="58">
        <v>0</v>
      </c>
      <c r="BZ51" s="58">
        <v>0</v>
      </c>
      <c r="CA51" s="58">
        <v>0</v>
      </c>
      <c r="CB51" s="58">
        <v>0</v>
      </c>
      <c r="CC51" s="58">
        <v>0</v>
      </c>
      <c r="CD51" s="58">
        <v>0</v>
      </c>
      <c r="CE51" s="58">
        <v>0</v>
      </c>
      <c r="CF51" s="58">
        <v>0</v>
      </c>
    </row>
    <row r="52" spans="1:84" x14ac:dyDescent="0.25">
      <c r="A52" s="17"/>
      <c r="B52" s="17"/>
      <c r="C52" s="17"/>
      <c r="D52" s="17"/>
      <c r="E52" s="11"/>
      <c r="F52" s="27" t="s">
        <v>52</v>
      </c>
      <c r="G52" s="23">
        <f>IF(G36=0, 0, G51/G36)</f>
        <v>0</v>
      </c>
      <c r="H52" s="74" t="e">
        <f>IF(H30=0, 0, H51/H30)</f>
        <v>#REF!</v>
      </c>
      <c r="I52" s="74">
        <v>0</v>
      </c>
      <c r="J52" s="74">
        <v>0</v>
      </c>
      <c r="K52" s="74">
        <v>0</v>
      </c>
      <c r="L52" s="74">
        <v>0</v>
      </c>
      <c r="M52" s="74">
        <v>0</v>
      </c>
      <c r="N52" s="74">
        <v>0</v>
      </c>
      <c r="O52" s="74">
        <v>0</v>
      </c>
      <c r="P52" s="74">
        <v>0</v>
      </c>
      <c r="Q52" s="74">
        <v>0</v>
      </c>
      <c r="R52" s="74">
        <v>0</v>
      </c>
      <c r="S52" s="74">
        <v>0</v>
      </c>
      <c r="T52" s="74">
        <v>0</v>
      </c>
      <c r="U52" s="74">
        <v>0</v>
      </c>
      <c r="V52" s="74">
        <v>0</v>
      </c>
      <c r="W52" s="74">
        <v>0</v>
      </c>
      <c r="X52" s="74">
        <v>0</v>
      </c>
      <c r="Y52" s="74">
        <v>0</v>
      </c>
      <c r="Z52" s="74">
        <v>0</v>
      </c>
      <c r="AA52" s="74">
        <v>0</v>
      </c>
      <c r="AB52" s="74">
        <v>0</v>
      </c>
      <c r="AC52" s="74">
        <v>0</v>
      </c>
      <c r="AD52" s="74">
        <v>0</v>
      </c>
      <c r="AE52" s="74">
        <v>0</v>
      </c>
      <c r="AF52" s="74">
        <v>0</v>
      </c>
      <c r="AG52" s="74">
        <v>0</v>
      </c>
      <c r="AH52" s="74">
        <v>0</v>
      </c>
      <c r="AI52" s="74">
        <v>0</v>
      </c>
      <c r="AJ52" s="74">
        <v>0</v>
      </c>
      <c r="AK52" s="74">
        <v>0</v>
      </c>
      <c r="AL52" s="74">
        <v>0</v>
      </c>
      <c r="AM52" s="74">
        <v>0</v>
      </c>
      <c r="AN52" s="74">
        <v>0</v>
      </c>
      <c r="AO52" s="74">
        <v>0</v>
      </c>
      <c r="AP52" s="74">
        <v>0</v>
      </c>
      <c r="AQ52" s="74">
        <v>0</v>
      </c>
      <c r="AR52" s="74">
        <v>0</v>
      </c>
      <c r="AS52" s="74">
        <v>0</v>
      </c>
      <c r="AT52" s="74">
        <v>0</v>
      </c>
      <c r="AU52" s="74">
        <v>0</v>
      </c>
      <c r="AV52" s="74">
        <v>0</v>
      </c>
      <c r="AW52" s="74">
        <v>0</v>
      </c>
      <c r="AX52" s="74">
        <v>0</v>
      </c>
      <c r="AY52" s="74">
        <v>0</v>
      </c>
      <c r="AZ52" s="74">
        <v>0</v>
      </c>
      <c r="BA52" s="74">
        <v>0</v>
      </c>
      <c r="BB52" s="74">
        <v>0</v>
      </c>
      <c r="BC52" s="74">
        <v>0</v>
      </c>
      <c r="BD52" s="74">
        <v>0</v>
      </c>
      <c r="BE52" s="74">
        <v>0</v>
      </c>
      <c r="BF52" s="74">
        <v>0</v>
      </c>
      <c r="BG52" s="74">
        <v>0</v>
      </c>
      <c r="BH52" s="74">
        <v>0</v>
      </c>
      <c r="BI52" s="74">
        <v>0</v>
      </c>
      <c r="BJ52" s="74">
        <v>0</v>
      </c>
      <c r="BK52" s="74">
        <v>0</v>
      </c>
      <c r="BL52" s="74">
        <v>0</v>
      </c>
      <c r="BM52" s="74">
        <v>0</v>
      </c>
      <c r="BN52" s="74">
        <v>0</v>
      </c>
      <c r="BO52" s="74">
        <v>0</v>
      </c>
      <c r="BP52" s="74">
        <v>0</v>
      </c>
      <c r="BQ52" s="74">
        <v>0</v>
      </c>
      <c r="BR52" s="74">
        <v>0</v>
      </c>
      <c r="BS52" s="74">
        <v>0</v>
      </c>
      <c r="BT52" s="74">
        <v>0</v>
      </c>
      <c r="BU52" s="74">
        <v>0</v>
      </c>
      <c r="BV52" s="74">
        <v>0</v>
      </c>
      <c r="BW52" s="74">
        <v>0</v>
      </c>
      <c r="BX52" s="74">
        <v>0</v>
      </c>
      <c r="BY52" s="74">
        <v>0</v>
      </c>
      <c r="BZ52" s="74">
        <v>0</v>
      </c>
      <c r="CA52" s="74">
        <v>0</v>
      </c>
      <c r="CB52" s="74">
        <v>0</v>
      </c>
      <c r="CC52" s="74">
        <v>0</v>
      </c>
      <c r="CD52" s="74">
        <v>0</v>
      </c>
      <c r="CE52" s="74">
        <v>0</v>
      </c>
      <c r="CF52" s="74">
        <v>0</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58">
        <v>0</v>
      </c>
      <c r="AV53" s="58">
        <v>0</v>
      </c>
      <c r="AW53" s="58">
        <v>0</v>
      </c>
      <c r="AX53" s="58">
        <v>0</v>
      </c>
      <c r="AY53" s="58">
        <v>0</v>
      </c>
      <c r="AZ53" s="58">
        <v>0</v>
      </c>
      <c r="BA53" s="58">
        <v>0</v>
      </c>
      <c r="BB53" s="58">
        <v>0</v>
      </c>
      <c r="BC53" s="58">
        <v>0</v>
      </c>
      <c r="BD53" s="58">
        <v>0</v>
      </c>
      <c r="BE53" s="58">
        <v>0</v>
      </c>
      <c r="BF53" s="58">
        <v>0</v>
      </c>
      <c r="BG53" s="58">
        <v>0</v>
      </c>
      <c r="BH53" s="58">
        <v>0</v>
      </c>
      <c r="BI53" s="58">
        <v>0</v>
      </c>
      <c r="BJ53" s="58">
        <v>0</v>
      </c>
      <c r="BK53" s="58">
        <v>0</v>
      </c>
      <c r="BL53" s="58">
        <v>0</v>
      </c>
      <c r="BM53" s="58">
        <v>0</v>
      </c>
      <c r="BN53" s="58">
        <v>0</v>
      </c>
      <c r="BO53" s="58">
        <v>0</v>
      </c>
      <c r="BP53" s="58">
        <v>0</v>
      </c>
      <c r="BQ53" s="58">
        <v>0</v>
      </c>
      <c r="BR53" s="58">
        <v>0</v>
      </c>
      <c r="BS53" s="58">
        <v>0</v>
      </c>
      <c r="BT53" s="58">
        <v>0</v>
      </c>
      <c r="BU53" s="58">
        <v>0</v>
      </c>
      <c r="BV53" s="58">
        <v>0</v>
      </c>
      <c r="BW53" s="58">
        <v>0</v>
      </c>
      <c r="BX53" s="58">
        <v>0</v>
      </c>
      <c r="BY53" s="58">
        <v>0</v>
      </c>
      <c r="BZ53" s="58">
        <v>0</v>
      </c>
      <c r="CA53" s="58">
        <v>0</v>
      </c>
      <c r="CB53" s="58">
        <v>0</v>
      </c>
      <c r="CC53" s="58">
        <v>0</v>
      </c>
      <c r="CD53" s="58">
        <v>0</v>
      </c>
      <c r="CE53" s="58">
        <v>0</v>
      </c>
      <c r="CF53" s="58">
        <v>0</v>
      </c>
    </row>
    <row r="54" spans="1:84" ht="27" thickBot="1" x14ac:dyDescent="0.3">
      <c r="A54" s="48" t="s">
        <v>65</v>
      </c>
      <c r="B54" s="62" t="s">
        <v>66</v>
      </c>
      <c r="C54" s="63" t="s">
        <v>67</v>
      </c>
      <c r="D54" s="17"/>
      <c r="E54" s="11"/>
      <c r="F54" s="31" t="s">
        <v>68</v>
      </c>
      <c r="G54" s="23" t="e">
        <f ca="1">IF(G8=0,0,G53/G8)</f>
        <v>#REF!</v>
      </c>
      <c r="H54" s="60" t="e">
        <f>IF(H8=0, 0, H53/H8)</f>
        <v>#REF!</v>
      </c>
      <c r="I54" s="60">
        <v>0</v>
      </c>
      <c r="J54" s="60">
        <v>0</v>
      </c>
      <c r="K54" s="60">
        <v>0</v>
      </c>
      <c r="L54" s="60">
        <v>0</v>
      </c>
      <c r="M54" s="60">
        <v>0</v>
      </c>
      <c r="N54" s="60">
        <v>0</v>
      </c>
      <c r="O54" s="60">
        <v>0</v>
      </c>
      <c r="P54" s="60">
        <v>0</v>
      </c>
      <c r="Q54" s="60">
        <v>0</v>
      </c>
      <c r="R54" s="60">
        <v>0</v>
      </c>
      <c r="S54" s="60">
        <v>0</v>
      </c>
      <c r="T54" s="60">
        <v>0</v>
      </c>
      <c r="U54" s="60">
        <v>0</v>
      </c>
      <c r="V54" s="60">
        <v>0</v>
      </c>
      <c r="W54" s="60">
        <v>0</v>
      </c>
      <c r="X54" s="60">
        <v>0</v>
      </c>
      <c r="Y54" s="60">
        <v>0</v>
      </c>
      <c r="Z54" s="60">
        <v>0</v>
      </c>
      <c r="AA54" s="60">
        <v>0</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v>0</v>
      </c>
      <c r="BS54" s="60">
        <v>0</v>
      </c>
      <c r="BT54" s="60">
        <v>0</v>
      </c>
      <c r="BU54" s="60">
        <v>0</v>
      </c>
      <c r="BV54" s="60">
        <v>0</v>
      </c>
      <c r="BW54" s="60">
        <v>0</v>
      </c>
      <c r="BX54" s="60">
        <v>0</v>
      </c>
      <c r="BY54" s="60">
        <v>0</v>
      </c>
      <c r="BZ54" s="60">
        <v>0</v>
      </c>
      <c r="CA54" s="60">
        <v>0</v>
      </c>
      <c r="CB54" s="60">
        <v>0</v>
      </c>
      <c r="CC54" s="60">
        <v>0</v>
      </c>
      <c r="CD54" s="60">
        <v>0</v>
      </c>
      <c r="CE54" s="60">
        <v>0</v>
      </c>
      <c r="CF54" s="60">
        <v>0</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24" customHeight="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2.75" customHeight="1"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0</v>
      </c>
      <c r="J62" s="73">
        <v>0</v>
      </c>
      <c r="K62" s="73">
        <v>0</v>
      </c>
      <c r="L62" s="73">
        <v>1</v>
      </c>
      <c r="M62" s="73">
        <v>0</v>
      </c>
      <c r="N62" s="73">
        <v>0</v>
      </c>
      <c r="O62" s="73">
        <v>0</v>
      </c>
      <c r="P62" s="73">
        <v>0</v>
      </c>
      <c r="Q62" s="73">
        <v>0</v>
      </c>
      <c r="R62" s="73">
        <v>0</v>
      </c>
      <c r="S62" s="73">
        <v>0</v>
      </c>
      <c r="T62" s="73">
        <v>0</v>
      </c>
      <c r="U62" s="73">
        <v>0</v>
      </c>
      <c r="V62" s="73">
        <v>0</v>
      </c>
      <c r="W62" s="73">
        <v>0</v>
      </c>
      <c r="X62" s="73">
        <v>0</v>
      </c>
      <c r="Y62" s="73">
        <v>0</v>
      </c>
      <c r="Z62" s="73">
        <v>0</v>
      </c>
      <c r="AA62" s="73">
        <v>0</v>
      </c>
      <c r="AB62" s="73">
        <v>0</v>
      </c>
      <c r="AC62" s="73">
        <v>0</v>
      </c>
      <c r="AD62" s="73">
        <v>0</v>
      </c>
      <c r="AE62" s="73">
        <v>0</v>
      </c>
      <c r="AF62" s="73">
        <v>0</v>
      </c>
      <c r="AG62" s="73">
        <v>0</v>
      </c>
      <c r="AH62" s="73">
        <v>0</v>
      </c>
      <c r="AI62" s="73">
        <v>0</v>
      </c>
      <c r="AJ62" s="73">
        <v>0</v>
      </c>
      <c r="AK62" s="73">
        <v>0</v>
      </c>
      <c r="AL62" s="73">
        <v>0</v>
      </c>
      <c r="AM62" s="73">
        <v>0</v>
      </c>
      <c r="AN62" s="73">
        <v>0</v>
      </c>
      <c r="AO62" s="73">
        <v>0</v>
      </c>
      <c r="AP62" s="73">
        <v>0</v>
      </c>
      <c r="AQ62" s="73">
        <v>0</v>
      </c>
      <c r="AR62" s="73">
        <v>0</v>
      </c>
      <c r="AS62" s="73">
        <v>0</v>
      </c>
      <c r="AT62" s="73">
        <v>0</v>
      </c>
      <c r="AU62" s="73">
        <v>0</v>
      </c>
      <c r="AV62" s="73">
        <v>0</v>
      </c>
      <c r="AW62" s="73">
        <v>0</v>
      </c>
      <c r="AX62" s="73">
        <v>0</v>
      </c>
      <c r="AY62" s="73">
        <v>0</v>
      </c>
      <c r="AZ62" s="73">
        <v>0</v>
      </c>
      <c r="BA62" s="73">
        <v>0</v>
      </c>
      <c r="BB62" s="73">
        <v>0</v>
      </c>
      <c r="BC62" s="73">
        <v>0</v>
      </c>
      <c r="BD62" s="73">
        <v>0</v>
      </c>
      <c r="BE62" s="73">
        <v>0</v>
      </c>
      <c r="BF62" s="73">
        <v>0</v>
      </c>
      <c r="BG62" s="73">
        <v>0</v>
      </c>
      <c r="BH62" s="73">
        <v>0</v>
      </c>
      <c r="BI62" s="73">
        <v>0</v>
      </c>
      <c r="BJ62" s="73">
        <v>0</v>
      </c>
      <c r="BK62" s="73">
        <v>0</v>
      </c>
      <c r="BL62" s="73">
        <v>0</v>
      </c>
      <c r="BM62" s="73">
        <v>1</v>
      </c>
      <c r="BN62" s="73">
        <v>0</v>
      </c>
      <c r="BO62" s="73">
        <v>0</v>
      </c>
      <c r="BP62" s="73">
        <v>0</v>
      </c>
      <c r="BQ62" s="73">
        <v>0</v>
      </c>
      <c r="BR62" s="73">
        <v>0</v>
      </c>
      <c r="BS62" s="73">
        <v>0</v>
      </c>
      <c r="BT62" s="73">
        <v>0</v>
      </c>
      <c r="BU62" s="73">
        <v>0</v>
      </c>
      <c r="BV62" s="73">
        <v>0</v>
      </c>
      <c r="BW62" s="73">
        <v>0</v>
      </c>
      <c r="BX62" s="73">
        <v>0</v>
      </c>
      <c r="BY62" s="73">
        <v>0</v>
      </c>
      <c r="BZ62" s="73">
        <v>0</v>
      </c>
      <c r="CA62" s="73">
        <v>0</v>
      </c>
      <c r="CB62" s="73">
        <v>0</v>
      </c>
      <c r="CC62" s="73">
        <v>0</v>
      </c>
      <c r="CD62" s="73">
        <v>0</v>
      </c>
      <c r="CE62" s="73">
        <v>0</v>
      </c>
      <c r="CF62" s="73">
        <v>1</v>
      </c>
    </row>
    <row r="63" spans="1:84" ht="13.8" thickBot="1" x14ac:dyDescent="0.3">
      <c r="A63" s="17"/>
      <c r="B63" s="17"/>
      <c r="C63" s="17"/>
      <c r="D63" s="17"/>
      <c r="E63" s="11"/>
      <c r="F63" s="31" t="s">
        <v>68</v>
      </c>
      <c r="G63" s="23" t="e">
        <f ca="1">IF(G8=0,0,G62/G8)</f>
        <v>#REF!</v>
      </c>
      <c r="H63" s="77" t="e">
        <f>IF(H8=0, 0, H62/H8)</f>
        <v>#REF!</v>
      </c>
      <c r="I63" s="77">
        <v>0</v>
      </c>
      <c r="J63" s="77">
        <v>0</v>
      </c>
      <c r="K63" s="77">
        <v>0</v>
      </c>
      <c r="L63" s="77">
        <v>0</v>
      </c>
      <c r="M63" s="77">
        <v>0</v>
      </c>
      <c r="N63" s="77">
        <v>0</v>
      </c>
      <c r="O63" s="77">
        <v>0</v>
      </c>
      <c r="P63" s="77">
        <v>0</v>
      </c>
      <c r="Q63" s="77">
        <v>0</v>
      </c>
      <c r="R63" s="77">
        <v>0</v>
      </c>
      <c r="S63" s="77">
        <v>0</v>
      </c>
      <c r="T63" s="77">
        <v>0</v>
      </c>
      <c r="U63" s="77">
        <v>0</v>
      </c>
      <c r="V63" s="77">
        <v>0</v>
      </c>
      <c r="W63" s="77">
        <v>0</v>
      </c>
      <c r="X63" s="77">
        <v>0</v>
      </c>
      <c r="Y63" s="77">
        <v>0</v>
      </c>
      <c r="Z63" s="77">
        <v>0</v>
      </c>
      <c r="AA63" s="77">
        <v>0</v>
      </c>
      <c r="AB63" s="77">
        <v>0</v>
      </c>
      <c r="AC63" s="77">
        <v>0</v>
      </c>
      <c r="AD63" s="77">
        <v>0</v>
      </c>
      <c r="AE63" s="77">
        <v>0</v>
      </c>
      <c r="AF63" s="77">
        <v>0</v>
      </c>
      <c r="AG63" s="77">
        <v>0</v>
      </c>
      <c r="AH63" s="77">
        <v>0</v>
      </c>
      <c r="AI63" s="77">
        <v>0</v>
      </c>
      <c r="AJ63" s="77">
        <v>0</v>
      </c>
      <c r="AK63" s="77">
        <v>0</v>
      </c>
      <c r="AL63" s="77">
        <v>0</v>
      </c>
      <c r="AM63" s="77">
        <v>0</v>
      </c>
      <c r="AN63" s="77">
        <v>0</v>
      </c>
      <c r="AO63" s="77">
        <v>0</v>
      </c>
      <c r="AP63" s="77">
        <v>0</v>
      </c>
      <c r="AQ63" s="77">
        <v>0</v>
      </c>
      <c r="AR63" s="77">
        <v>0</v>
      </c>
      <c r="AS63" s="77">
        <v>0</v>
      </c>
      <c r="AT63" s="77">
        <v>0</v>
      </c>
      <c r="AU63" s="77">
        <v>0</v>
      </c>
      <c r="AV63" s="77">
        <v>0</v>
      </c>
      <c r="AW63" s="77">
        <v>0</v>
      </c>
      <c r="AX63" s="77">
        <v>0</v>
      </c>
      <c r="AY63" s="77">
        <v>0</v>
      </c>
      <c r="AZ63" s="77">
        <v>0</v>
      </c>
      <c r="BA63" s="77">
        <v>0</v>
      </c>
      <c r="BB63" s="77">
        <v>0</v>
      </c>
      <c r="BC63" s="77">
        <v>0</v>
      </c>
      <c r="BD63" s="77">
        <v>0</v>
      </c>
      <c r="BE63" s="77">
        <v>0</v>
      </c>
      <c r="BF63" s="77">
        <v>0</v>
      </c>
      <c r="BG63" s="77">
        <v>0</v>
      </c>
      <c r="BH63" s="77">
        <v>0</v>
      </c>
      <c r="BI63" s="77">
        <v>0</v>
      </c>
      <c r="BJ63" s="77">
        <v>0</v>
      </c>
      <c r="BK63" s="77">
        <v>0</v>
      </c>
      <c r="BL63" s="77">
        <v>0</v>
      </c>
      <c r="BM63" s="77">
        <v>0</v>
      </c>
      <c r="BN63" s="77">
        <v>0</v>
      </c>
      <c r="BO63" s="77">
        <v>0</v>
      </c>
      <c r="BP63" s="77">
        <v>0</v>
      </c>
      <c r="BQ63" s="77">
        <v>0</v>
      </c>
      <c r="BR63" s="77">
        <v>0</v>
      </c>
      <c r="BS63" s="77">
        <v>0</v>
      </c>
      <c r="BT63" s="77">
        <v>0</v>
      </c>
      <c r="BU63" s="77">
        <v>0</v>
      </c>
      <c r="BV63" s="77">
        <v>0</v>
      </c>
      <c r="BW63" s="77">
        <v>0</v>
      </c>
      <c r="BX63" s="77">
        <v>0</v>
      </c>
      <c r="BY63" s="77">
        <v>0</v>
      </c>
      <c r="BZ63" s="77">
        <v>0</v>
      </c>
      <c r="CA63" s="77">
        <v>0</v>
      </c>
      <c r="CB63" s="77">
        <v>0</v>
      </c>
      <c r="CC63" s="77">
        <v>0</v>
      </c>
      <c r="CD63" s="77">
        <v>0</v>
      </c>
      <c r="CE63" s="77">
        <v>0</v>
      </c>
      <c r="CF63" s="77">
        <v>0</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58">
        <v>0</v>
      </c>
      <c r="AC64" s="58">
        <v>0</v>
      </c>
      <c r="AD64" s="58">
        <v>0</v>
      </c>
      <c r="AE64" s="58">
        <v>0</v>
      </c>
      <c r="AF64" s="58">
        <v>0</v>
      </c>
      <c r="AG64" s="58">
        <v>0</v>
      </c>
      <c r="AH64" s="58">
        <v>1</v>
      </c>
      <c r="AI64" s="58">
        <v>0</v>
      </c>
      <c r="AJ64" s="58">
        <v>0</v>
      </c>
      <c r="AK64" s="58">
        <v>0</v>
      </c>
      <c r="AL64" s="58">
        <v>0</v>
      </c>
      <c r="AM64" s="58">
        <v>0</v>
      </c>
      <c r="AN64" s="58">
        <v>0</v>
      </c>
      <c r="AO64" s="58">
        <v>0</v>
      </c>
      <c r="AP64" s="58">
        <v>0</v>
      </c>
      <c r="AQ64" s="58">
        <v>0</v>
      </c>
      <c r="AR64" s="58">
        <v>0</v>
      </c>
      <c r="AS64" s="58">
        <v>0</v>
      </c>
      <c r="AT64" s="58">
        <v>0</v>
      </c>
      <c r="AU64" s="58">
        <v>0</v>
      </c>
      <c r="AV64" s="58">
        <v>0</v>
      </c>
      <c r="AW64" s="58">
        <v>0</v>
      </c>
      <c r="AX64" s="58">
        <v>0</v>
      </c>
      <c r="AY64" s="58">
        <v>0</v>
      </c>
      <c r="AZ64" s="58">
        <v>0</v>
      </c>
      <c r="BA64" s="58">
        <v>0</v>
      </c>
      <c r="BB64" s="58">
        <v>0</v>
      </c>
      <c r="BC64" s="58">
        <v>0</v>
      </c>
      <c r="BD64" s="58">
        <v>0</v>
      </c>
      <c r="BE64" s="58">
        <v>0</v>
      </c>
      <c r="BF64" s="58">
        <v>0</v>
      </c>
      <c r="BG64" s="58">
        <v>1</v>
      </c>
      <c r="BH64" s="58">
        <v>0</v>
      </c>
      <c r="BI64" s="58">
        <v>0</v>
      </c>
      <c r="BJ64" s="58">
        <v>0</v>
      </c>
      <c r="BK64" s="58">
        <v>0</v>
      </c>
      <c r="BL64" s="58">
        <v>0</v>
      </c>
      <c r="BM64" s="58">
        <v>0</v>
      </c>
      <c r="BN64" s="58">
        <v>0</v>
      </c>
      <c r="BO64" s="58">
        <v>0</v>
      </c>
      <c r="BP64" s="58">
        <v>0</v>
      </c>
      <c r="BQ64" s="58">
        <v>0</v>
      </c>
      <c r="BR64" s="58">
        <v>0</v>
      </c>
      <c r="BS64" s="58">
        <v>0</v>
      </c>
      <c r="BT64" s="58">
        <v>0</v>
      </c>
      <c r="BU64" s="58">
        <v>0</v>
      </c>
      <c r="BV64" s="58">
        <v>0</v>
      </c>
      <c r="BW64" s="58">
        <v>0</v>
      </c>
      <c r="BX64" s="58">
        <v>0</v>
      </c>
      <c r="BY64" s="58">
        <v>0</v>
      </c>
      <c r="BZ64" s="58">
        <v>0</v>
      </c>
      <c r="CA64" s="58">
        <v>0</v>
      </c>
      <c r="CB64" s="58">
        <v>0</v>
      </c>
      <c r="CC64" s="58">
        <v>0</v>
      </c>
      <c r="CD64" s="58">
        <v>0</v>
      </c>
      <c r="CE64" s="58">
        <v>0</v>
      </c>
      <c r="CF64" s="58">
        <v>0</v>
      </c>
    </row>
    <row r="65" spans="1:84" x14ac:dyDescent="0.25">
      <c r="A65" s="48" t="s">
        <v>73</v>
      </c>
      <c r="B65" s="62" t="s">
        <v>74</v>
      </c>
      <c r="C65" s="63" t="s">
        <v>75</v>
      </c>
      <c r="D65" s="17"/>
      <c r="E65" s="11"/>
      <c r="F65" s="27" t="s">
        <v>68</v>
      </c>
      <c r="G65" s="23" t="e">
        <f ca="1">IF(G8=0,0,G64/G8)</f>
        <v>#REF!</v>
      </c>
      <c r="H65" s="76" t="e">
        <f>IF(H8=0, 0, H64/H8)</f>
        <v>#REF!</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6">
        <v>0</v>
      </c>
      <c r="AK65" s="76">
        <v>0</v>
      </c>
      <c r="AL65" s="76">
        <v>0</v>
      </c>
      <c r="AM65" s="76">
        <v>0</v>
      </c>
      <c r="AN65" s="76">
        <v>0</v>
      </c>
      <c r="AO65" s="76">
        <v>0</v>
      </c>
      <c r="AP65" s="76">
        <v>0</v>
      </c>
      <c r="AQ65" s="76">
        <v>0</v>
      </c>
      <c r="AR65" s="76">
        <v>0</v>
      </c>
      <c r="AS65" s="76">
        <v>0</v>
      </c>
      <c r="AT65" s="76">
        <v>0</v>
      </c>
      <c r="AU65" s="76">
        <v>0</v>
      </c>
      <c r="AV65" s="76">
        <v>0</v>
      </c>
      <c r="AW65" s="76">
        <v>0</v>
      </c>
      <c r="AX65" s="76">
        <v>0</v>
      </c>
      <c r="AY65" s="76">
        <v>0</v>
      </c>
      <c r="AZ65" s="76">
        <v>0</v>
      </c>
      <c r="BA65" s="76">
        <v>0</v>
      </c>
      <c r="BB65" s="76">
        <v>0</v>
      </c>
      <c r="BC65" s="76">
        <v>0</v>
      </c>
      <c r="BD65" s="76">
        <v>0</v>
      </c>
      <c r="BE65" s="76">
        <v>0</v>
      </c>
      <c r="BF65" s="76">
        <v>0</v>
      </c>
      <c r="BG65" s="76">
        <v>0</v>
      </c>
      <c r="BH65" s="76">
        <v>0</v>
      </c>
      <c r="BI65" s="76">
        <v>0</v>
      </c>
      <c r="BJ65" s="76">
        <v>0</v>
      </c>
      <c r="BK65" s="76">
        <v>0</v>
      </c>
      <c r="BL65" s="76">
        <v>0</v>
      </c>
      <c r="BM65" s="76">
        <v>0</v>
      </c>
      <c r="BN65" s="76">
        <v>0</v>
      </c>
      <c r="BO65" s="76">
        <v>0</v>
      </c>
      <c r="BP65" s="76">
        <v>0</v>
      </c>
      <c r="BQ65" s="76">
        <v>0</v>
      </c>
      <c r="BR65" s="76">
        <v>0</v>
      </c>
      <c r="BS65" s="76">
        <v>0</v>
      </c>
      <c r="BT65" s="76">
        <v>0</v>
      </c>
      <c r="BU65" s="76">
        <v>0</v>
      </c>
      <c r="BV65" s="76">
        <v>0</v>
      </c>
      <c r="BW65" s="76">
        <v>0</v>
      </c>
      <c r="BX65" s="76">
        <v>0</v>
      </c>
      <c r="BY65" s="76">
        <v>0</v>
      </c>
      <c r="BZ65" s="76">
        <v>0</v>
      </c>
      <c r="CA65" s="76">
        <v>0</v>
      </c>
      <c r="CB65" s="76">
        <v>0</v>
      </c>
      <c r="CC65" s="76">
        <v>0</v>
      </c>
      <c r="CD65" s="76">
        <v>0</v>
      </c>
      <c r="CE65" s="76">
        <v>0</v>
      </c>
      <c r="CF65" s="76">
        <v>0</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0</v>
      </c>
      <c r="J66" s="58">
        <v>0</v>
      </c>
      <c r="K66" s="58">
        <v>0</v>
      </c>
      <c r="L66" s="58">
        <v>0</v>
      </c>
      <c r="M66" s="58">
        <v>0</v>
      </c>
      <c r="N66" s="58">
        <v>0</v>
      </c>
      <c r="O66" s="58">
        <v>0</v>
      </c>
      <c r="P66" s="58">
        <v>0</v>
      </c>
      <c r="Q66" s="58">
        <v>0</v>
      </c>
      <c r="R66" s="58">
        <v>0</v>
      </c>
      <c r="S66" s="58">
        <v>0</v>
      </c>
      <c r="T66" s="58">
        <v>0</v>
      </c>
      <c r="U66" s="58">
        <v>0</v>
      </c>
      <c r="V66" s="58">
        <v>0</v>
      </c>
      <c r="W66" s="58">
        <v>0</v>
      </c>
      <c r="X66" s="58">
        <v>0</v>
      </c>
      <c r="Y66" s="58">
        <v>0</v>
      </c>
      <c r="Z66" s="58">
        <v>0</v>
      </c>
      <c r="AA66" s="58">
        <v>0</v>
      </c>
      <c r="AB66" s="58">
        <v>0</v>
      </c>
      <c r="AC66" s="58">
        <v>0</v>
      </c>
      <c r="AD66" s="58">
        <v>0</v>
      </c>
      <c r="AE66" s="58">
        <v>0</v>
      </c>
      <c r="AF66" s="58">
        <v>0</v>
      </c>
      <c r="AG66" s="58">
        <v>0</v>
      </c>
      <c r="AH66" s="58">
        <v>1</v>
      </c>
      <c r="AI66" s="58">
        <v>0</v>
      </c>
      <c r="AJ66" s="58">
        <v>0</v>
      </c>
      <c r="AK66" s="58">
        <v>0</v>
      </c>
      <c r="AL66" s="58">
        <v>0</v>
      </c>
      <c r="AM66" s="58">
        <v>0</v>
      </c>
      <c r="AN66" s="58">
        <v>0</v>
      </c>
      <c r="AO66" s="58">
        <v>0</v>
      </c>
      <c r="AP66" s="58">
        <v>0</v>
      </c>
      <c r="AQ66" s="58">
        <v>0</v>
      </c>
      <c r="AR66" s="58">
        <v>0</v>
      </c>
      <c r="AS66" s="58">
        <v>0</v>
      </c>
      <c r="AT66" s="58">
        <v>0</v>
      </c>
      <c r="AU66" s="58">
        <v>0</v>
      </c>
      <c r="AV66" s="58">
        <v>0</v>
      </c>
      <c r="AW66" s="58">
        <v>0</v>
      </c>
      <c r="AX66" s="58">
        <v>0</v>
      </c>
      <c r="AY66" s="58">
        <v>0</v>
      </c>
      <c r="AZ66" s="58">
        <v>0</v>
      </c>
      <c r="BA66" s="58">
        <v>0</v>
      </c>
      <c r="BB66" s="58">
        <v>0</v>
      </c>
      <c r="BC66" s="58">
        <v>0</v>
      </c>
      <c r="BD66" s="58">
        <v>0</v>
      </c>
      <c r="BE66" s="58">
        <v>0</v>
      </c>
      <c r="BF66" s="58">
        <v>0</v>
      </c>
      <c r="BG66" s="58">
        <v>1</v>
      </c>
      <c r="BH66" s="58">
        <v>0</v>
      </c>
      <c r="BI66" s="58">
        <v>0</v>
      </c>
      <c r="BJ66" s="58">
        <v>0</v>
      </c>
      <c r="BK66" s="58">
        <v>0</v>
      </c>
      <c r="BL66" s="58">
        <v>0</v>
      </c>
      <c r="BM66" s="58">
        <v>0</v>
      </c>
      <c r="BN66" s="58">
        <v>0</v>
      </c>
      <c r="BO66" s="58">
        <v>0</v>
      </c>
      <c r="BP66" s="58">
        <v>0</v>
      </c>
      <c r="BQ66" s="58">
        <v>0</v>
      </c>
      <c r="BR66" s="58">
        <v>0</v>
      </c>
      <c r="BS66" s="58">
        <v>0</v>
      </c>
      <c r="BT66" s="58">
        <v>0</v>
      </c>
      <c r="BU66" s="58">
        <v>0</v>
      </c>
      <c r="BV66" s="58">
        <v>0</v>
      </c>
      <c r="BW66" s="58">
        <v>0</v>
      </c>
      <c r="BX66" s="58">
        <v>0</v>
      </c>
      <c r="BY66" s="58">
        <v>0</v>
      </c>
      <c r="BZ66" s="58">
        <v>0</v>
      </c>
      <c r="CA66" s="58">
        <v>0</v>
      </c>
      <c r="CB66" s="58">
        <v>0</v>
      </c>
      <c r="CC66" s="58">
        <v>0</v>
      </c>
      <c r="CD66" s="58">
        <v>0</v>
      </c>
      <c r="CE66" s="58">
        <v>0</v>
      </c>
      <c r="CF66" s="58">
        <v>0</v>
      </c>
    </row>
    <row r="67" spans="1:84" x14ac:dyDescent="0.25">
      <c r="A67" s="48" t="s">
        <v>73</v>
      </c>
      <c r="B67" s="62" t="s">
        <v>74</v>
      </c>
      <c r="C67" s="63" t="s">
        <v>75</v>
      </c>
      <c r="D67" s="17"/>
      <c r="E67" s="11"/>
      <c r="F67" s="27" t="s">
        <v>68</v>
      </c>
      <c r="G67" s="23" t="e">
        <f ca="1">G66/G8</f>
        <v>#REF!</v>
      </c>
      <c r="H67" s="76" t="e">
        <f>IF(H5=0, 0, H66/H5)</f>
        <v>#REF!</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v>0</v>
      </c>
      <c r="AP67" s="76">
        <v>0</v>
      </c>
      <c r="AQ67" s="76">
        <v>0</v>
      </c>
      <c r="AR67" s="76">
        <v>0</v>
      </c>
      <c r="AS67" s="76">
        <v>0</v>
      </c>
      <c r="AT67" s="76">
        <v>0</v>
      </c>
      <c r="AU67" s="76">
        <v>0</v>
      </c>
      <c r="AV67" s="76">
        <v>0</v>
      </c>
      <c r="AW67" s="76">
        <v>0</v>
      </c>
      <c r="AX67" s="76">
        <v>0</v>
      </c>
      <c r="AY67" s="76">
        <v>0</v>
      </c>
      <c r="AZ67" s="76">
        <v>0</v>
      </c>
      <c r="BA67" s="76">
        <v>0</v>
      </c>
      <c r="BB67" s="76">
        <v>0</v>
      </c>
      <c r="BC67" s="76">
        <v>0</v>
      </c>
      <c r="BD67" s="76">
        <v>0</v>
      </c>
      <c r="BE67" s="76">
        <v>0</v>
      </c>
      <c r="BF67" s="76">
        <v>0</v>
      </c>
      <c r="BG67" s="76">
        <v>0</v>
      </c>
      <c r="BH67" s="76">
        <v>0</v>
      </c>
      <c r="BI67" s="76">
        <v>0</v>
      </c>
      <c r="BJ67" s="76">
        <v>0</v>
      </c>
      <c r="BK67" s="76">
        <v>0</v>
      </c>
      <c r="BL67" s="76">
        <v>0</v>
      </c>
      <c r="BM67" s="76">
        <v>0</v>
      </c>
      <c r="BN67" s="76">
        <v>0</v>
      </c>
      <c r="BO67" s="76">
        <v>0</v>
      </c>
      <c r="BP67" s="76">
        <v>0</v>
      </c>
      <c r="BQ67" s="76">
        <v>0</v>
      </c>
      <c r="BR67" s="76">
        <v>0</v>
      </c>
      <c r="BS67" s="76">
        <v>0</v>
      </c>
      <c r="BT67" s="76">
        <v>0</v>
      </c>
      <c r="BU67" s="76">
        <v>0</v>
      </c>
      <c r="BV67" s="76">
        <v>0</v>
      </c>
      <c r="BW67" s="76">
        <v>0</v>
      </c>
      <c r="BX67" s="76">
        <v>0</v>
      </c>
      <c r="BY67" s="76">
        <v>0</v>
      </c>
      <c r="BZ67" s="76">
        <v>0</v>
      </c>
      <c r="CA67" s="76">
        <v>0</v>
      </c>
      <c r="CB67" s="76">
        <v>0</v>
      </c>
      <c r="CC67" s="76">
        <v>0</v>
      </c>
      <c r="CD67" s="76">
        <v>0</v>
      </c>
      <c r="CE67" s="76">
        <v>0</v>
      </c>
      <c r="CF67" s="76">
        <v>0</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0</v>
      </c>
      <c r="J68" s="58">
        <v>0</v>
      </c>
      <c r="K68" s="58">
        <v>0</v>
      </c>
      <c r="L68" s="58">
        <v>0</v>
      </c>
      <c r="M68" s="58">
        <v>0</v>
      </c>
      <c r="N68" s="58">
        <v>0</v>
      </c>
      <c r="O68" s="58">
        <v>0</v>
      </c>
      <c r="P68" s="58">
        <v>0</v>
      </c>
      <c r="Q68" s="58">
        <v>0</v>
      </c>
      <c r="R68" s="58">
        <v>0</v>
      </c>
      <c r="S68" s="58">
        <v>0</v>
      </c>
      <c r="T68" s="58">
        <v>0</v>
      </c>
      <c r="U68" s="58">
        <v>0</v>
      </c>
      <c r="V68" s="58">
        <v>0</v>
      </c>
      <c r="W68" s="58">
        <v>0</v>
      </c>
      <c r="X68" s="58">
        <v>0</v>
      </c>
      <c r="Y68" s="58">
        <v>0</v>
      </c>
      <c r="Z68" s="58">
        <v>0</v>
      </c>
      <c r="AA68" s="58">
        <v>0</v>
      </c>
      <c r="AB68" s="58">
        <v>0</v>
      </c>
      <c r="AC68" s="58">
        <v>0</v>
      </c>
      <c r="AD68" s="58">
        <v>0</v>
      </c>
      <c r="AE68" s="58">
        <v>0</v>
      </c>
      <c r="AF68" s="58">
        <v>0</v>
      </c>
      <c r="AG68" s="58">
        <v>0</v>
      </c>
      <c r="AH68" s="58">
        <v>0</v>
      </c>
      <c r="AI68" s="58">
        <v>0</v>
      </c>
      <c r="AJ68" s="58">
        <v>0</v>
      </c>
      <c r="AK68" s="58">
        <v>0</v>
      </c>
      <c r="AL68" s="58">
        <v>0</v>
      </c>
      <c r="AM68" s="58">
        <v>0</v>
      </c>
      <c r="AN68" s="58">
        <v>0</v>
      </c>
      <c r="AO68" s="58">
        <v>0</v>
      </c>
      <c r="AP68" s="58">
        <v>0</v>
      </c>
      <c r="AQ68" s="58">
        <v>0</v>
      </c>
      <c r="AR68" s="58">
        <v>0</v>
      </c>
      <c r="AS68" s="58">
        <v>0</v>
      </c>
      <c r="AT68" s="58">
        <v>0</v>
      </c>
      <c r="AU68" s="58">
        <v>0</v>
      </c>
      <c r="AV68" s="58">
        <v>0</v>
      </c>
      <c r="AW68" s="58">
        <v>0</v>
      </c>
      <c r="AX68" s="58">
        <v>0</v>
      </c>
      <c r="AY68" s="58">
        <v>0</v>
      </c>
      <c r="AZ68" s="58">
        <v>0</v>
      </c>
      <c r="BA68" s="58">
        <v>0</v>
      </c>
      <c r="BB68" s="58">
        <v>0</v>
      </c>
      <c r="BC68" s="58">
        <v>0</v>
      </c>
      <c r="BD68" s="58">
        <v>0</v>
      </c>
      <c r="BE68" s="58">
        <v>0</v>
      </c>
      <c r="BF68" s="58">
        <v>0</v>
      </c>
      <c r="BG68" s="58">
        <v>0</v>
      </c>
      <c r="BH68" s="58">
        <v>0</v>
      </c>
      <c r="BI68" s="58">
        <v>0</v>
      </c>
      <c r="BJ68" s="58">
        <v>0</v>
      </c>
      <c r="BK68" s="58">
        <v>0</v>
      </c>
      <c r="BL68" s="58">
        <v>0</v>
      </c>
      <c r="BM68" s="58">
        <v>0</v>
      </c>
      <c r="BN68" s="58">
        <v>0</v>
      </c>
      <c r="BO68" s="58">
        <v>0</v>
      </c>
      <c r="BP68" s="58">
        <v>0</v>
      </c>
      <c r="BQ68" s="58">
        <v>0</v>
      </c>
      <c r="BR68" s="58">
        <v>0</v>
      </c>
      <c r="BS68" s="58">
        <v>0</v>
      </c>
      <c r="BT68" s="58">
        <v>0</v>
      </c>
      <c r="BU68" s="58">
        <v>0</v>
      </c>
      <c r="BV68" s="58">
        <v>0</v>
      </c>
      <c r="BW68" s="58">
        <v>0</v>
      </c>
      <c r="BX68" s="58">
        <v>0</v>
      </c>
      <c r="BY68" s="58">
        <v>0</v>
      </c>
      <c r="BZ68" s="58">
        <v>0</v>
      </c>
      <c r="CA68" s="58">
        <v>0</v>
      </c>
      <c r="CB68" s="58">
        <v>0</v>
      </c>
      <c r="CC68" s="58">
        <v>0</v>
      </c>
      <c r="CD68" s="58">
        <v>0</v>
      </c>
      <c r="CE68" s="58">
        <v>0</v>
      </c>
      <c r="CF68" s="58">
        <v>0</v>
      </c>
    </row>
    <row r="69" spans="1:84" x14ac:dyDescent="0.25">
      <c r="A69" s="48" t="s">
        <v>73</v>
      </c>
      <c r="B69" s="62" t="s">
        <v>74</v>
      </c>
      <c r="C69" s="63" t="s">
        <v>75</v>
      </c>
      <c r="D69" s="17"/>
      <c r="E69" s="11"/>
      <c r="F69" s="27" t="s">
        <v>68</v>
      </c>
      <c r="G69" s="23" t="e">
        <f ca="1">G68/G8</f>
        <v>#REF!</v>
      </c>
      <c r="H69" s="76" t="e">
        <f>IF(H6=0, 0, H68/H6)</f>
        <v>#REF!</v>
      </c>
      <c r="I69" s="76">
        <v>0</v>
      </c>
      <c r="J69" s="76">
        <v>0</v>
      </c>
      <c r="K69" s="76">
        <v>0</v>
      </c>
      <c r="L69" s="76">
        <v>0</v>
      </c>
      <c r="M69" s="76">
        <v>0</v>
      </c>
      <c r="N69" s="76">
        <v>0</v>
      </c>
      <c r="O69" s="76">
        <v>0</v>
      </c>
      <c r="P69" s="76">
        <v>0</v>
      </c>
      <c r="Q69" s="76">
        <v>0</v>
      </c>
      <c r="R69" s="76">
        <v>0</v>
      </c>
      <c r="S69" s="76">
        <v>0</v>
      </c>
      <c r="T69" s="76">
        <v>0</v>
      </c>
      <c r="U69" s="76">
        <v>0</v>
      </c>
      <c r="V69" s="76">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v>0</v>
      </c>
      <c r="AP69" s="76">
        <v>0</v>
      </c>
      <c r="AQ69" s="76">
        <v>0</v>
      </c>
      <c r="AR69" s="76">
        <v>0</v>
      </c>
      <c r="AS69" s="76">
        <v>0</v>
      </c>
      <c r="AT69" s="76">
        <v>0</v>
      </c>
      <c r="AU69" s="76">
        <v>0</v>
      </c>
      <c r="AV69" s="76">
        <v>0</v>
      </c>
      <c r="AW69" s="76">
        <v>0</v>
      </c>
      <c r="AX69" s="76">
        <v>0</v>
      </c>
      <c r="AY69" s="76">
        <v>0</v>
      </c>
      <c r="AZ69" s="76">
        <v>0</v>
      </c>
      <c r="BA69" s="76">
        <v>0</v>
      </c>
      <c r="BB69" s="76">
        <v>0</v>
      </c>
      <c r="BC69" s="76">
        <v>0</v>
      </c>
      <c r="BD69" s="76">
        <v>0</v>
      </c>
      <c r="BE69" s="76">
        <v>0</v>
      </c>
      <c r="BF69" s="76">
        <v>0</v>
      </c>
      <c r="BG69" s="76">
        <v>0</v>
      </c>
      <c r="BH69" s="76">
        <v>0</v>
      </c>
      <c r="BI69" s="76">
        <v>0</v>
      </c>
      <c r="BJ69" s="76">
        <v>0</v>
      </c>
      <c r="BK69" s="76">
        <v>0</v>
      </c>
      <c r="BL69" s="76">
        <v>0</v>
      </c>
      <c r="BM69" s="76">
        <v>0</v>
      </c>
      <c r="BN69" s="76">
        <v>0</v>
      </c>
      <c r="BO69" s="76">
        <v>0</v>
      </c>
      <c r="BP69" s="76">
        <v>0</v>
      </c>
      <c r="BQ69" s="76">
        <v>0</v>
      </c>
      <c r="BR69" s="76">
        <v>0</v>
      </c>
      <c r="BS69" s="76">
        <v>0</v>
      </c>
      <c r="BT69" s="76">
        <v>0</v>
      </c>
      <c r="BU69" s="76">
        <v>0</v>
      </c>
      <c r="BV69" s="76">
        <v>0</v>
      </c>
      <c r="BW69" s="76">
        <v>0</v>
      </c>
      <c r="BX69" s="76">
        <v>0</v>
      </c>
      <c r="BY69" s="76">
        <v>0</v>
      </c>
      <c r="BZ69" s="76">
        <v>0</v>
      </c>
      <c r="CA69" s="76">
        <v>0</v>
      </c>
      <c r="CB69" s="76">
        <v>0</v>
      </c>
      <c r="CC69" s="76">
        <v>0</v>
      </c>
      <c r="CD69" s="76">
        <v>0</v>
      </c>
      <c r="CE69" s="76">
        <v>0</v>
      </c>
      <c r="CF69" s="76">
        <v>0</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17"/>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56" t="e">
        <f>#REF!</f>
        <v>#REF!</v>
      </c>
      <c r="I74" s="56">
        <v>0</v>
      </c>
      <c r="J74" s="56">
        <v>0</v>
      </c>
      <c r="K74" s="56">
        <v>0</v>
      </c>
      <c r="L74" s="56">
        <v>0</v>
      </c>
      <c r="M74" s="56">
        <v>0</v>
      </c>
      <c r="N74" s="56">
        <v>0</v>
      </c>
      <c r="O74" s="56">
        <v>0</v>
      </c>
      <c r="P74" s="56">
        <v>0</v>
      </c>
      <c r="Q74" s="56">
        <v>0</v>
      </c>
      <c r="R74" s="56">
        <v>0</v>
      </c>
      <c r="S74" s="56">
        <v>0</v>
      </c>
      <c r="T74" s="56">
        <v>0</v>
      </c>
      <c r="U74" s="56">
        <v>0</v>
      </c>
      <c r="V74" s="56">
        <v>0</v>
      </c>
      <c r="W74" s="56">
        <v>0</v>
      </c>
      <c r="X74" s="56">
        <v>0</v>
      </c>
      <c r="Y74" s="56">
        <v>0</v>
      </c>
      <c r="Z74" s="56">
        <v>0</v>
      </c>
      <c r="AA74" s="56">
        <v>0</v>
      </c>
      <c r="AB74" s="56">
        <v>0</v>
      </c>
      <c r="AC74" s="56">
        <v>0</v>
      </c>
      <c r="AD74" s="56">
        <v>0</v>
      </c>
      <c r="AE74" s="56">
        <v>0</v>
      </c>
      <c r="AF74" s="56">
        <v>0</v>
      </c>
      <c r="AG74" s="56">
        <v>0</v>
      </c>
      <c r="AH74" s="56">
        <v>0</v>
      </c>
      <c r="AI74" s="56">
        <v>0</v>
      </c>
      <c r="AJ74" s="56">
        <v>0</v>
      </c>
      <c r="AK74" s="56">
        <v>0</v>
      </c>
      <c r="AL74" s="56">
        <v>0</v>
      </c>
      <c r="AM74" s="56">
        <v>0</v>
      </c>
      <c r="AN74" s="56">
        <v>0</v>
      </c>
      <c r="AO74" s="56">
        <v>0</v>
      </c>
      <c r="AP74" s="56">
        <v>0</v>
      </c>
      <c r="AQ74" s="56">
        <v>0</v>
      </c>
      <c r="AR74" s="56">
        <v>0</v>
      </c>
      <c r="AS74" s="56">
        <v>0</v>
      </c>
      <c r="AT74" s="56">
        <v>0</v>
      </c>
      <c r="AU74" s="56">
        <v>0</v>
      </c>
      <c r="AV74" s="56">
        <v>0</v>
      </c>
      <c r="AW74" s="56">
        <v>1</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v>0</v>
      </c>
      <c r="BS74" s="56">
        <v>0</v>
      </c>
      <c r="BT74" s="56">
        <v>0</v>
      </c>
      <c r="BU74" s="56">
        <v>0</v>
      </c>
      <c r="BV74" s="56">
        <v>0</v>
      </c>
      <c r="BW74" s="56">
        <v>0</v>
      </c>
      <c r="BX74" s="56">
        <v>0</v>
      </c>
      <c r="BY74" s="56">
        <v>0</v>
      </c>
      <c r="BZ74" s="56">
        <v>0</v>
      </c>
      <c r="CA74" s="56">
        <v>1</v>
      </c>
      <c r="CB74" s="56">
        <v>0</v>
      </c>
      <c r="CC74" s="56">
        <v>0</v>
      </c>
      <c r="CD74" s="56">
        <v>0</v>
      </c>
      <c r="CE74" s="56">
        <v>0</v>
      </c>
      <c r="CF74" s="56">
        <v>0</v>
      </c>
    </row>
    <row r="75" spans="1:84" ht="26.4" x14ac:dyDescent="0.25">
      <c r="A75" s="48" t="s">
        <v>81</v>
      </c>
      <c r="B75" s="62" t="s">
        <v>226</v>
      </c>
      <c r="C75" s="63" t="s">
        <v>83</v>
      </c>
      <c r="D75" s="17"/>
      <c r="E75" s="11"/>
      <c r="F75" s="27" t="s">
        <v>68</v>
      </c>
      <c r="G75" s="23" t="e">
        <f ca="1">IF(G8=0,0,G74/G8)</f>
        <v>#REF!</v>
      </c>
      <c r="H75" s="78" t="e">
        <f>IF(H8=0, 0, H74/H8)</f>
        <v>#REF!</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c r="AI75" s="78">
        <v>0</v>
      </c>
      <c r="AJ75" s="78">
        <v>0</v>
      </c>
      <c r="AK75" s="78">
        <v>0</v>
      </c>
      <c r="AL75" s="78">
        <v>0</v>
      </c>
      <c r="AM75" s="78">
        <v>0</v>
      </c>
      <c r="AN75" s="78">
        <v>0</v>
      </c>
      <c r="AO75" s="78">
        <v>0</v>
      </c>
      <c r="AP75" s="78">
        <v>0</v>
      </c>
      <c r="AQ75" s="78">
        <v>0</v>
      </c>
      <c r="AR75" s="78">
        <v>0</v>
      </c>
      <c r="AS75" s="78">
        <v>0</v>
      </c>
      <c r="AT75" s="78">
        <v>0</v>
      </c>
      <c r="AU75" s="78">
        <v>0</v>
      </c>
      <c r="AV75" s="78">
        <v>0</v>
      </c>
      <c r="AW75" s="78">
        <v>0</v>
      </c>
      <c r="AX75" s="78">
        <v>0</v>
      </c>
      <c r="AY75" s="78">
        <v>0</v>
      </c>
      <c r="AZ75" s="78">
        <v>0</v>
      </c>
      <c r="BA75" s="78">
        <v>0</v>
      </c>
      <c r="BB75" s="78">
        <v>0</v>
      </c>
      <c r="BC75" s="78">
        <v>0</v>
      </c>
      <c r="BD75" s="78">
        <v>0</v>
      </c>
      <c r="BE75" s="78">
        <v>0</v>
      </c>
      <c r="BF75" s="78">
        <v>0</v>
      </c>
      <c r="BG75" s="78">
        <v>0</v>
      </c>
      <c r="BH75" s="78">
        <v>0</v>
      </c>
      <c r="BI75" s="78">
        <v>0</v>
      </c>
      <c r="BJ75" s="78">
        <v>0</v>
      </c>
      <c r="BK75" s="78">
        <v>0</v>
      </c>
      <c r="BL75" s="78">
        <v>0</v>
      </c>
      <c r="BM75" s="78">
        <v>0</v>
      </c>
      <c r="BN75" s="78">
        <v>0</v>
      </c>
      <c r="BO75" s="78">
        <v>0</v>
      </c>
      <c r="BP75" s="78">
        <v>0</v>
      </c>
      <c r="BQ75" s="78">
        <v>0</v>
      </c>
      <c r="BR75" s="78">
        <v>0</v>
      </c>
      <c r="BS75" s="78">
        <v>0</v>
      </c>
      <c r="BT75" s="78">
        <v>0</v>
      </c>
      <c r="BU75" s="78">
        <v>0</v>
      </c>
      <c r="BV75" s="78">
        <v>0</v>
      </c>
      <c r="BW75" s="78">
        <v>0</v>
      </c>
      <c r="BX75" s="78">
        <v>0</v>
      </c>
      <c r="BY75" s="78">
        <v>0</v>
      </c>
      <c r="BZ75" s="78">
        <v>0</v>
      </c>
      <c r="CA75" s="78">
        <v>0</v>
      </c>
      <c r="CB75" s="78">
        <v>0</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0</v>
      </c>
      <c r="J76" s="71">
        <v>0</v>
      </c>
      <c r="K76" s="71">
        <v>0</v>
      </c>
      <c r="L76" s="71">
        <v>0</v>
      </c>
      <c r="M76" s="71">
        <v>0</v>
      </c>
      <c r="N76" s="71">
        <v>0</v>
      </c>
      <c r="O76" s="71">
        <v>0</v>
      </c>
      <c r="P76" s="71">
        <v>0</v>
      </c>
      <c r="Q76" s="71">
        <v>0</v>
      </c>
      <c r="R76" s="71">
        <v>0</v>
      </c>
      <c r="S76" s="71">
        <v>0</v>
      </c>
      <c r="T76" s="71">
        <v>0</v>
      </c>
      <c r="U76" s="71">
        <v>0</v>
      </c>
      <c r="V76" s="71">
        <v>0</v>
      </c>
      <c r="W76" s="71">
        <v>0</v>
      </c>
      <c r="X76" s="71">
        <v>0</v>
      </c>
      <c r="Y76" s="71">
        <v>0</v>
      </c>
      <c r="Z76" s="71">
        <v>0</v>
      </c>
      <c r="AA76" s="71">
        <v>0</v>
      </c>
      <c r="AB76" s="71">
        <v>0</v>
      </c>
      <c r="AC76" s="71">
        <v>0</v>
      </c>
      <c r="AD76" s="71">
        <v>0</v>
      </c>
      <c r="AE76" s="71">
        <v>0</v>
      </c>
      <c r="AF76" s="71">
        <v>0</v>
      </c>
      <c r="AG76" s="71">
        <v>0</v>
      </c>
      <c r="AH76" s="71">
        <v>0</v>
      </c>
      <c r="AI76" s="71">
        <v>0</v>
      </c>
      <c r="AJ76" s="71">
        <v>0</v>
      </c>
      <c r="AK76" s="71">
        <v>0</v>
      </c>
      <c r="AL76" s="71">
        <v>0</v>
      </c>
      <c r="AM76" s="71">
        <v>0</v>
      </c>
      <c r="AN76" s="71">
        <v>0</v>
      </c>
      <c r="AO76" s="71">
        <v>0</v>
      </c>
      <c r="AP76" s="71">
        <v>0</v>
      </c>
      <c r="AQ76" s="71">
        <v>0</v>
      </c>
      <c r="AR76" s="71">
        <v>0</v>
      </c>
      <c r="AS76" s="71">
        <v>0</v>
      </c>
      <c r="AT76" s="71">
        <v>0</v>
      </c>
      <c r="AU76" s="71">
        <v>0</v>
      </c>
      <c r="AV76" s="71">
        <v>0</v>
      </c>
      <c r="AW76" s="71">
        <v>1</v>
      </c>
      <c r="AX76" s="71">
        <v>0</v>
      </c>
      <c r="AY76" s="71">
        <v>0</v>
      </c>
      <c r="AZ76" s="71">
        <v>0</v>
      </c>
      <c r="BA76" s="71">
        <v>0</v>
      </c>
      <c r="BB76" s="71">
        <v>0</v>
      </c>
      <c r="BC76" s="71">
        <v>0</v>
      </c>
      <c r="BD76" s="71">
        <v>0</v>
      </c>
      <c r="BE76" s="71">
        <v>0</v>
      </c>
      <c r="BF76" s="71">
        <v>0</v>
      </c>
      <c r="BG76" s="71">
        <v>0</v>
      </c>
      <c r="BH76" s="71">
        <v>0</v>
      </c>
      <c r="BI76" s="71">
        <v>0</v>
      </c>
      <c r="BJ76" s="71">
        <v>0</v>
      </c>
      <c r="BK76" s="71">
        <v>0</v>
      </c>
      <c r="BL76" s="71">
        <v>0</v>
      </c>
      <c r="BM76" s="71">
        <v>0</v>
      </c>
      <c r="BN76" s="71">
        <v>0</v>
      </c>
      <c r="BO76" s="71">
        <v>0</v>
      </c>
      <c r="BP76" s="71">
        <v>0</v>
      </c>
      <c r="BQ76" s="71">
        <v>0</v>
      </c>
      <c r="BR76" s="71">
        <v>0</v>
      </c>
      <c r="BS76" s="71">
        <v>0</v>
      </c>
      <c r="BT76" s="71">
        <v>0</v>
      </c>
      <c r="BU76" s="71">
        <v>0</v>
      </c>
      <c r="BV76" s="71">
        <v>0</v>
      </c>
      <c r="BW76" s="71">
        <v>0</v>
      </c>
      <c r="BX76" s="71">
        <v>0</v>
      </c>
      <c r="BY76" s="71">
        <v>0</v>
      </c>
      <c r="BZ76" s="71">
        <v>0</v>
      </c>
      <c r="CA76" s="71">
        <v>1</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c r="AB78" s="71">
        <v>0</v>
      </c>
      <c r="AC78" s="71">
        <v>0</v>
      </c>
      <c r="AD78" s="71">
        <v>0</v>
      </c>
      <c r="AE78" s="71">
        <v>0</v>
      </c>
      <c r="AF78" s="71">
        <v>0</v>
      </c>
      <c r="AG78" s="71">
        <v>0</v>
      </c>
      <c r="AH78" s="71">
        <v>0</v>
      </c>
      <c r="AI78" s="71">
        <v>0</v>
      </c>
      <c r="AJ78" s="71">
        <v>0</v>
      </c>
      <c r="AK78" s="71">
        <v>0</v>
      </c>
      <c r="AL78" s="71">
        <v>0</v>
      </c>
      <c r="AM78" s="71">
        <v>0</v>
      </c>
      <c r="AN78" s="71">
        <v>0</v>
      </c>
      <c r="AO78" s="71">
        <v>0</v>
      </c>
      <c r="AP78" s="71">
        <v>0</v>
      </c>
      <c r="AQ78" s="71">
        <v>0</v>
      </c>
      <c r="AR78" s="71">
        <v>0</v>
      </c>
      <c r="AS78" s="71">
        <v>0</v>
      </c>
      <c r="AT78" s="71">
        <v>0</v>
      </c>
      <c r="AU78" s="71">
        <v>0</v>
      </c>
      <c r="AV78" s="71">
        <v>0</v>
      </c>
      <c r="AW78" s="71">
        <v>0</v>
      </c>
      <c r="AX78" s="71">
        <v>0</v>
      </c>
      <c r="AY78" s="71">
        <v>0</v>
      </c>
      <c r="AZ78" s="71">
        <v>0</v>
      </c>
      <c r="BA78" s="71">
        <v>0</v>
      </c>
      <c r="BB78" s="71">
        <v>0</v>
      </c>
      <c r="BC78" s="71">
        <v>0</v>
      </c>
      <c r="BD78" s="71">
        <v>0</v>
      </c>
      <c r="BE78" s="71">
        <v>0</v>
      </c>
      <c r="BF78" s="71">
        <v>0</v>
      </c>
      <c r="BG78" s="71">
        <v>0</v>
      </c>
      <c r="BH78" s="71">
        <v>0</v>
      </c>
      <c r="BI78" s="71">
        <v>0</v>
      </c>
      <c r="BJ78" s="71">
        <v>0</v>
      </c>
      <c r="BK78" s="71">
        <v>0</v>
      </c>
      <c r="BL78" s="71">
        <v>0</v>
      </c>
      <c r="BM78" s="71">
        <v>0</v>
      </c>
      <c r="BN78" s="71">
        <v>0</v>
      </c>
      <c r="BO78" s="71">
        <v>0</v>
      </c>
      <c r="BP78" s="71">
        <v>0</v>
      </c>
      <c r="BQ78" s="71">
        <v>0</v>
      </c>
      <c r="BR78" s="71">
        <v>0</v>
      </c>
      <c r="BS78" s="71">
        <v>0</v>
      </c>
      <c r="BT78" s="71">
        <v>0</v>
      </c>
      <c r="BU78" s="71">
        <v>0</v>
      </c>
      <c r="BV78" s="71">
        <v>0</v>
      </c>
      <c r="BW78" s="71">
        <v>0</v>
      </c>
      <c r="BX78" s="71">
        <v>0</v>
      </c>
      <c r="BY78" s="71">
        <v>0</v>
      </c>
      <c r="BZ78" s="71">
        <v>0</v>
      </c>
      <c r="CA78" s="71">
        <v>0</v>
      </c>
      <c r="CB78" s="71">
        <v>0</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c r="BD79" s="76">
        <v>0</v>
      </c>
      <c r="BE79" s="76">
        <v>0</v>
      </c>
      <c r="BF79" s="76">
        <v>0</v>
      </c>
      <c r="BG79" s="76">
        <v>0</v>
      </c>
      <c r="BH79" s="76">
        <v>0</v>
      </c>
      <c r="BI79" s="76">
        <v>0</v>
      </c>
      <c r="BJ79" s="76">
        <v>0</v>
      </c>
      <c r="BK79" s="76">
        <v>0</v>
      </c>
      <c r="BL79" s="76">
        <v>0</v>
      </c>
      <c r="BM79" s="76">
        <v>0</v>
      </c>
      <c r="BN79" s="76">
        <v>0</v>
      </c>
      <c r="BO79" s="76">
        <v>0</v>
      </c>
      <c r="BP79" s="76">
        <v>0</v>
      </c>
      <c r="BQ79" s="76">
        <v>0</v>
      </c>
      <c r="BR79" s="76">
        <v>0</v>
      </c>
      <c r="BS79" s="76">
        <v>0</v>
      </c>
      <c r="BT79" s="76">
        <v>0</v>
      </c>
      <c r="BU79" s="76">
        <v>0</v>
      </c>
      <c r="BV79" s="76">
        <v>0</v>
      </c>
      <c r="BW79" s="76">
        <v>0</v>
      </c>
      <c r="BX79" s="76">
        <v>0</v>
      </c>
      <c r="BY79" s="76">
        <v>0</v>
      </c>
      <c r="BZ79" s="76">
        <v>0</v>
      </c>
      <c r="CA79" s="76">
        <v>0</v>
      </c>
      <c r="CB79" s="76">
        <v>0</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(INDIRECT("H82")+INDIRECT("I82")+INDIRECT("J82")+INDIRECT("K82")+INDIRECT("L82")+INDIRECT("M82")+INDIRECT("N82")+INDIRECT("O82")+INDIRECT("P82")+INDIRECT("Q82")+INDIRECT("R82")+INDIRECT("S82")) / 12</f>
        <v>#REF!</v>
      </c>
      <c r="H82" s="73" t="e">
        <f>#REF!</f>
        <v>#REF!</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0</v>
      </c>
      <c r="AA82" s="73">
        <v>0</v>
      </c>
      <c r="AB82" s="73">
        <v>0</v>
      </c>
      <c r="AC82" s="73">
        <v>0</v>
      </c>
      <c r="AD82" s="73">
        <v>0</v>
      </c>
      <c r="AE82" s="73">
        <v>0</v>
      </c>
      <c r="AF82" s="73">
        <v>0</v>
      </c>
      <c r="AG82" s="73">
        <v>0</v>
      </c>
      <c r="AH82" s="73">
        <v>0</v>
      </c>
      <c r="AI82" s="73">
        <v>0</v>
      </c>
      <c r="AJ82" s="73">
        <v>0</v>
      </c>
      <c r="AK82" s="73">
        <v>0</v>
      </c>
      <c r="AL82" s="73">
        <v>0</v>
      </c>
      <c r="AM82" s="73">
        <v>0</v>
      </c>
      <c r="AN82" s="73">
        <v>0</v>
      </c>
      <c r="AO82" s="73">
        <v>0</v>
      </c>
      <c r="AP82" s="73">
        <v>0</v>
      </c>
      <c r="AQ82" s="73">
        <v>0</v>
      </c>
      <c r="AR82" s="73">
        <v>0</v>
      </c>
      <c r="AS82" s="73">
        <v>0</v>
      </c>
      <c r="AT82" s="73">
        <v>0</v>
      </c>
      <c r="AU82" s="73">
        <v>0</v>
      </c>
      <c r="AV82" s="73">
        <v>0</v>
      </c>
      <c r="AW82" s="73">
        <v>0</v>
      </c>
      <c r="AX82" s="73">
        <v>0</v>
      </c>
      <c r="AY82" s="73">
        <v>0</v>
      </c>
      <c r="AZ82" s="73">
        <v>0</v>
      </c>
      <c r="BA82" s="73">
        <v>0</v>
      </c>
      <c r="BB82" s="73">
        <v>0</v>
      </c>
      <c r="BC82" s="73">
        <v>0</v>
      </c>
      <c r="BD82" s="73">
        <v>0</v>
      </c>
      <c r="BE82" s="73">
        <v>0</v>
      </c>
      <c r="BF82" s="73">
        <v>0</v>
      </c>
      <c r="BG82" s="73">
        <v>0</v>
      </c>
      <c r="BH82" s="73">
        <v>0</v>
      </c>
      <c r="BI82" s="73">
        <v>0</v>
      </c>
      <c r="BJ82" s="73">
        <v>0</v>
      </c>
      <c r="BK82" s="73">
        <v>0</v>
      </c>
      <c r="BL82" s="73">
        <v>0</v>
      </c>
      <c r="BM82" s="73">
        <v>0</v>
      </c>
      <c r="BN82" s="73">
        <v>0</v>
      </c>
      <c r="BO82" s="73">
        <v>0</v>
      </c>
      <c r="BP82" s="73">
        <v>0</v>
      </c>
      <c r="BQ82" s="73">
        <v>0</v>
      </c>
      <c r="BR82" s="73">
        <v>0</v>
      </c>
      <c r="BS82" s="73">
        <v>0</v>
      </c>
      <c r="BT82" s="73">
        <v>0</v>
      </c>
      <c r="BU82" s="73">
        <v>0</v>
      </c>
      <c r="BV82" s="73">
        <v>0</v>
      </c>
      <c r="BW82" s="73">
        <v>0</v>
      </c>
      <c r="BX82" s="73">
        <v>0</v>
      </c>
      <c r="BY82" s="73">
        <v>0</v>
      </c>
      <c r="BZ82" s="73">
        <v>0</v>
      </c>
      <c r="CA82" s="73">
        <v>0</v>
      </c>
      <c r="CB82" s="73">
        <v>0</v>
      </c>
      <c r="CC82" s="73">
        <v>0</v>
      </c>
      <c r="CD82" s="73">
        <v>0</v>
      </c>
      <c r="CE82" s="73">
        <v>0</v>
      </c>
      <c r="CF82" s="73">
        <v>0</v>
      </c>
    </row>
    <row r="83" spans="1:84" x14ac:dyDescent="0.25">
      <c r="A83" s="48" t="s">
        <v>88</v>
      </c>
      <c r="B83" s="62" t="s">
        <v>74</v>
      </c>
      <c r="C83" s="63" t="s">
        <v>89</v>
      </c>
      <c r="D83" s="17"/>
      <c r="E83" s="11"/>
      <c r="F83" s="27" t="s">
        <v>68</v>
      </c>
      <c r="G83" s="23" t="e">
        <f ca="1">IF(G8=0,0,G82/G8)</f>
        <v>#REF!</v>
      </c>
      <c r="H83" s="76" t="e">
        <f>IF(H8=0, 0, H82/H8)</f>
        <v>#REF!</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c r="BD83" s="76">
        <v>0</v>
      </c>
      <c r="BE83" s="76">
        <v>0</v>
      </c>
      <c r="BF83" s="76">
        <v>0</v>
      </c>
      <c r="BG83" s="76">
        <v>0</v>
      </c>
      <c r="BH83" s="76">
        <v>0</v>
      </c>
      <c r="BI83" s="76">
        <v>0</v>
      </c>
      <c r="BJ83" s="76">
        <v>0</v>
      </c>
      <c r="BK83" s="76">
        <v>0</v>
      </c>
      <c r="BL83" s="76">
        <v>0</v>
      </c>
      <c r="BM83" s="76">
        <v>0</v>
      </c>
      <c r="BN83" s="76">
        <v>0</v>
      </c>
      <c r="BO83" s="76">
        <v>0</v>
      </c>
      <c r="BP83" s="76">
        <v>0</v>
      </c>
      <c r="BQ83" s="76">
        <v>0</v>
      </c>
      <c r="BR83" s="76">
        <v>0</v>
      </c>
      <c r="BS83" s="76">
        <v>0</v>
      </c>
      <c r="BT83" s="76">
        <v>0</v>
      </c>
      <c r="BU83" s="76">
        <v>0</v>
      </c>
      <c r="BV83" s="76">
        <v>0</v>
      </c>
      <c r="BW83" s="76">
        <v>0</v>
      </c>
      <c r="BX83" s="76">
        <v>0</v>
      </c>
      <c r="BY83" s="76">
        <v>0</v>
      </c>
      <c r="BZ83" s="76">
        <v>0</v>
      </c>
      <c r="CA83" s="76">
        <v>0</v>
      </c>
      <c r="CB83" s="76">
        <v>0</v>
      </c>
      <c r="CC83" s="76">
        <v>0</v>
      </c>
      <c r="CD83" s="76">
        <v>0</v>
      </c>
      <c r="CE83" s="76">
        <v>0</v>
      </c>
      <c r="CF83" s="76">
        <v>0</v>
      </c>
    </row>
    <row r="84" spans="1:84" x14ac:dyDescent="0.25">
      <c r="A84" s="17"/>
      <c r="B84" s="17"/>
      <c r="C84" s="17"/>
      <c r="D84" s="17"/>
      <c r="E84" s="11"/>
      <c r="F84" s="148" t="s">
        <v>90</v>
      </c>
      <c r="G84" s="111" t="e">
        <f ca="1">(INDIRECT("H84")+INDIRECT("I84")+INDIRECT("J84")+INDIRECT("K84")+INDIRECT("L84")+INDIRECT("M84")+INDIRECT("N84")+INDIRECT("O84")+INDIRECT("P84")+INDIRECT("Q84")+INDIRECT("R84")+INDIRECT("S84")) / 12</f>
        <v>#REF!</v>
      </c>
      <c r="H84" s="71" t="e">
        <f>#REF!</f>
        <v>#REF!</v>
      </c>
      <c r="I84" s="71">
        <v>0</v>
      </c>
      <c r="J84" s="71">
        <v>0</v>
      </c>
      <c r="K84" s="71">
        <v>0</v>
      </c>
      <c r="L84" s="71">
        <v>0</v>
      </c>
      <c r="M84" s="71">
        <v>0</v>
      </c>
      <c r="N84" s="71">
        <v>0</v>
      </c>
      <c r="O84" s="71">
        <v>0</v>
      </c>
      <c r="P84" s="71">
        <v>0</v>
      </c>
      <c r="Q84" s="71">
        <v>0</v>
      </c>
      <c r="R84" s="71">
        <v>0</v>
      </c>
      <c r="S84" s="71">
        <v>0</v>
      </c>
      <c r="T84" s="71">
        <v>0</v>
      </c>
      <c r="U84" s="71">
        <v>0</v>
      </c>
      <c r="V84" s="71">
        <v>0</v>
      </c>
      <c r="W84" s="71">
        <v>0</v>
      </c>
      <c r="X84" s="71">
        <v>0</v>
      </c>
      <c r="Y84" s="71">
        <v>0</v>
      </c>
      <c r="Z84" s="71">
        <v>0</v>
      </c>
      <c r="AA84" s="71">
        <v>0</v>
      </c>
      <c r="AB84" s="71">
        <v>0</v>
      </c>
      <c r="AC84" s="71">
        <v>0</v>
      </c>
      <c r="AD84" s="71">
        <v>0</v>
      </c>
      <c r="AE84" s="71">
        <v>0</v>
      </c>
      <c r="AF84" s="71">
        <v>0</v>
      </c>
      <c r="AG84" s="71">
        <v>0</v>
      </c>
      <c r="AH84" s="71">
        <v>0</v>
      </c>
      <c r="AI84" s="71">
        <v>0</v>
      </c>
      <c r="AJ84" s="71">
        <v>0</v>
      </c>
      <c r="AK84" s="71">
        <v>0</v>
      </c>
      <c r="AL84" s="71">
        <v>0</v>
      </c>
      <c r="AM84" s="71">
        <v>0</v>
      </c>
      <c r="AN84" s="71">
        <v>0</v>
      </c>
      <c r="AO84" s="71">
        <v>0</v>
      </c>
      <c r="AP84" s="71">
        <v>0</v>
      </c>
      <c r="AQ84" s="71">
        <v>0</v>
      </c>
      <c r="AR84" s="71">
        <v>0</v>
      </c>
      <c r="AS84" s="71">
        <v>0</v>
      </c>
      <c r="AT84" s="71">
        <v>0</v>
      </c>
      <c r="AU84" s="71">
        <v>0</v>
      </c>
      <c r="AV84" s="71">
        <v>0</v>
      </c>
      <c r="AW84" s="71">
        <v>0</v>
      </c>
      <c r="AX84" s="71">
        <v>0</v>
      </c>
      <c r="AY84" s="71">
        <v>0</v>
      </c>
      <c r="AZ84" s="71">
        <v>0</v>
      </c>
      <c r="BA84" s="71">
        <v>0</v>
      </c>
      <c r="BB84" s="71">
        <v>0</v>
      </c>
      <c r="BC84" s="71">
        <v>0</v>
      </c>
      <c r="BD84" s="71">
        <v>0</v>
      </c>
      <c r="BE84" s="71">
        <v>0</v>
      </c>
      <c r="BF84" s="71">
        <v>0</v>
      </c>
      <c r="BG84" s="71">
        <v>0</v>
      </c>
      <c r="BH84" s="71">
        <v>0</v>
      </c>
      <c r="BI84" s="71">
        <v>0</v>
      </c>
      <c r="BJ84" s="71">
        <v>0</v>
      </c>
      <c r="BK84" s="71">
        <v>0</v>
      </c>
      <c r="BL84" s="71">
        <v>0</v>
      </c>
      <c r="BM84" s="71">
        <v>0</v>
      </c>
      <c r="BN84" s="71">
        <v>0</v>
      </c>
      <c r="BO84" s="71">
        <v>0</v>
      </c>
      <c r="BP84" s="71">
        <v>0</v>
      </c>
      <c r="BQ84" s="71">
        <v>0</v>
      </c>
      <c r="BR84" s="71">
        <v>0</v>
      </c>
      <c r="BS84" s="71">
        <v>0</v>
      </c>
      <c r="BT84" s="71">
        <v>0</v>
      </c>
      <c r="BU84" s="71">
        <v>0</v>
      </c>
      <c r="BV84" s="71">
        <v>0</v>
      </c>
      <c r="BW84" s="71">
        <v>0</v>
      </c>
      <c r="BX84" s="71">
        <v>0</v>
      </c>
      <c r="BY84" s="71">
        <v>0</v>
      </c>
      <c r="BZ84" s="71">
        <v>0</v>
      </c>
      <c r="CA84" s="71">
        <v>0</v>
      </c>
      <c r="CB84" s="71">
        <v>0</v>
      </c>
      <c r="CC84" s="71">
        <v>0</v>
      </c>
      <c r="CD84" s="71">
        <v>0</v>
      </c>
      <c r="CE84" s="71">
        <v>0</v>
      </c>
      <c r="CF84" s="71">
        <v>0</v>
      </c>
    </row>
    <row r="85" spans="1:84" x14ac:dyDescent="0.25">
      <c r="A85" s="48" t="s">
        <v>88</v>
      </c>
      <c r="B85" s="62" t="s">
        <v>74</v>
      </c>
      <c r="C85" s="63" t="s">
        <v>89</v>
      </c>
      <c r="D85" s="17"/>
      <c r="E85" s="11"/>
      <c r="F85" s="27" t="s">
        <v>68</v>
      </c>
      <c r="G85" s="23" t="e">
        <f ca="1">G84/G8</f>
        <v>#REF!</v>
      </c>
      <c r="H85" s="76" t="e">
        <f>IF(H5=0, 0, H84/H5)</f>
        <v>#REF!</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v>0</v>
      </c>
      <c r="AJ85" s="76">
        <v>0</v>
      </c>
      <c r="AK85" s="76">
        <v>0</v>
      </c>
      <c r="AL85" s="76">
        <v>0</v>
      </c>
      <c r="AM85" s="76">
        <v>0</v>
      </c>
      <c r="AN85" s="76">
        <v>0</v>
      </c>
      <c r="AO85" s="76">
        <v>0</v>
      </c>
      <c r="AP85" s="76">
        <v>0</v>
      </c>
      <c r="AQ85" s="76">
        <v>0</v>
      </c>
      <c r="AR85" s="76">
        <v>0</v>
      </c>
      <c r="AS85" s="76">
        <v>0</v>
      </c>
      <c r="AT85" s="76">
        <v>0</v>
      </c>
      <c r="AU85" s="76">
        <v>0</v>
      </c>
      <c r="AV85" s="76">
        <v>0</v>
      </c>
      <c r="AW85" s="76">
        <v>0</v>
      </c>
      <c r="AX85" s="76">
        <v>0</v>
      </c>
      <c r="AY85" s="76">
        <v>0</v>
      </c>
      <c r="AZ85" s="76">
        <v>0</v>
      </c>
      <c r="BA85" s="76">
        <v>0</v>
      </c>
      <c r="BB85" s="76">
        <v>0</v>
      </c>
      <c r="BC85" s="76">
        <v>0</v>
      </c>
      <c r="BD85" s="76">
        <v>0</v>
      </c>
      <c r="BE85" s="76">
        <v>0</v>
      </c>
      <c r="BF85" s="76">
        <v>0</v>
      </c>
      <c r="BG85" s="76">
        <v>0</v>
      </c>
      <c r="BH85" s="76">
        <v>0</v>
      </c>
      <c r="BI85" s="76">
        <v>0</v>
      </c>
      <c r="BJ85" s="76">
        <v>0</v>
      </c>
      <c r="BK85" s="76">
        <v>0</v>
      </c>
      <c r="BL85" s="76">
        <v>0</v>
      </c>
      <c r="BM85" s="76">
        <v>0</v>
      </c>
      <c r="BN85" s="76">
        <v>0</v>
      </c>
      <c r="BO85" s="76">
        <v>0</v>
      </c>
      <c r="BP85" s="76">
        <v>0</v>
      </c>
      <c r="BQ85" s="76">
        <v>0</v>
      </c>
      <c r="BR85" s="76">
        <v>0</v>
      </c>
      <c r="BS85" s="76">
        <v>0</v>
      </c>
      <c r="BT85" s="76">
        <v>0</v>
      </c>
      <c r="BU85" s="76">
        <v>0</v>
      </c>
      <c r="BV85" s="76">
        <v>0</v>
      </c>
      <c r="BW85" s="76">
        <v>0</v>
      </c>
      <c r="BX85" s="76">
        <v>0</v>
      </c>
      <c r="BY85" s="76">
        <v>0</v>
      </c>
      <c r="BZ85" s="76">
        <v>0</v>
      </c>
      <c r="CA85" s="76">
        <v>0</v>
      </c>
      <c r="CB85" s="76">
        <v>0</v>
      </c>
      <c r="CC85" s="76">
        <v>0</v>
      </c>
      <c r="CD85" s="76">
        <v>0</v>
      </c>
      <c r="CE85" s="76">
        <v>0</v>
      </c>
      <c r="CF85" s="76">
        <v>0</v>
      </c>
    </row>
    <row r="86" spans="1:84" x14ac:dyDescent="0.25">
      <c r="A86" s="17"/>
      <c r="B86" s="17"/>
      <c r="C86" s="17"/>
      <c r="D86" s="17"/>
      <c r="E86" s="11"/>
      <c r="F86" s="148" t="s">
        <v>91</v>
      </c>
      <c r="G86" s="111" t="e">
        <f ca="1">(INDIRECT("H86")+INDIRECT("I86")+INDIRECT("J86")+INDIRECT("K86")+INDIRECT("L86")+INDIRECT("M86")+INDIRECT("N86")+INDIRECT("O86")+INDIRECT("P86")+INDIRECT("Q86")+INDIRECT("R86")+INDIRECT("S86")) / 12</f>
        <v>#REF!</v>
      </c>
      <c r="H86" s="71" t="e">
        <f>#REF!</f>
        <v>#REF!</v>
      </c>
      <c r="I86" s="71">
        <v>0</v>
      </c>
      <c r="J86" s="71">
        <v>0</v>
      </c>
      <c r="K86" s="71">
        <v>0</v>
      </c>
      <c r="L86" s="71">
        <v>0</v>
      </c>
      <c r="M86" s="71">
        <v>0</v>
      </c>
      <c r="N86" s="71">
        <v>0</v>
      </c>
      <c r="O86" s="71">
        <v>0</v>
      </c>
      <c r="P86" s="71">
        <v>0</v>
      </c>
      <c r="Q86" s="71">
        <v>0</v>
      </c>
      <c r="R86" s="71">
        <v>0</v>
      </c>
      <c r="S86" s="71">
        <v>0</v>
      </c>
      <c r="T86" s="71">
        <v>0</v>
      </c>
      <c r="U86" s="71">
        <v>0</v>
      </c>
      <c r="V86" s="71">
        <v>0</v>
      </c>
      <c r="W86" s="71">
        <v>0</v>
      </c>
      <c r="X86" s="71">
        <v>0</v>
      </c>
      <c r="Y86" s="71">
        <v>0</v>
      </c>
      <c r="Z86" s="71">
        <v>0</v>
      </c>
      <c r="AA86" s="71">
        <v>0</v>
      </c>
      <c r="AB86" s="71">
        <v>0</v>
      </c>
      <c r="AC86" s="71">
        <v>0</v>
      </c>
      <c r="AD86" s="71">
        <v>0</v>
      </c>
      <c r="AE86" s="71">
        <v>0</v>
      </c>
      <c r="AF86" s="71">
        <v>0</v>
      </c>
      <c r="AG86" s="71">
        <v>0</v>
      </c>
      <c r="AH86" s="71">
        <v>0</v>
      </c>
      <c r="AI86" s="71">
        <v>0</v>
      </c>
      <c r="AJ86" s="71">
        <v>0</v>
      </c>
      <c r="AK86" s="71">
        <v>0</v>
      </c>
      <c r="AL86" s="71">
        <v>0</v>
      </c>
      <c r="AM86" s="71">
        <v>0</v>
      </c>
      <c r="AN86" s="71">
        <v>0</v>
      </c>
      <c r="AO86" s="71">
        <v>0</v>
      </c>
      <c r="AP86" s="71">
        <v>0</v>
      </c>
      <c r="AQ86" s="71">
        <v>0</v>
      </c>
      <c r="AR86" s="71">
        <v>0</v>
      </c>
      <c r="AS86" s="71">
        <v>0</v>
      </c>
      <c r="AT86" s="71">
        <v>0</v>
      </c>
      <c r="AU86" s="71">
        <v>0</v>
      </c>
      <c r="AV86" s="71">
        <v>0</v>
      </c>
      <c r="AW86" s="71">
        <v>0</v>
      </c>
      <c r="AX86" s="71">
        <v>0</v>
      </c>
      <c r="AY86" s="71">
        <v>0</v>
      </c>
      <c r="AZ86" s="71">
        <v>0</v>
      </c>
      <c r="BA86" s="71">
        <v>0</v>
      </c>
      <c r="BB86" s="71">
        <v>0</v>
      </c>
      <c r="BC86" s="71">
        <v>0</v>
      </c>
      <c r="BD86" s="71">
        <v>0</v>
      </c>
      <c r="BE86" s="71">
        <v>0</v>
      </c>
      <c r="BF86" s="71">
        <v>0</v>
      </c>
      <c r="BG86" s="71">
        <v>0</v>
      </c>
      <c r="BH86" s="71">
        <v>0</v>
      </c>
      <c r="BI86" s="71">
        <v>0</v>
      </c>
      <c r="BJ86" s="71">
        <v>0</v>
      </c>
      <c r="BK86" s="71">
        <v>0</v>
      </c>
      <c r="BL86" s="71">
        <v>0</v>
      </c>
      <c r="BM86" s="71">
        <v>0</v>
      </c>
      <c r="BN86" s="71">
        <v>0</v>
      </c>
      <c r="BO86" s="71">
        <v>0</v>
      </c>
      <c r="BP86" s="71">
        <v>0</v>
      </c>
      <c r="BQ86" s="71">
        <v>0</v>
      </c>
      <c r="BR86" s="71">
        <v>0</v>
      </c>
      <c r="BS86" s="71">
        <v>0</v>
      </c>
      <c r="BT86" s="71">
        <v>0</v>
      </c>
      <c r="BU86" s="71">
        <v>0</v>
      </c>
      <c r="BV86" s="71">
        <v>0</v>
      </c>
      <c r="BW86" s="71">
        <v>0</v>
      </c>
      <c r="BX86" s="71">
        <v>0</v>
      </c>
      <c r="BY86" s="71">
        <v>0</v>
      </c>
      <c r="BZ86" s="71">
        <v>0</v>
      </c>
      <c r="CA86" s="71">
        <v>0</v>
      </c>
      <c r="CB86" s="71">
        <v>0</v>
      </c>
      <c r="CC86" s="71">
        <v>0</v>
      </c>
      <c r="CD86" s="71">
        <v>0</v>
      </c>
      <c r="CE86" s="71">
        <v>0</v>
      </c>
      <c r="CF86" s="71">
        <v>0</v>
      </c>
    </row>
    <row r="87" spans="1:84" x14ac:dyDescent="0.25">
      <c r="A87" s="48" t="s">
        <v>88</v>
      </c>
      <c r="B87" s="62" t="s">
        <v>74</v>
      </c>
      <c r="C87" s="63" t="s">
        <v>89</v>
      </c>
      <c r="D87" s="17"/>
      <c r="E87" s="11"/>
      <c r="F87" s="27" t="s">
        <v>68</v>
      </c>
      <c r="G87" s="23" t="e">
        <f ca="1">G86/G8</f>
        <v>#REF!</v>
      </c>
      <c r="H87" s="76" t="e">
        <f>IF(H6=0, 0, H86/H6)</f>
        <v>#REF!</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76">
        <v>0</v>
      </c>
      <c r="AO87" s="76">
        <v>0</v>
      </c>
      <c r="AP87" s="76">
        <v>0</v>
      </c>
      <c r="AQ87" s="76">
        <v>0</v>
      </c>
      <c r="AR87" s="76">
        <v>0</v>
      </c>
      <c r="AS87" s="76">
        <v>0</v>
      </c>
      <c r="AT87" s="76">
        <v>0</v>
      </c>
      <c r="AU87" s="76">
        <v>0</v>
      </c>
      <c r="AV87" s="76">
        <v>0</v>
      </c>
      <c r="AW87" s="76">
        <v>0</v>
      </c>
      <c r="AX87" s="76">
        <v>0</v>
      </c>
      <c r="AY87" s="76">
        <v>0</v>
      </c>
      <c r="AZ87" s="76">
        <v>0</v>
      </c>
      <c r="BA87" s="76">
        <v>0</v>
      </c>
      <c r="BB87" s="76">
        <v>0</v>
      </c>
      <c r="BC87" s="76">
        <v>0</v>
      </c>
      <c r="BD87" s="76">
        <v>0</v>
      </c>
      <c r="BE87" s="76">
        <v>0</v>
      </c>
      <c r="BF87" s="76">
        <v>0</v>
      </c>
      <c r="BG87" s="76">
        <v>0</v>
      </c>
      <c r="BH87" s="76">
        <v>0</v>
      </c>
      <c r="BI87" s="76">
        <v>0</v>
      </c>
      <c r="BJ87" s="76">
        <v>0</v>
      </c>
      <c r="BK87" s="76">
        <v>0</v>
      </c>
      <c r="BL87" s="76">
        <v>0</v>
      </c>
      <c r="BM87" s="76">
        <v>0</v>
      </c>
      <c r="BN87" s="76">
        <v>0</v>
      </c>
      <c r="BO87" s="76">
        <v>0</v>
      </c>
      <c r="BP87" s="76">
        <v>0</v>
      </c>
      <c r="BQ87" s="76">
        <v>0</v>
      </c>
      <c r="BR87" s="76">
        <v>0</v>
      </c>
      <c r="BS87" s="76">
        <v>0</v>
      </c>
      <c r="BT87" s="76">
        <v>0</v>
      </c>
      <c r="BU87" s="76">
        <v>0</v>
      </c>
      <c r="BV87" s="76">
        <v>0</v>
      </c>
      <c r="BW87" s="76">
        <v>0</v>
      </c>
      <c r="BX87" s="76">
        <v>0</v>
      </c>
      <c r="BY87" s="76">
        <v>0</v>
      </c>
      <c r="BZ87" s="76">
        <v>0</v>
      </c>
      <c r="CA87" s="76">
        <v>0</v>
      </c>
      <c r="CB87" s="76">
        <v>0</v>
      </c>
      <c r="CC87" s="76">
        <v>0</v>
      </c>
      <c r="CD87" s="76">
        <v>0</v>
      </c>
      <c r="CE87" s="76">
        <v>0</v>
      </c>
      <c r="CF87" s="76">
        <v>0</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0</v>
      </c>
      <c r="J88" s="73">
        <v>0</v>
      </c>
      <c r="K88" s="73">
        <v>0</v>
      </c>
      <c r="L88" s="73">
        <v>0</v>
      </c>
      <c r="M88" s="73">
        <v>0</v>
      </c>
      <c r="N88" s="73">
        <v>0</v>
      </c>
      <c r="O88" s="73">
        <v>0</v>
      </c>
      <c r="P88" s="73">
        <v>0</v>
      </c>
      <c r="Q88" s="73">
        <v>0</v>
      </c>
      <c r="R88" s="73">
        <v>0</v>
      </c>
      <c r="S88" s="73">
        <v>0</v>
      </c>
      <c r="T88" s="73">
        <v>0</v>
      </c>
      <c r="U88" s="73">
        <v>0</v>
      </c>
      <c r="V88" s="73">
        <v>0</v>
      </c>
      <c r="W88" s="73">
        <v>0</v>
      </c>
      <c r="X88" s="73">
        <v>0</v>
      </c>
      <c r="Y88" s="73">
        <v>0</v>
      </c>
      <c r="Z88" s="73">
        <v>0</v>
      </c>
      <c r="AA88" s="73">
        <v>0</v>
      </c>
      <c r="AB88" s="73">
        <v>0</v>
      </c>
      <c r="AC88" s="73">
        <v>0</v>
      </c>
      <c r="AD88" s="73">
        <v>0</v>
      </c>
      <c r="AE88" s="73">
        <v>0</v>
      </c>
      <c r="AF88" s="73">
        <v>0</v>
      </c>
      <c r="AG88" s="73">
        <v>0</v>
      </c>
      <c r="AH88" s="73">
        <v>0</v>
      </c>
      <c r="AI88" s="73">
        <v>0</v>
      </c>
      <c r="AJ88" s="73">
        <v>0</v>
      </c>
      <c r="AK88" s="73">
        <v>0</v>
      </c>
      <c r="AL88" s="73">
        <v>0</v>
      </c>
      <c r="AM88" s="73">
        <v>0</v>
      </c>
      <c r="AN88" s="73">
        <v>0</v>
      </c>
      <c r="AO88" s="73">
        <v>0</v>
      </c>
      <c r="AP88" s="73">
        <v>0</v>
      </c>
      <c r="AQ88" s="73">
        <v>0</v>
      </c>
      <c r="AR88" s="73">
        <v>0</v>
      </c>
      <c r="AS88" s="73">
        <v>0</v>
      </c>
      <c r="AT88" s="73">
        <v>0</v>
      </c>
      <c r="AU88" s="73">
        <v>0</v>
      </c>
      <c r="AV88" s="73">
        <v>0</v>
      </c>
      <c r="AW88" s="73">
        <v>0</v>
      </c>
      <c r="AX88" s="73">
        <v>0</v>
      </c>
      <c r="AY88" s="73">
        <v>0</v>
      </c>
      <c r="AZ88" s="73">
        <v>0</v>
      </c>
      <c r="BA88" s="73">
        <v>0</v>
      </c>
      <c r="BB88" s="73">
        <v>0</v>
      </c>
      <c r="BC88" s="73">
        <v>0</v>
      </c>
      <c r="BD88" s="73">
        <v>0</v>
      </c>
      <c r="BE88" s="73">
        <v>0</v>
      </c>
      <c r="BF88" s="73">
        <v>0</v>
      </c>
      <c r="BG88" s="73">
        <v>0</v>
      </c>
      <c r="BH88" s="73">
        <v>0</v>
      </c>
      <c r="BI88" s="73">
        <v>0</v>
      </c>
      <c r="BJ88" s="73">
        <v>0</v>
      </c>
      <c r="BK88" s="73">
        <v>0</v>
      </c>
      <c r="BL88" s="73">
        <v>0</v>
      </c>
      <c r="BM88" s="73">
        <v>0</v>
      </c>
      <c r="BN88" s="73">
        <v>0</v>
      </c>
      <c r="BO88" s="73">
        <v>0</v>
      </c>
      <c r="BP88" s="73">
        <v>0</v>
      </c>
      <c r="BQ88" s="73">
        <v>0</v>
      </c>
      <c r="BR88" s="73">
        <v>0</v>
      </c>
      <c r="BS88" s="73">
        <v>0</v>
      </c>
      <c r="BT88" s="73">
        <v>0</v>
      </c>
      <c r="BU88" s="73">
        <v>0</v>
      </c>
      <c r="BV88" s="73">
        <v>0</v>
      </c>
      <c r="BW88" s="73">
        <v>0</v>
      </c>
      <c r="BX88" s="73">
        <v>0</v>
      </c>
      <c r="BY88" s="73">
        <v>0</v>
      </c>
      <c r="BZ88" s="73">
        <v>0</v>
      </c>
      <c r="CA88" s="73">
        <v>0</v>
      </c>
      <c r="CB88" s="73">
        <v>0</v>
      </c>
      <c r="CC88" s="73">
        <v>0</v>
      </c>
      <c r="CD88" s="73">
        <v>0</v>
      </c>
      <c r="CE88" s="73">
        <v>0</v>
      </c>
      <c r="CF88" s="73">
        <v>0</v>
      </c>
    </row>
    <row r="89" spans="1:84" x14ac:dyDescent="0.25">
      <c r="A89" s="48" t="s">
        <v>88</v>
      </c>
      <c r="B89" s="62" t="s">
        <v>74</v>
      </c>
      <c r="C89" s="63" t="s">
        <v>89</v>
      </c>
      <c r="D89" s="17"/>
      <c r="E89" s="11"/>
      <c r="F89" s="27" t="s">
        <v>68</v>
      </c>
      <c r="G89" s="23" t="e">
        <f ca="1">IF(G8=0,0,G88/G8)</f>
        <v>#REF!</v>
      </c>
      <c r="H89" s="76" t="e">
        <f>IF(H8=0, 0, H88/H8)</f>
        <v>#REF!</v>
      </c>
      <c r="I89" s="76">
        <v>0</v>
      </c>
      <c r="J89" s="76">
        <v>0</v>
      </c>
      <c r="K89" s="76">
        <v>0</v>
      </c>
      <c r="L89" s="76">
        <v>0</v>
      </c>
      <c r="M89" s="76">
        <v>0</v>
      </c>
      <c r="N89" s="76">
        <v>0</v>
      </c>
      <c r="O89" s="76">
        <v>0</v>
      </c>
      <c r="P89" s="76">
        <v>0</v>
      </c>
      <c r="Q89" s="76">
        <v>0</v>
      </c>
      <c r="R89" s="76">
        <v>0</v>
      </c>
      <c r="S89" s="76">
        <v>0</v>
      </c>
      <c r="T89" s="76">
        <v>0</v>
      </c>
      <c r="U89" s="76">
        <v>0</v>
      </c>
      <c r="V89" s="76">
        <v>0</v>
      </c>
      <c r="W89" s="76">
        <v>0</v>
      </c>
      <c r="X89" s="76">
        <v>0</v>
      </c>
      <c r="Y89" s="76">
        <v>0</v>
      </c>
      <c r="Z89" s="76">
        <v>0</v>
      </c>
      <c r="AA89" s="76">
        <v>0</v>
      </c>
      <c r="AB89" s="76">
        <v>0</v>
      </c>
      <c r="AC89" s="76">
        <v>0</v>
      </c>
      <c r="AD89" s="76">
        <v>0</v>
      </c>
      <c r="AE89" s="76">
        <v>0</v>
      </c>
      <c r="AF89" s="76">
        <v>0</v>
      </c>
      <c r="AG89" s="76">
        <v>0</v>
      </c>
      <c r="AH89" s="76">
        <v>0</v>
      </c>
      <c r="AI89" s="76">
        <v>0</v>
      </c>
      <c r="AJ89" s="76">
        <v>0</v>
      </c>
      <c r="AK89" s="76">
        <v>0</v>
      </c>
      <c r="AL89" s="76">
        <v>0</v>
      </c>
      <c r="AM89" s="76">
        <v>0</v>
      </c>
      <c r="AN89" s="76">
        <v>0</v>
      </c>
      <c r="AO89" s="76">
        <v>0</v>
      </c>
      <c r="AP89" s="76">
        <v>0</v>
      </c>
      <c r="AQ89" s="76">
        <v>0</v>
      </c>
      <c r="AR89" s="76">
        <v>0</v>
      </c>
      <c r="AS89" s="76">
        <v>0</v>
      </c>
      <c r="AT89" s="76">
        <v>0</v>
      </c>
      <c r="AU89" s="76">
        <v>0</v>
      </c>
      <c r="AV89" s="76">
        <v>0</v>
      </c>
      <c r="AW89" s="76">
        <v>0</v>
      </c>
      <c r="AX89" s="76">
        <v>0</v>
      </c>
      <c r="AY89" s="76">
        <v>0</v>
      </c>
      <c r="AZ89" s="76">
        <v>0</v>
      </c>
      <c r="BA89" s="76">
        <v>0</v>
      </c>
      <c r="BB89" s="76">
        <v>0</v>
      </c>
      <c r="BC89" s="76">
        <v>0</v>
      </c>
      <c r="BD89" s="76">
        <v>0</v>
      </c>
      <c r="BE89" s="76">
        <v>0</v>
      </c>
      <c r="BF89" s="76">
        <v>0</v>
      </c>
      <c r="BG89" s="76">
        <v>0</v>
      </c>
      <c r="BH89" s="76">
        <v>0</v>
      </c>
      <c r="BI89" s="76">
        <v>0</v>
      </c>
      <c r="BJ89" s="76">
        <v>0</v>
      </c>
      <c r="BK89" s="76">
        <v>0</v>
      </c>
      <c r="BL89" s="76">
        <v>0</v>
      </c>
      <c r="BM89" s="76">
        <v>0</v>
      </c>
      <c r="BN89" s="76">
        <v>0</v>
      </c>
      <c r="BO89" s="76">
        <v>0</v>
      </c>
      <c r="BP89" s="76">
        <v>0</v>
      </c>
      <c r="BQ89" s="76">
        <v>0</v>
      </c>
      <c r="BR89" s="76">
        <v>0</v>
      </c>
      <c r="BS89" s="76">
        <v>0</v>
      </c>
      <c r="BT89" s="76">
        <v>0</v>
      </c>
      <c r="BU89" s="76">
        <v>0</v>
      </c>
      <c r="BV89" s="76">
        <v>0</v>
      </c>
      <c r="BW89" s="76">
        <v>0</v>
      </c>
      <c r="BX89" s="76">
        <v>0</v>
      </c>
      <c r="BY89" s="76">
        <v>0</v>
      </c>
      <c r="BZ89" s="76">
        <v>0</v>
      </c>
      <c r="CA89" s="76">
        <v>0</v>
      </c>
      <c r="CB89" s="76">
        <v>0</v>
      </c>
      <c r="CC89" s="76">
        <v>0</v>
      </c>
      <c r="CD89" s="76">
        <v>0</v>
      </c>
      <c r="CE89" s="76">
        <v>0</v>
      </c>
      <c r="CF89" s="76">
        <v>0</v>
      </c>
    </row>
    <row r="90" spans="1:84" x14ac:dyDescent="0.25">
      <c r="A90" s="17"/>
      <c r="B90" s="17"/>
      <c r="C90" s="17"/>
      <c r="D90" s="17"/>
      <c r="E90" s="11"/>
      <c r="F90" s="148" t="s">
        <v>93</v>
      </c>
      <c r="G90" s="111" t="e">
        <f ca="1">(INDIRECT("H90")+INDIRECT("I90")+INDIRECT("J90")+INDIRECT("K90")+INDIRECT("L90")+INDIRECT("M90")+INDIRECT("N90")+INDIRECT("O90")+INDIRECT("P90")+INDIRECT("Q90")+INDIRECT("R90")+INDIRECT("S90")) / 12</f>
        <v>#REF!</v>
      </c>
      <c r="H90" s="71" t="e">
        <f>#REF!</f>
        <v>#REF!</v>
      </c>
      <c r="I90" s="71">
        <v>0</v>
      </c>
      <c r="J90" s="71">
        <v>0</v>
      </c>
      <c r="K90" s="71">
        <v>0</v>
      </c>
      <c r="L90" s="71">
        <v>0</v>
      </c>
      <c r="M90" s="71">
        <v>0</v>
      </c>
      <c r="N90" s="71">
        <v>0</v>
      </c>
      <c r="O90" s="71">
        <v>0</v>
      </c>
      <c r="P90" s="71">
        <v>0</v>
      </c>
      <c r="Q90" s="71">
        <v>0</v>
      </c>
      <c r="R90" s="71">
        <v>0</v>
      </c>
      <c r="S90" s="71">
        <v>0</v>
      </c>
      <c r="T90" s="71">
        <v>0</v>
      </c>
      <c r="U90" s="71">
        <v>0</v>
      </c>
      <c r="V90" s="71">
        <v>0</v>
      </c>
      <c r="W90" s="71">
        <v>0</v>
      </c>
      <c r="X90" s="71">
        <v>0</v>
      </c>
      <c r="Y90" s="71">
        <v>0</v>
      </c>
      <c r="Z90" s="71">
        <v>0</v>
      </c>
      <c r="AA90" s="71">
        <v>0</v>
      </c>
      <c r="AB90" s="71">
        <v>0</v>
      </c>
      <c r="AC90" s="71">
        <v>0</v>
      </c>
      <c r="AD90" s="71">
        <v>0</v>
      </c>
      <c r="AE90" s="71">
        <v>0</v>
      </c>
      <c r="AF90" s="71">
        <v>0</v>
      </c>
      <c r="AG90" s="71">
        <v>0</v>
      </c>
      <c r="AH90" s="71">
        <v>0</v>
      </c>
      <c r="AI90" s="71">
        <v>0</v>
      </c>
      <c r="AJ90" s="71">
        <v>0</v>
      </c>
      <c r="AK90" s="71">
        <v>0</v>
      </c>
      <c r="AL90" s="71">
        <v>0</v>
      </c>
      <c r="AM90" s="71">
        <v>0</v>
      </c>
      <c r="AN90" s="71">
        <v>0</v>
      </c>
      <c r="AO90" s="71">
        <v>0</v>
      </c>
      <c r="AP90" s="71">
        <v>0</v>
      </c>
      <c r="AQ90" s="71">
        <v>0</v>
      </c>
      <c r="AR90" s="71">
        <v>0</v>
      </c>
      <c r="AS90" s="71">
        <v>0</v>
      </c>
      <c r="AT90" s="71">
        <v>0</v>
      </c>
      <c r="AU90" s="71">
        <v>0</v>
      </c>
      <c r="AV90" s="71">
        <v>0</v>
      </c>
      <c r="AW90" s="71">
        <v>0</v>
      </c>
      <c r="AX90" s="71">
        <v>0</v>
      </c>
      <c r="AY90" s="71">
        <v>0</v>
      </c>
      <c r="AZ90" s="71">
        <v>0</v>
      </c>
      <c r="BA90" s="71">
        <v>0</v>
      </c>
      <c r="BB90" s="71">
        <v>0</v>
      </c>
      <c r="BC90" s="71">
        <v>0</v>
      </c>
      <c r="BD90" s="71">
        <v>0</v>
      </c>
      <c r="BE90" s="71">
        <v>0</v>
      </c>
      <c r="BF90" s="71">
        <v>0</v>
      </c>
      <c r="BG90" s="71">
        <v>0</v>
      </c>
      <c r="BH90" s="71">
        <v>0</v>
      </c>
      <c r="BI90" s="71">
        <v>0</v>
      </c>
      <c r="BJ90" s="71">
        <v>0</v>
      </c>
      <c r="BK90" s="71">
        <v>0</v>
      </c>
      <c r="BL90" s="71">
        <v>0</v>
      </c>
      <c r="BM90" s="71">
        <v>0</v>
      </c>
      <c r="BN90" s="71">
        <v>0</v>
      </c>
      <c r="BO90" s="71">
        <v>0</v>
      </c>
      <c r="BP90" s="71">
        <v>0</v>
      </c>
      <c r="BQ90" s="71">
        <v>0</v>
      </c>
      <c r="BR90" s="71">
        <v>0</v>
      </c>
      <c r="BS90" s="71">
        <v>0</v>
      </c>
      <c r="BT90" s="71">
        <v>0</v>
      </c>
      <c r="BU90" s="71">
        <v>0</v>
      </c>
      <c r="BV90" s="71">
        <v>0</v>
      </c>
      <c r="BW90" s="71">
        <v>0</v>
      </c>
      <c r="BX90" s="71">
        <v>0</v>
      </c>
      <c r="BY90" s="71">
        <v>0</v>
      </c>
      <c r="BZ90" s="71">
        <v>0</v>
      </c>
      <c r="CA90" s="71">
        <v>0</v>
      </c>
      <c r="CB90" s="71">
        <v>0</v>
      </c>
      <c r="CC90" s="71">
        <v>0</v>
      </c>
      <c r="CD90" s="71">
        <v>0</v>
      </c>
      <c r="CE90" s="71">
        <v>0</v>
      </c>
      <c r="CF90" s="71">
        <v>0</v>
      </c>
    </row>
    <row r="91" spans="1:84" x14ac:dyDescent="0.25">
      <c r="A91" s="48" t="s">
        <v>88</v>
      </c>
      <c r="B91" s="62" t="s">
        <v>74</v>
      </c>
      <c r="C91" s="63" t="s">
        <v>89</v>
      </c>
      <c r="D91" s="17"/>
      <c r="E91" s="11"/>
      <c r="F91" s="27" t="s">
        <v>68</v>
      </c>
      <c r="G91" s="23" t="e">
        <f ca="1">G90/G8</f>
        <v>#REF!</v>
      </c>
      <c r="H91" s="76" t="e">
        <f>IF(H5=0, 0, H90/H5)</f>
        <v>#REF!</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v>0</v>
      </c>
      <c r="AK91" s="76">
        <v>0</v>
      </c>
      <c r="AL91" s="76">
        <v>0</v>
      </c>
      <c r="AM91" s="76">
        <v>0</v>
      </c>
      <c r="AN91" s="76">
        <v>0</v>
      </c>
      <c r="AO91" s="76">
        <v>0</v>
      </c>
      <c r="AP91" s="76">
        <v>0</v>
      </c>
      <c r="AQ91" s="76">
        <v>0</v>
      </c>
      <c r="AR91" s="76">
        <v>0</v>
      </c>
      <c r="AS91" s="76">
        <v>0</v>
      </c>
      <c r="AT91" s="76">
        <v>0</v>
      </c>
      <c r="AU91" s="76">
        <v>0</v>
      </c>
      <c r="AV91" s="76">
        <v>0</v>
      </c>
      <c r="AW91" s="76">
        <v>0</v>
      </c>
      <c r="AX91" s="76">
        <v>0</v>
      </c>
      <c r="AY91" s="76">
        <v>0</v>
      </c>
      <c r="AZ91" s="76">
        <v>0</v>
      </c>
      <c r="BA91" s="76">
        <v>0</v>
      </c>
      <c r="BB91" s="76">
        <v>0</v>
      </c>
      <c r="BC91" s="76">
        <v>0</v>
      </c>
      <c r="BD91" s="76">
        <v>0</v>
      </c>
      <c r="BE91" s="76">
        <v>0</v>
      </c>
      <c r="BF91" s="76">
        <v>0</v>
      </c>
      <c r="BG91" s="76">
        <v>0</v>
      </c>
      <c r="BH91" s="76">
        <v>0</v>
      </c>
      <c r="BI91" s="76">
        <v>0</v>
      </c>
      <c r="BJ91" s="76">
        <v>0</v>
      </c>
      <c r="BK91" s="76">
        <v>0</v>
      </c>
      <c r="BL91" s="76">
        <v>0</v>
      </c>
      <c r="BM91" s="76">
        <v>0</v>
      </c>
      <c r="BN91" s="76">
        <v>0</v>
      </c>
      <c r="BO91" s="76">
        <v>0</v>
      </c>
      <c r="BP91" s="76">
        <v>0</v>
      </c>
      <c r="BQ91" s="76">
        <v>0</v>
      </c>
      <c r="BR91" s="76">
        <v>0</v>
      </c>
      <c r="BS91" s="76">
        <v>0</v>
      </c>
      <c r="BT91" s="76">
        <v>0</v>
      </c>
      <c r="BU91" s="76">
        <v>0</v>
      </c>
      <c r="BV91" s="76">
        <v>0</v>
      </c>
      <c r="BW91" s="76">
        <v>0</v>
      </c>
      <c r="BX91" s="76">
        <v>0</v>
      </c>
      <c r="BY91" s="76">
        <v>0</v>
      </c>
      <c r="BZ91" s="76">
        <v>0</v>
      </c>
      <c r="CA91" s="76">
        <v>0</v>
      </c>
      <c r="CB91" s="76">
        <v>0</v>
      </c>
      <c r="CC91" s="76">
        <v>0</v>
      </c>
      <c r="CD91" s="76">
        <v>0</v>
      </c>
      <c r="CE91" s="76">
        <v>0</v>
      </c>
      <c r="CF91" s="76">
        <v>0</v>
      </c>
    </row>
    <row r="92" spans="1:84" x14ac:dyDescent="0.25">
      <c r="A92" s="17"/>
      <c r="B92" s="17"/>
      <c r="C92" s="17"/>
      <c r="D92" s="17"/>
      <c r="E92" s="11"/>
      <c r="F92" s="148" t="s">
        <v>94</v>
      </c>
      <c r="G92" s="111" t="e">
        <f ca="1">(INDIRECT("H92")+INDIRECT("I92")+INDIRECT("J92")+INDIRECT("K92")+INDIRECT("L92")+INDIRECT("M92")+INDIRECT("N92")+INDIRECT("O92")+INDIRECT("P92")+INDIRECT("Q92")+INDIRECT("R92")+INDIRECT("S92")) / 12</f>
        <v>#REF!</v>
      </c>
      <c r="H92" s="71" t="e">
        <f>#REF!</f>
        <v>#REF!</v>
      </c>
      <c r="I92" s="71">
        <v>0</v>
      </c>
      <c r="J92" s="71">
        <v>0</v>
      </c>
      <c r="K92" s="71">
        <v>0</v>
      </c>
      <c r="L92" s="71">
        <v>0</v>
      </c>
      <c r="M92" s="71">
        <v>0</v>
      </c>
      <c r="N92" s="71">
        <v>0</v>
      </c>
      <c r="O92" s="71">
        <v>0</v>
      </c>
      <c r="P92" s="71">
        <v>0</v>
      </c>
      <c r="Q92" s="71">
        <v>0</v>
      </c>
      <c r="R92" s="71">
        <v>0</v>
      </c>
      <c r="S92" s="71">
        <v>0</v>
      </c>
      <c r="T92" s="71">
        <v>0</v>
      </c>
      <c r="U92" s="71">
        <v>0</v>
      </c>
      <c r="V92" s="71">
        <v>0</v>
      </c>
      <c r="W92" s="71">
        <v>0</v>
      </c>
      <c r="X92" s="71">
        <v>0</v>
      </c>
      <c r="Y92" s="71">
        <v>0</v>
      </c>
      <c r="Z92" s="71">
        <v>0</v>
      </c>
      <c r="AA92" s="71">
        <v>0</v>
      </c>
      <c r="AB92" s="71">
        <v>0</v>
      </c>
      <c r="AC92" s="71">
        <v>0</v>
      </c>
      <c r="AD92" s="71">
        <v>0</v>
      </c>
      <c r="AE92" s="71">
        <v>0</v>
      </c>
      <c r="AF92" s="71">
        <v>0</v>
      </c>
      <c r="AG92" s="71">
        <v>0</v>
      </c>
      <c r="AH92" s="71">
        <v>0</v>
      </c>
      <c r="AI92" s="71">
        <v>0</v>
      </c>
      <c r="AJ92" s="71">
        <v>0</v>
      </c>
      <c r="AK92" s="71">
        <v>0</v>
      </c>
      <c r="AL92" s="71">
        <v>0</v>
      </c>
      <c r="AM92" s="71">
        <v>0</v>
      </c>
      <c r="AN92" s="71">
        <v>0</v>
      </c>
      <c r="AO92" s="71">
        <v>0</v>
      </c>
      <c r="AP92" s="71">
        <v>0</v>
      </c>
      <c r="AQ92" s="71">
        <v>0</v>
      </c>
      <c r="AR92" s="71">
        <v>0</v>
      </c>
      <c r="AS92" s="71">
        <v>0</v>
      </c>
      <c r="AT92" s="71">
        <v>0</v>
      </c>
      <c r="AU92" s="71">
        <v>0</v>
      </c>
      <c r="AV92" s="71">
        <v>0</v>
      </c>
      <c r="AW92" s="71">
        <v>0</v>
      </c>
      <c r="AX92" s="71">
        <v>0</v>
      </c>
      <c r="AY92" s="71">
        <v>0</v>
      </c>
      <c r="AZ92" s="71">
        <v>0</v>
      </c>
      <c r="BA92" s="71">
        <v>0</v>
      </c>
      <c r="BB92" s="71">
        <v>0</v>
      </c>
      <c r="BC92" s="71">
        <v>0</v>
      </c>
      <c r="BD92" s="71">
        <v>0</v>
      </c>
      <c r="BE92" s="71">
        <v>0</v>
      </c>
      <c r="BF92" s="71">
        <v>0</v>
      </c>
      <c r="BG92" s="71">
        <v>0</v>
      </c>
      <c r="BH92" s="71">
        <v>0</v>
      </c>
      <c r="BI92" s="71">
        <v>0</v>
      </c>
      <c r="BJ92" s="71">
        <v>0</v>
      </c>
      <c r="BK92" s="71">
        <v>0</v>
      </c>
      <c r="BL92" s="71">
        <v>0</v>
      </c>
      <c r="BM92" s="71">
        <v>0</v>
      </c>
      <c r="BN92" s="71">
        <v>0</v>
      </c>
      <c r="BO92" s="71">
        <v>0</v>
      </c>
      <c r="BP92" s="71">
        <v>0</v>
      </c>
      <c r="BQ92" s="71">
        <v>0</v>
      </c>
      <c r="BR92" s="71">
        <v>0</v>
      </c>
      <c r="BS92" s="71">
        <v>0</v>
      </c>
      <c r="BT92" s="71">
        <v>0</v>
      </c>
      <c r="BU92" s="71">
        <v>0</v>
      </c>
      <c r="BV92" s="71">
        <v>0</v>
      </c>
      <c r="BW92" s="71">
        <v>0</v>
      </c>
      <c r="BX92" s="71">
        <v>0</v>
      </c>
      <c r="BY92" s="71">
        <v>0</v>
      </c>
      <c r="BZ92" s="71">
        <v>0</v>
      </c>
      <c r="CA92" s="71">
        <v>0</v>
      </c>
      <c r="CB92" s="71">
        <v>0</v>
      </c>
      <c r="CC92" s="71">
        <v>0</v>
      </c>
      <c r="CD92" s="71">
        <v>0</v>
      </c>
      <c r="CE92" s="71">
        <v>0</v>
      </c>
      <c r="CF92" s="71">
        <v>0</v>
      </c>
    </row>
    <row r="93" spans="1:84" x14ac:dyDescent="0.25">
      <c r="A93" s="48" t="s">
        <v>88</v>
      </c>
      <c r="B93" s="62" t="s">
        <v>74</v>
      </c>
      <c r="C93" s="63" t="s">
        <v>89</v>
      </c>
      <c r="D93" s="17"/>
      <c r="E93" s="11"/>
      <c r="F93" s="27" t="s">
        <v>68</v>
      </c>
      <c r="G93" s="23" t="e">
        <f ca="1">G92/G8</f>
        <v>#REF!</v>
      </c>
      <c r="H93" s="76" t="e">
        <f>IF(H6=0, 0, H92/H6)</f>
        <v>#REF!</v>
      </c>
      <c r="I93" s="76">
        <v>0</v>
      </c>
      <c r="J93" s="76">
        <v>0</v>
      </c>
      <c r="K93" s="76">
        <v>0</v>
      </c>
      <c r="L93" s="76">
        <v>0</v>
      </c>
      <c r="M93" s="76">
        <v>0</v>
      </c>
      <c r="N93" s="76">
        <v>0</v>
      </c>
      <c r="O93" s="76">
        <v>0</v>
      </c>
      <c r="P93" s="76">
        <v>0</v>
      </c>
      <c r="Q93" s="76">
        <v>0</v>
      </c>
      <c r="R93" s="76">
        <v>0</v>
      </c>
      <c r="S93" s="76">
        <v>0</v>
      </c>
      <c r="T93" s="76">
        <v>0</v>
      </c>
      <c r="U93" s="76">
        <v>0</v>
      </c>
      <c r="V93" s="76">
        <v>0</v>
      </c>
      <c r="W93" s="76">
        <v>0</v>
      </c>
      <c r="X93" s="76">
        <v>0</v>
      </c>
      <c r="Y93" s="76">
        <v>0</v>
      </c>
      <c r="Z93" s="76">
        <v>0</v>
      </c>
      <c r="AA93" s="76">
        <v>0</v>
      </c>
      <c r="AB93" s="76">
        <v>0</v>
      </c>
      <c r="AC93" s="76">
        <v>0</v>
      </c>
      <c r="AD93" s="76">
        <v>0</v>
      </c>
      <c r="AE93" s="76">
        <v>0</v>
      </c>
      <c r="AF93" s="76">
        <v>0</v>
      </c>
      <c r="AG93" s="76">
        <v>0</v>
      </c>
      <c r="AH93" s="76">
        <v>0</v>
      </c>
      <c r="AI93" s="76">
        <v>0</v>
      </c>
      <c r="AJ93" s="76">
        <v>0</v>
      </c>
      <c r="AK93" s="76">
        <v>0</v>
      </c>
      <c r="AL93" s="76">
        <v>0</v>
      </c>
      <c r="AM93" s="76">
        <v>0</v>
      </c>
      <c r="AN93" s="76">
        <v>0</v>
      </c>
      <c r="AO93" s="76">
        <v>0</v>
      </c>
      <c r="AP93" s="76">
        <v>0</v>
      </c>
      <c r="AQ93" s="76">
        <v>0</v>
      </c>
      <c r="AR93" s="76">
        <v>0</v>
      </c>
      <c r="AS93" s="76">
        <v>0</v>
      </c>
      <c r="AT93" s="76">
        <v>0</v>
      </c>
      <c r="AU93" s="76">
        <v>0</v>
      </c>
      <c r="AV93" s="76">
        <v>0</v>
      </c>
      <c r="AW93" s="76">
        <v>0</v>
      </c>
      <c r="AX93" s="76">
        <v>0</v>
      </c>
      <c r="AY93" s="76">
        <v>0</v>
      </c>
      <c r="AZ93" s="76">
        <v>0</v>
      </c>
      <c r="BA93" s="76">
        <v>0</v>
      </c>
      <c r="BB93" s="76">
        <v>0</v>
      </c>
      <c r="BC93" s="76">
        <v>0</v>
      </c>
      <c r="BD93" s="76">
        <v>0</v>
      </c>
      <c r="BE93" s="76">
        <v>0</v>
      </c>
      <c r="BF93" s="76">
        <v>0</v>
      </c>
      <c r="BG93" s="76">
        <v>0</v>
      </c>
      <c r="BH93" s="76">
        <v>0</v>
      </c>
      <c r="BI93" s="76">
        <v>0</v>
      </c>
      <c r="BJ93" s="76">
        <v>0</v>
      </c>
      <c r="BK93" s="76">
        <v>0</v>
      </c>
      <c r="BL93" s="76">
        <v>0</v>
      </c>
      <c r="BM93" s="76">
        <v>0</v>
      </c>
      <c r="BN93" s="76">
        <v>0</v>
      </c>
      <c r="BO93" s="76">
        <v>0</v>
      </c>
      <c r="BP93" s="76">
        <v>0</v>
      </c>
      <c r="BQ93" s="76">
        <v>0</v>
      </c>
      <c r="BR93" s="76">
        <v>0</v>
      </c>
      <c r="BS93" s="76">
        <v>0</v>
      </c>
      <c r="BT93" s="76">
        <v>0</v>
      </c>
      <c r="BU93" s="76">
        <v>0</v>
      </c>
      <c r="BV93" s="76">
        <v>0</v>
      </c>
      <c r="BW93" s="76">
        <v>0</v>
      </c>
      <c r="BX93" s="76">
        <v>0</v>
      </c>
      <c r="BY93" s="76">
        <v>0</v>
      </c>
      <c r="BZ93" s="76">
        <v>0</v>
      </c>
      <c r="CA93" s="76">
        <v>0</v>
      </c>
      <c r="CB93" s="76">
        <v>0</v>
      </c>
      <c r="CC93" s="76">
        <v>0</v>
      </c>
      <c r="CD93" s="76">
        <v>0</v>
      </c>
      <c r="CE93" s="76">
        <v>0</v>
      </c>
      <c r="CF93" s="76">
        <v>0</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0</v>
      </c>
      <c r="J94" s="73">
        <v>0</v>
      </c>
      <c r="K94" s="73">
        <v>0</v>
      </c>
      <c r="L94" s="73">
        <v>0</v>
      </c>
      <c r="M94" s="73">
        <v>0</v>
      </c>
      <c r="N94" s="73">
        <v>0</v>
      </c>
      <c r="O94" s="73">
        <v>0</v>
      </c>
      <c r="P94" s="73">
        <v>0</v>
      </c>
      <c r="Q94" s="73">
        <v>0</v>
      </c>
      <c r="R94" s="73">
        <v>0</v>
      </c>
      <c r="S94" s="73">
        <v>0</v>
      </c>
      <c r="T94" s="73">
        <v>0</v>
      </c>
      <c r="U94" s="73">
        <v>0</v>
      </c>
      <c r="V94" s="73">
        <v>0</v>
      </c>
      <c r="W94" s="73">
        <v>0</v>
      </c>
      <c r="X94" s="73">
        <v>0</v>
      </c>
      <c r="Y94" s="73">
        <v>0</v>
      </c>
      <c r="Z94" s="73">
        <v>0</v>
      </c>
      <c r="AA94" s="73">
        <v>0</v>
      </c>
      <c r="AB94" s="73">
        <v>0</v>
      </c>
      <c r="AC94" s="73">
        <v>0</v>
      </c>
      <c r="AD94" s="73">
        <v>0</v>
      </c>
      <c r="AE94" s="73">
        <v>0</v>
      </c>
      <c r="AF94" s="73">
        <v>0</v>
      </c>
      <c r="AG94" s="73">
        <v>0</v>
      </c>
      <c r="AH94" s="73">
        <v>0</v>
      </c>
      <c r="AI94" s="73">
        <v>0</v>
      </c>
      <c r="AJ94" s="73">
        <v>0</v>
      </c>
      <c r="AK94" s="73">
        <v>0</v>
      </c>
      <c r="AL94" s="73">
        <v>0</v>
      </c>
      <c r="AM94" s="73">
        <v>0</v>
      </c>
      <c r="AN94" s="73">
        <v>0</v>
      </c>
      <c r="AO94" s="73">
        <v>0</v>
      </c>
      <c r="AP94" s="73">
        <v>0</v>
      </c>
      <c r="AQ94" s="73">
        <v>0</v>
      </c>
      <c r="AR94" s="73">
        <v>0</v>
      </c>
      <c r="AS94" s="73">
        <v>0</v>
      </c>
      <c r="AT94" s="73">
        <v>0</v>
      </c>
      <c r="AU94" s="73">
        <v>0</v>
      </c>
      <c r="AV94" s="73">
        <v>0</v>
      </c>
      <c r="AW94" s="73">
        <v>0</v>
      </c>
      <c r="AX94" s="73">
        <v>0</v>
      </c>
      <c r="AY94" s="73">
        <v>0</v>
      </c>
      <c r="AZ94" s="73">
        <v>0</v>
      </c>
      <c r="BA94" s="73">
        <v>0</v>
      </c>
      <c r="BB94" s="73">
        <v>0</v>
      </c>
      <c r="BC94" s="73">
        <v>0</v>
      </c>
      <c r="BD94" s="73">
        <v>0</v>
      </c>
      <c r="BE94" s="73">
        <v>0</v>
      </c>
      <c r="BF94" s="73">
        <v>0</v>
      </c>
      <c r="BG94" s="73">
        <v>0</v>
      </c>
      <c r="BH94" s="73">
        <v>0</v>
      </c>
      <c r="BI94" s="73">
        <v>0</v>
      </c>
      <c r="BJ94" s="73">
        <v>0</v>
      </c>
      <c r="BK94" s="73">
        <v>0</v>
      </c>
      <c r="BL94" s="73">
        <v>0</v>
      </c>
      <c r="BM94" s="73">
        <v>0</v>
      </c>
      <c r="BN94" s="73">
        <v>0</v>
      </c>
      <c r="BO94" s="73">
        <v>0</v>
      </c>
      <c r="BP94" s="73">
        <v>0</v>
      </c>
      <c r="BQ94" s="73">
        <v>0</v>
      </c>
      <c r="BR94" s="73">
        <v>0</v>
      </c>
      <c r="BS94" s="73">
        <v>0</v>
      </c>
      <c r="BT94" s="73">
        <v>0</v>
      </c>
      <c r="BU94" s="73">
        <v>0</v>
      </c>
      <c r="BV94" s="73">
        <v>0</v>
      </c>
      <c r="BW94" s="73">
        <v>0</v>
      </c>
      <c r="BX94" s="73">
        <v>0</v>
      </c>
      <c r="BY94" s="73">
        <v>0</v>
      </c>
      <c r="BZ94" s="73">
        <v>0</v>
      </c>
      <c r="CA94" s="73">
        <v>0</v>
      </c>
      <c r="CB94" s="73">
        <v>0</v>
      </c>
      <c r="CC94" s="73">
        <v>0</v>
      </c>
      <c r="CD94" s="73">
        <v>0</v>
      </c>
      <c r="CE94" s="73">
        <v>0</v>
      </c>
      <c r="CF94" s="73">
        <v>0</v>
      </c>
    </row>
    <row r="95" spans="1:84" x14ac:dyDescent="0.25">
      <c r="A95" s="48" t="s">
        <v>88</v>
      </c>
      <c r="B95" s="62" t="s">
        <v>74</v>
      </c>
      <c r="C95" s="63" t="s">
        <v>89</v>
      </c>
      <c r="D95" s="17"/>
      <c r="E95" s="11"/>
      <c r="F95" s="27" t="s">
        <v>68</v>
      </c>
      <c r="G95" s="23" t="e">
        <f ca="1">IF(G8=0,0,G94/G8)</f>
        <v>#REF!</v>
      </c>
      <c r="H95" s="76" t="e">
        <f>IF(H8=0, 0, H94/H8)</f>
        <v>#REF!</v>
      </c>
      <c r="I95" s="76">
        <v>0</v>
      </c>
      <c r="J95" s="76">
        <v>0</v>
      </c>
      <c r="K95" s="76">
        <v>0</v>
      </c>
      <c r="L95" s="76">
        <v>0</v>
      </c>
      <c r="M95" s="76">
        <v>0</v>
      </c>
      <c r="N95" s="76">
        <v>0</v>
      </c>
      <c r="O95" s="76">
        <v>0</v>
      </c>
      <c r="P95" s="76">
        <v>0</v>
      </c>
      <c r="Q95" s="76">
        <v>0</v>
      </c>
      <c r="R95" s="76">
        <v>0</v>
      </c>
      <c r="S95" s="76">
        <v>0</v>
      </c>
      <c r="T95" s="76">
        <v>0</v>
      </c>
      <c r="U95" s="76">
        <v>0</v>
      </c>
      <c r="V95" s="76">
        <v>0</v>
      </c>
      <c r="W95" s="76">
        <v>0</v>
      </c>
      <c r="X95" s="76">
        <v>0</v>
      </c>
      <c r="Y95" s="76">
        <v>0</v>
      </c>
      <c r="Z95" s="76">
        <v>0</v>
      </c>
      <c r="AA95" s="76">
        <v>0</v>
      </c>
      <c r="AB95" s="76">
        <v>0</v>
      </c>
      <c r="AC95" s="76">
        <v>0</v>
      </c>
      <c r="AD95" s="76">
        <v>0</v>
      </c>
      <c r="AE95" s="76">
        <v>0</v>
      </c>
      <c r="AF95" s="76">
        <v>0</v>
      </c>
      <c r="AG95" s="76">
        <v>0</v>
      </c>
      <c r="AH95" s="76">
        <v>0</v>
      </c>
      <c r="AI95" s="76">
        <v>0</v>
      </c>
      <c r="AJ95" s="76">
        <v>0</v>
      </c>
      <c r="AK95" s="76">
        <v>0</v>
      </c>
      <c r="AL95" s="76">
        <v>0</v>
      </c>
      <c r="AM95" s="76">
        <v>0</v>
      </c>
      <c r="AN95" s="76">
        <v>0</v>
      </c>
      <c r="AO95" s="76">
        <v>0</v>
      </c>
      <c r="AP95" s="76">
        <v>0</v>
      </c>
      <c r="AQ95" s="76">
        <v>0</v>
      </c>
      <c r="AR95" s="76">
        <v>0</v>
      </c>
      <c r="AS95" s="76">
        <v>0</v>
      </c>
      <c r="AT95" s="76">
        <v>0</v>
      </c>
      <c r="AU95" s="76">
        <v>0</v>
      </c>
      <c r="AV95" s="76">
        <v>0</v>
      </c>
      <c r="AW95" s="76">
        <v>0</v>
      </c>
      <c r="AX95" s="76">
        <v>0</v>
      </c>
      <c r="AY95" s="76">
        <v>0</v>
      </c>
      <c r="AZ95" s="76">
        <v>0</v>
      </c>
      <c r="BA95" s="76">
        <v>0</v>
      </c>
      <c r="BB95" s="76">
        <v>0</v>
      </c>
      <c r="BC95" s="76">
        <v>0</v>
      </c>
      <c r="BD95" s="76">
        <v>0</v>
      </c>
      <c r="BE95" s="76">
        <v>0</v>
      </c>
      <c r="BF95" s="76">
        <v>0</v>
      </c>
      <c r="BG95" s="76">
        <v>0</v>
      </c>
      <c r="BH95" s="76">
        <v>0</v>
      </c>
      <c r="BI95" s="76">
        <v>0</v>
      </c>
      <c r="BJ95" s="76">
        <v>0</v>
      </c>
      <c r="BK95" s="76">
        <v>0</v>
      </c>
      <c r="BL95" s="76">
        <v>0</v>
      </c>
      <c r="BM95" s="76">
        <v>0</v>
      </c>
      <c r="BN95" s="76">
        <v>0</v>
      </c>
      <c r="BO95" s="76">
        <v>0</v>
      </c>
      <c r="BP95" s="76">
        <v>0</v>
      </c>
      <c r="BQ95" s="76">
        <v>0</v>
      </c>
      <c r="BR95" s="76">
        <v>0</v>
      </c>
      <c r="BS95" s="76">
        <v>0</v>
      </c>
      <c r="BT95" s="76">
        <v>0</v>
      </c>
      <c r="BU95" s="76">
        <v>0</v>
      </c>
      <c r="BV95" s="76">
        <v>0</v>
      </c>
      <c r="BW95" s="76">
        <v>0</v>
      </c>
      <c r="BX95" s="76">
        <v>0</v>
      </c>
      <c r="BY95" s="76">
        <v>0</v>
      </c>
      <c r="BZ95" s="76">
        <v>0</v>
      </c>
      <c r="CA95" s="76">
        <v>0</v>
      </c>
      <c r="CB95" s="76">
        <v>0</v>
      </c>
      <c r="CC95" s="76">
        <v>0</v>
      </c>
      <c r="CD95" s="76">
        <v>0</v>
      </c>
      <c r="CE95" s="76">
        <v>0</v>
      </c>
      <c r="CF95" s="76">
        <v>0</v>
      </c>
    </row>
    <row r="96" spans="1:84" x14ac:dyDescent="0.25">
      <c r="A96" s="17"/>
      <c r="B96" s="17"/>
      <c r="C96" s="17"/>
      <c r="D96" s="17"/>
      <c r="E96" s="11"/>
      <c r="F96" s="147" t="s">
        <v>96</v>
      </c>
      <c r="G96" s="111" t="e">
        <f ca="1">(INDIRECT("H96")+INDIRECT("I96")+INDIRECT("J96")+INDIRECT("K96")+INDIRECT("L96")+INDIRECT("M96")+INDIRECT("N96")+INDIRECT("O96")+INDIRECT("P96")+INDIRECT("Q96")+INDIRECT("R96")+INDIRECT("S96")) / 12</f>
        <v>#REF!</v>
      </c>
      <c r="H96" s="71" t="e">
        <f>#REF!</f>
        <v>#REF!</v>
      </c>
      <c r="I96" s="71">
        <v>0</v>
      </c>
      <c r="J96" s="71">
        <v>0</v>
      </c>
      <c r="K96" s="71">
        <v>0</v>
      </c>
      <c r="L96" s="71">
        <v>0</v>
      </c>
      <c r="M96" s="71">
        <v>0</v>
      </c>
      <c r="N96" s="71">
        <v>0</v>
      </c>
      <c r="O96" s="71">
        <v>0</v>
      </c>
      <c r="P96" s="71">
        <v>0</v>
      </c>
      <c r="Q96" s="71">
        <v>0</v>
      </c>
      <c r="R96" s="71">
        <v>0</v>
      </c>
      <c r="S96" s="71">
        <v>0</v>
      </c>
      <c r="T96" s="71">
        <v>0</v>
      </c>
      <c r="U96" s="71">
        <v>0</v>
      </c>
      <c r="V96" s="71">
        <v>0</v>
      </c>
      <c r="W96" s="71">
        <v>0</v>
      </c>
      <c r="X96" s="71">
        <v>0</v>
      </c>
      <c r="Y96" s="71">
        <v>0</v>
      </c>
      <c r="Z96" s="71">
        <v>0</v>
      </c>
      <c r="AA96" s="71">
        <v>0</v>
      </c>
      <c r="AB96" s="71">
        <v>0</v>
      </c>
      <c r="AC96" s="71">
        <v>0</v>
      </c>
      <c r="AD96" s="71">
        <v>0</v>
      </c>
      <c r="AE96" s="71">
        <v>0</v>
      </c>
      <c r="AF96" s="71">
        <v>0</v>
      </c>
      <c r="AG96" s="71">
        <v>0</v>
      </c>
      <c r="AH96" s="71">
        <v>0</v>
      </c>
      <c r="AI96" s="71">
        <v>0</v>
      </c>
      <c r="AJ96" s="71">
        <v>0</v>
      </c>
      <c r="AK96" s="71">
        <v>0</v>
      </c>
      <c r="AL96" s="71">
        <v>0</v>
      </c>
      <c r="AM96" s="71">
        <v>0</v>
      </c>
      <c r="AN96" s="71">
        <v>0</v>
      </c>
      <c r="AO96" s="71">
        <v>0</v>
      </c>
      <c r="AP96" s="71">
        <v>0</v>
      </c>
      <c r="AQ96" s="71">
        <v>0</v>
      </c>
      <c r="AR96" s="71">
        <v>0</v>
      </c>
      <c r="AS96" s="71">
        <v>0</v>
      </c>
      <c r="AT96" s="71">
        <v>0</v>
      </c>
      <c r="AU96" s="71">
        <v>0</v>
      </c>
      <c r="AV96" s="71">
        <v>0</v>
      </c>
      <c r="AW96" s="71">
        <v>0</v>
      </c>
      <c r="AX96" s="71">
        <v>0</v>
      </c>
      <c r="AY96" s="71">
        <v>0</v>
      </c>
      <c r="AZ96" s="71">
        <v>0</v>
      </c>
      <c r="BA96" s="71">
        <v>0</v>
      </c>
      <c r="BB96" s="71">
        <v>0</v>
      </c>
      <c r="BC96" s="71">
        <v>0</v>
      </c>
      <c r="BD96" s="71">
        <v>0</v>
      </c>
      <c r="BE96" s="71">
        <v>0</v>
      </c>
      <c r="BF96" s="71">
        <v>0</v>
      </c>
      <c r="BG96" s="71">
        <v>0</v>
      </c>
      <c r="BH96" s="71">
        <v>0</v>
      </c>
      <c r="BI96" s="71">
        <v>0</v>
      </c>
      <c r="BJ96" s="71">
        <v>0</v>
      </c>
      <c r="BK96" s="71">
        <v>0</v>
      </c>
      <c r="BL96" s="71">
        <v>0</v>
      </c>
      <c r="BM96" s="71">
        <v>0</v>
      </c>
      <c r="BN96" s="71">
        <v>0</v>
      </c>
      <c r="BO96" s="71">
        <v>0</v>
      </c>
      <c r="BP96" s="71">
        <v>0</v>
      </c>
      <c r="BQ96" s="71">
        <v>0</v>
      </c>
      <c r="BR96" s="71">
        <v>0</v>
      </c>
      <c r="BS96" s="71">
        <v>0</v>
      </c>
      <c r="BT96" s="71">
        <v>0</v>
      </c>
      <c r="BU96" s="71">
        <v>0</v>
      </c>
      <c r="BV96" s="71">
        <v>0</v>
      </c>
      <c r="BW96" s="71">
        <v>0</v>
      </c>
      <c r="BX96" s="71">
        <v>0</v>
      </c>
      <c r="BY96" s="71">
        <v>0</v>
      </c>
      <c r="BZ96" s="71">
        <v>0</v>
      </c>
      <c r="CA96" s="71">
        <v>0</v>
      </c>
      <c r="CB96" s="71">
        <v>0</v>
      </c>
      <c r="CC96" s="71">
        <v>0</v>
      </c>
      <c r="CD96" s="71">
        <v>0</v>
      </c>
      <c r="CE96" s="71">
        <v>0</v>
      </c>
      <c r="CF96" s="71">
        <v>0</v>
      </c>
    </row>
    <row r="97" spans="1:84" x14ac:dyDescent="0.25">
      <c r="A97" s="48" t="s">
        <v>88</v>
      </c>
      <c r="B97" s="62" t="s">
        <v>74</v>
      </c>
      <c r="C97" s="63" t="s">
        <v>89</v>
      </c>
      <c r="D97" s="17"/>
      <c r="E97" s="11"/>
      <c r="F97" s="27" t="s">
        <v>68</v>
      </c>
      <c r="G97" s="23" t="e">
        <f ca="1">G96/G8</f>
        <v>#REF!</v>
      </c>
      <c r="H97" s="76" t="e">
        <f>IF(H5=0, 0, H96/H5)</f>
        <v>#REF!</v>
      </c>
      <c r="I97" s="76">
        <v>0</v>
      </c>
      <c r="J97" s="76">
        <v>0</v>
      </c>
      <c r="K97" s="76">
        <v>0</v>
      </c>
      <c r="L97" s="76">
        <v>0</v>
      </c>
      <c r="M97" s="76">
        <v>0</v>
      </c>
      <c r="N97" s="76">
        <v>0</v>
      </c>
      <c r="O97" s="76">
        <v>0</v>
      </c>
      <c r="P97" s="76">
        <v>0</v>
      </c>
      <c r="Q97" s="76">
        <v>0</v>
      </c>
      <c r="R97" s="76">
        <v>0</v>
      </c>
      <c r="S97" s="76">
        <v>0</v>
      </c>
      <c r="T97" s="76">
        <v>0</v>
      </c>
      <c r="U97" s="76">
        <v>0</v>
      </c>
      <c r="V97" s="76">
        <v>0</v>
      </c>
      <c r="W97" s="76">
        <v>0</v>
      </c>
      <c r="X97" s="76">
        <v>0</v>
      </c>
      <c r="Y97" s="76">
        <v>0</v>
      </c>
      <c r="Z97" s="76">
        <v>0</v>
      </c>
      <c r="AA97" s="76">
        <v>0</v>
      </c>
      <c r="AB97" s="76">
        <v>0</v>
      </c>
      <c r="AC97" s="76">
        <v>0</v>
      </c>
      <c r="AD97" s="76">
        <v>0</v>
      </c>
      <c r="AE97" s="76">
        <v>0</v>
      </c>
      <c r="AF97" s="76">
        <v>0</v>
      </c>
      <c r="AG97" s="76">
        <v>0</v>
      </c>
      <c r="AH97" s="76">
        <v>0</v>
      </c>
      <c r="AI97" s="76">
        <v>0</v>
      </c>
      <c r="AJ97" s="76">
        <v>0</v>
      </c>
      <c r="AK97" s="76">
        <v>0</v>
      </c>
      <c r="AL97" s="76">
        <v>0</v>
      </c>
      <c r="AM97" s="76">
        <v>0</v>
      </c>
      <c r="AN97" s="76">
        <v>0</v>
      </c>
      <c r="AO97" s="76">
        <v>0</v>
      </c>
      <c r="AP97" s="76">
        <v>0</v>
      </c>
      <c r="AQ97" s="76">
        <v>0</v>
      </c>
      <c r="AR97" s="76">
        <v>0</v>
      </c>
      <c r="AS97" s="76">
        <v>0</v>
      </c>
      <c r="AT97" s="76">
        <v>0</v>
      </c>
      <c r="AU97" s="76">
        <v>0</v>
      </c>
      <c r="AV97" s="76">
        <v>0</v>
      </c>
      <c r="AW97" s="76">
        <v>0</v>
      </c>
      <c r="AX97" s="76">
        <v>0</v>
      </c>
      <c r="AY97" s="76">
        <v>0</v>
      </c>
      <c r="AZ97" s="76">
        <v>0</v>
      </c>
      <c r="BA97" s="76">
        <v>0</v>
      </c>
      <c r="BB97" s="76">
        <v>0</v>
      </c>
      <c r="BC97" s="76">
        <v>0</v>
      </c>
      <c r="BD97" s="76">
        <v>0</v>
      </c>
      <c r="BE97" s="76">
        <v>0</v>
      </c>
      <c r="BF97" s="76">
        <v>0</v>
      </c>
      <c r="BG97" s="76">
        <v>0</v>
      </c>
      <c r="BH97" s="76">
        <v>0</v>
      </c>
      <c r="BI97" s="76">
        <v>0</v>
      </c>
      <c r="BJ97" s="76">
        <v>0</v>
      </c>
      <c r="BK97" s="76">
        <v>0</v>
      </c>
      <c r="BL97" s="76">
        <v>0</v>
      </c>
      <c r="BM97" s="76">
        <v>0</v>
      </c>
      <c r="BN97" s="76">
        <v>0</v>
      </c>
      <c r="BO97" s="76">
        <v>0</v>
      </c>
      <c r="BP97" s="76">
        <v>0</v>
      </c>
      <c r="BQ97" s="76">
        <v>0</v>
      </c>
      <c r="BR97" s="76">
        <v>0</v>
      </c>
      <c r="BS97" s="76">
        <v>0</v>
      </c>
      <c r="BT97" s="76">
        <v>0</v>
      </c>
      <c r="BU97" s="76">
        <v>0</v>
      </c>
      <c r="BV97" s="76">
        <v>0</v>
      </c>
      <c r="BW97" s="76">
        <v>0</v>
      </c>
      <c r="BX97" s="76">
        <v>0</v>
      </c>
      <c r="BY97" s="76">
        <v>0</v>
      </c>
      <c r="BZ97" s="76">
        <v>0</v>
      </c>
      <c r="CA97" s="76">
        <v>0</v>
      </c>
      <c r="CB97" s="76">
        <v>0</v>
      </c>
      <c r="CC97" s="76">
        <v>0</v>
      </c>
      <c r="CD97" s="76">
        <v>0</v>
      </c>
      <c r="CE97" s="76">
        <v>0</v>
      </c>
      <c r="CF97" s="76">
        <v>0</v>
      </c>
    </row>
    <row r="98" spans="1:84" x14ac:dyDescent="0.25">
      <c r="A98" s="17"/>
      <c r="B98" s="17"/>
      <c r="C98" s="17"/>
      <c r="D98" s="17"/>
      <c r="E98" s="11"/>
      <c r="F98" s="147" t="s">
        <v>97</v>
      </c>
      <c r="G98" s="111" t="e">
        <f ca="1">(INDIRECT("H98")+INDIRECT("I98")+INDIRECT("J98")+INDIRECT("K98")+INDIRECT("L98")+INDIRECT("M98")+INDIRECT("N98")+INDIRECT("O98")+INDIRECT("P98")+INDIRECT("Q98")+INDIRECT("R98")+INDIRECT("S98")) / 12</f>
        <v>#REF!</v>
      </c>
      <c r="H98" s="71" t="e">
        <f>#REF!</f>
        <v>#REF!</v>
      </c>
      <c r="I98" s="71">
        <v>0</v>
      </c>
      <c r="J98" s="71">
        <v>0</v>
      </c>
      <c r="K98" s="71">
        <v>0</v>
      </c>
      <c r="L98" s="71">
        <v>0</v>
      </c>
      <c r="M98" s="71">
        <v>0</v>
      </c>
      <c r="N98" s="71">
        <v>0</v>
      </c>
      <c r="O98" s="71">
        <v>0</v>
      </c>
      <c r="P98" s="71">
        <v>0</v>
      </c>
      <c r="Q98" s="71">
        <v>0</v>
      </c>
      <c r="R98" s="71">
        <v>0</v>
      </c>
      <c r="S98" s="71">
        <v>0</v>
      </c>
      <c r="T98" s="71">
        <v>0</v>
      </c>
      <c r="U98" s="71">
        <v>0</v>
      </c>
      <c r="V98" s="71">
        <v>0</v>
      </c>
      <c r="W98" s="71">
        <v>0</v>
      </c>
      <c r="X98" s="71">
        <v>0</v>
      </c>
      <c r="Y98" s="71">
        <v>0</v>
      </c>
      <c r="Z98" s="71">
        <v>0</v>
      </c>
      <c r="AA98" s="71">
        <v>0</v>
      </c>
      <c r="AB98" s="71">
        <v>0</v>
      </c>
      <c r="AC98" s="71">
        <v>0</v>
      </c>
      <c r="AD98" s="71">
        <v>0</v>
      </c>
      <c r="AE98" s="71">
        <v>0</v>
      </c>
      <c r="AF98" s="71">
        <v>0</v>
      </c>
      <c r="AG98" s="71">
        <v>0</v>
      </c>
      <c r="AH98" s="71">
        <v>0</v>
      </c>
      <c r="AI98" s="71">
        <v>0</v>
      </c>
      <c r="AJ98" s="71">
        <v>0</v>
      </c>
      <c r="AK98" s="71">
        <v>0</v>
      </c>
      <c r="AL98" s="71">
        <v>0</v>
      </c>
      <c r="AM98" s="71">
        <v>0</v>
      </c>
      <c r="AN98" s="71">
        <v>0</v>
      </c>
      <c r="AO98" s="71">
        <v>0</v>
      </c>
      <c r="AP98" s="71">
        <v>0</v>
      </c>
      <c r="AQ98" s="71">
        <v>0</v>
      </c>
      <c r="AR98" s="71">
        <v>0</v>
      </c>
      <c r="AS98" s="71">
        <v>0</v>
      </c>
      <c r="AT98" s="71">
        <v>0</v>
      </c>
      <c r="AU98" s="71">
        <v>0</v>
      </c>
      <c r="AV98" s="71">
        <v>0</v>
      </c>
      <c r="AW98" s="71">
        <v>0</v>
      </c>
      <c r="AX98" s="71">
        <v>0</v>
      </c>
      <c r="AY98" s="71">
        <v>0</v>
      </c>
      <c r="AZ98" s="71">
        <v>0</v>
      </c>
      <c r="BA98" s="71">
        <v>0</v>
      </c>
      <c r="BB98" s="71">
        <v>0</v>
      </c>
      <c r="BC98" s="71">
        <v>0</v>
      </c>
      <c r="BD98" s="71">
        <v>0</v>
      </c>
      <c r="BE98" s="71">
        <v>0</v>
      </c>
      <c r="BF98" s="71">
        <v>0</v>
      </c>
      <c r="BG98" s="71">
        <v>12982</v>
      </c>
      <c r="BH98" s="71">
        <v>0</v>
      </c>
      <c r="BI98" s="71">
        <v>0</v>
      </c>
      <c r="BJ98" s="71">
        <v>0</v>
      </c>
      <c r="BK98" s="71">
        <v>0</v>
      </c>
      <c r="BL98" s="71">
        <v>0</v>
      </c>
      <c r="BM98" s="71">
        <v>0</v>
      </c>
      <c r="BN98" s="71">
        <v>0</v>
      </c>
      <c r="BO98" s="71">
        <v>0</v>
      </c>
      <c r="BP98" s="71">
        <v>0</v>
      </c>
      <c r="BQ98" s="71">
        <v>0</v>
      </c>
      <c r="BR98" s="71">
        <v>0</v>
      </c>
      <c r="BS98" s="71">
        <v>0</v>
      </c>
      <c r="BT98" s="71">
        <v>0</v>
      </c>
      <c r="BU98" s="71">
        <v>0</v>
      </c>
      <c r="BV98" s="71">
        <v>0</v>
      </c>
      <c r="BW98" s="71">
        <v>0</v>
      </c>
      <c r="BX98" s="71">
        <v>0</v>
      </c>
      <c r="BY98" s="71">
        <v>0</v>
      </c>
      <c r="BZ98" s="71">
        <v>0</v>
      </c>
      <c r="CA98" s="71">
        <v>0</v>
      </c>
      <c r="CB98" s="71">
        <v>0</v>
      </c>
      <c r="CC98" s="71">
        <v>0</v>
      </c>
      <c r="CD98" s="71">
        <v>0</v>
      </c>
      <c r="CE98" s="71">
        <v>0</v>
      </c>
      <c r="CF98" s="71">
        <v>0</v>
      </c>
    </row>
    <row r="99" spans="1:84" x14ac:dyDescent="0.25">
      <c r="A99" s="48" t="s">
        <v>88</v>
      </c>
      <c r="B99" s="62" t="s">
        <v>74</v>
      </c>
      <c r="C99" s="63" t="s">
        <v>89</v>
      </c>
      <c r="D99" s="17"/>
      <c r="E99" s="11"/>
      <c r="F99" s="27" t="s">
        <v>68</v>
      </c>
      <c r="G99" s="23" t="e">
        <f ca="1">G98/G8</f>
        <v>#REF!</v>
      </c>
      <c r="H99" s="76" t="e">
        <f>IF(H6=0, 0, H98/H6)</f>
        <v>#REF!</v>
      </c>
      <c r="I99" s="76">
        <v>0</v>
      </c>
      <c r="J99" s="76">
        <v>0</v>
      </c>
      <c r="K99" s="76">
        <v>0</v>
      </c>
      <c r="L99" s="76">
        <v>0</v>
      </c>
      <c r="M99" s="76">
        <v>0</v>
      </c>
      <c r="N99" s="76">
        <v>0</v>
      </c>
      <c r="O99" s="76">
        <v>0</v>
      </c>
      <c r="P99" s="76">
        <v>0</v>
      </c>
      <c r="Q99" s="76">
        <v>0</v>
      </c>
      <c r="R99" s="76">
        <v>0</v>
      </c>
      <c r="S99" s="76">
        <v>0</v>
      </c>
      <c r="T99" s="76">
        <v>0</v>
      </c>
      <c r="U99" s="76">
        <v>0</v>
      </c>
      <c r="V99" s="76">
        <v>0</v>
      </c>
      <c r="W99" s="76">
        <v>0</v>
      </c>
      <c r="X99" s="76">
        <v>0</v>
      </c>
      <c r="Y99" s="76">
        <v>0</v>
      </c>
      <c r="Z99" s="76">
        <v>0</v>
      </c>
      <c r="AA99" s="76">
        <v>0</v>
      </c>
      <c r="AB99" s="76">
        <v>0</v>
      </c>
      <c r="AC99" s="76">
        <v>0</v>
      </c>
      <c r="AD99" s="76">
        <v>0</v>
      </c>
      <c r="AE99" s="76">
        <v>0</v>
      </c>
      <c r="AF99" s="76">
        <v>0</v>
      </c>
      <c r="AG99" s="76">
        <v>0</v>
      </c>
      <c r="AH99" s="76">
        <v>0</v>
      </c>
      <c r="AI99" s="76">
        <v>0</v>
      </c>
      <c r="AJ99" s="76">
        <v>0</v>
      </c>
      <c r="AK99" s="76">
        <v>0</v>
      </c>
      <c r="AL99" s="76">
        <v>0</v>
      </c>
      <c r="AM99" s="76">
        <v>0</v>
      </c>
      <c r="AN99" s="76">
        <v>0</v>
      </c>
      <c r="AO99" s="76">
        <v>0</v>
      </c>
      <c r="AP99" s="76">
        <v>0</v>
      </c>
      <c r="AQ99" s="76">
        <v>0</v>
      </c>
      <c r="AR99" s="76">
        <v>0</v>
      </c>
      <c r="AS99" s="76">
        <v>0</v>
      </c>
      <c r="AT99" s="76">
        <v>0</v>
      </c>
      <c r="AU99" s="76">
        <v>0</v>
      </c>
      <c r="AV99" s="76">
        <v>0</v>
      </c>
      <c r="AW99" s="76">
        <v>0</v>
      </c>
      <c r="AX99" s="76">
        <v>0</v>
      </c>
      <c r="AY99" s="76">
        <v>0</v>
      </c>
      <c r="AZ99" s="76">
        <v>0</v>
      </c>
      <c r="BA99" s="76">
        <v>0</v>
      </c>
      <c r="BB99" s="76">
        <v>0</v>
      </c>
      <c r="BC99" s="76">
        <v>0</v>
      </c>
      <c r="BD99" s="76">
        <v>0</v>
      </c>
      <c r="BE99" s="76">
        <v>0</v>
      </c>
      <c r="BF99" s="76">
        <v>0</v>
      </c>
      <c r="BG99" s="76">
        <v>0</v>
      </c>
      <c r="BH99" s="76">
        <v>0</v>
      </c>
      <c r="BI99" s="76">
        <v>0</v>
      </c>
      <c r="BJ99" s="76">
        <v>0</v>
      </c>
      <c r="BK99" s="76">
        <v>0</v>
      </c>
      <c r="BL99" s="76">
        <v>0</v>
      </c>
      <c r="BM99" s="76">
        <v>0</v>
      </c>
      <c r="BN99" s="76">
        <v>0</v>
      </c>
      <c r="BO99" s="76">
        <v>0</v>
      </c>
      <c r="BP99" s="76">
        <v>0</v>
      </c>
      <c r="BQ99" s="76">
        <v>0</v>
      </c>
      <c r="BR99" s="76">
        <v>0</v>
      </c>
      <c r="BS99" s="76">
        <v>0</v>
      </c>
      <c r="BT99" s="76">
        <v>0</v>
      </c>
      <c r="BU99" s="76">
        <v>0</v>
      </c>
      <c r="BV99" s="76">
        <v>0</v>
      </c>
      <c r="BW99" s="76">
        <v>0</v>
      </c>
      <c r="BX99" s="76">
        <v>0</v>
      </c>
      <c r="BY99" s="76">
        <v>0</v>
      </c>
      <c r="BZ99" s="76">
        <v>0</v>
      </c>
      <c r="CA99" s="76">
        <v>0</v>
      </c>
      <c r="CB99" s="76">
        <v>0</v>
      </c>
      <c r="CC99" s="76">
        <v>0</v>
      </c>
      <c r="CD99" s="76">
        <v>0</v>
      </c>
      <c r="CE99" s="76">
        <v>0</v>
      </c>
      <c r="CF99" s="76">
        <v>0</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265</v>
      </c>
      <c r="J102" s="73">
        <v>302</v>
      </c>
      <c r="K102" s="73">
        <v>262</v>
      </c>
      <c r="L102" s="73">
        <v>262</v>
      </c>
      <c r="M102" s="73">
        <v>266</v>
      </c>
      <c r="N102" s="73">
        <v>266</v>
      </c>
      <c r="O102" s="73">
        <v>269</v>
      </c>
      <c r="P102" s="73">
        <v>263</v>
      </c>
      <c r="Q102" s="73">
        <v>268</v>
      </c>
      <c r="R102" s="73">
        <v>277</v>
      </c>
      <c r="S102" s="73">
        <v>261</v>
      </c>
      <c r="T102" s="73">
        <v>380</v>
      </c>
      <c r="U102" s="73">
        <v>262</v>
      </c>
      <c r="V102" s="73">
        <v>323</v>
      </c>
      <c r="W102" s="73">
        <v>245</v>
      </c>
      <c r="X102" s="73">
        <v>266</v>
      </c>
      <c r="Y102" s="73">
        <v>272</v>
      </c>
      <c r="Z102" s="73">
        <v>250</v>
      </c>
      <c r="AA102" s="73">
        <v>287</v>
      </c>
      <c r="AB102" s="73">
        <v>286</v>
      </c>
      <c r="AC102" s="73">
        <v>263</v>
      </c>
      <c r="AD102" s="73">
        <v>278</v>
      </c>
      <c r="AE102" s="73">
        <v>268</v>
      </c>
      <c r="AF102" s="73">
        <v>268</v>
      </c>
      <c r="AG102" s="73">
        <v>268</v>
      </c>
      <c r="AH102" s="73">
        <v>708</v>
      </c>
      <c r="AI102" s="73">
        <v>681</v>
      </c>
      <c r="AJ102" s="73">
        <v>683</v>
      </c>
      <c r="AK102" s="73">
        <v>690</v>
      </c>
      <c r="AL102" s="73">
        <v>673</v>
      </c>
      <c r="AM102" s="73">
        <v>653</v>
      </c>
      <c r="AN102" s="73">
        <v>564</v>
      </c>
      <c r="AO102" s="73">
        <v>598</v>
      </c>
      <c r="AP102" s="73">
        <v>617</v>
      </c>
      <c r="AQ102" s="73">
        <v>575</v>
      </c>
      <c r="AR102" s="73">
        <v>580</v>
      </c>
      <c r="AS102" s="73">
        <v>607</v>
      </c>
      <c r="AT102" s="73">
        <v>763</v>
      </c>
      <c r="AU102" s="73">
        <v>532</v>
      </c>
      <c r="AV102" s="73">
        <v>645</v>
      </c>
      <c r="AW102" s="73">
        <v>621</v>
      </c>
      <c r="AX102" s="73">
        <v>671</v>
      </c>
      <c r="AY102" s="73">
        <v>628</v>
      </c>
      <c r="AZ102" s="73">
        <v>646</v>
      </c>
      <c r="BA102" s="73">
        <v>521</v>
      </c>
      <c r="BB102" s="73">
        <v>509</v>
      </c>
      <c r="BC102" s="73">
        <v>871</v>
      </c>
      <c r="BD102" s="73">
        <v>520</v>
      </c>
      <c r="BE102" s="73">
        <v>393</v>
      </c>
      <c r="BF102" s="73">
        <v>416</v>
      </c>
      <c r="BG102" s="73">
        <v>378</v>
      </c>
      <c r="BH102" s="73">
        <v>515</v>
      </c>
      <c r="BI102" s="73">
        <v>385</v>
      </c>
      <c r="BJ102" s="73">
        <v>570</v>
      </c>
      <c r="BK102" s="73">
        <v>440</v>
      </c>
      <c r="BL102" s="73">
        <v>587</v>
      </c>
      <c r="BM102" s="73">
        <v>424</v>
      </c>
      <c r="BN102" s="73">
        <v>462</v>
      </c>
      <c r="BO102" s="73">
        <v>500</v>
      </c>
      <c r="BP102" s="73">
        <v>568</v>
      </c>
      <c r="BQ102" s="73">
        <v>540</v>
      </c>
      <c r="BR102" s="73">
        <v>515</v>
      </c>
      <c r="BS102" s="73">
        <v>339</v>
      </c>
      <c r="BT102" s="73">
        <v>402</v>
      </c>
      <c r="BU102" s="73">
        <v>427</v>
      </c>
      <c r="BV102" s="73">
        <v>0</v>
      </c>
      <c r="BW102" s="73">
        <v>0</v>
      </c>
      <c r="BX102" s="73">
        <v>0</v>
      </c>
      <c r="BY102" s="73">
        <v>0</v>
      </c>
      <c r="BZ102" s="73">
        <v>197</v>
      </c>
      <c r="CA102" s="73">
        <v>194</v>
      </c>
      <c r="CB102" s="73">
        <v>0</v>
      </c>
      <c r="CC102" s="73">
        <v>0</v>
      </c>
      <c r="CD102" s="73">
        <v>196</v>
      </c>
      <c r="CE102" s="73">
        <v>83</v>
      </c>
      <c r="CF102" s="73">
        <v>0</v>
      </c>
    </row>
    <row r="103" spans="1:84" x14ac:dyDescent="0.25">
      <c r="A103" s="17"/>
      <c r="B103" s="17"/>
      <c r="C103" s="17"/>
      <c r="D103" s="17"/>
      <c r="E103" s="11"/>
      <c r="F103" s="14" t="s">
        <v>100</v>
      </c>
      <c r="G103" s="141" t="e">
        <f ca="1">IF(G5=0, 0, G102/G5)</f>
        <v>#REF!</v>
      </c>
      <c r="H103" s="74" t="e">
        <f>IF(H5=0, 0, H102/H5)</f>
        <v>#REF!</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v>0</v>
      </c>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v>0</v>
      </c>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v>0</v>
      </c>
      <c r="BY103" s="74">
        <v>0</v>
      </c>
      <c r="BZ103" s="74">
        <v>0</v>
      </c>
      <c r="CA103" s="74">
        <v>0</v>
      </c>
      <c r="CB103" s="74">
        <v>0</v>
      </c>
      <c r="CC103" s="74">
        <v>0</v>
      </c>
      <c r="CD103" s="74">
        <v>1.3517241379310345</v>
      </c>
      <c r="CE103" s="74">
        <v>0</v>
      </c>
      <c r="CF103" s="74">
        <v>0</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3">
        <v>0</v>
      </c>
      <c r="CF104" s="73">
        <v>0</v>
      </c>
    </row>
    <row r="105" spans="1:84" x14ac:dyDescent="0.25">
      <c r="A105" s="17"/>
      <c r="B105" s="17"/>
      <c r="C105" s="17"/>
      <c r="D105" s="17"/>
      <c r="E105" s="11"/>
      <c r="F105" s="14" t="s">
        <v>102</v>
      </c>
      <c r="G105" s="141" t="e">
        <f ca="1">IF(G6=0, 0, G104/G6)</f>
        <v>#REF!</v>
      </c>
      <c r="H105" s="74" t="e">
        <f>IF(H6 = 0, 0, H104/H6)</f>
        <v>#REF!</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0</v>
      </c>
      <c r="Y105" s="74">
        <v>0</v>
      </c>
      <c r="Z105" s="74">
        <v>0</v>
      </c>
      <c r="AA105" s="74">
        <v>0</v>
      </c>
      <c r="AB105" s="74">
        <v>0</v>
      </c>
      <c r="AC105" s="74">
        <v>0</v>
      </c>
      <c r="AD105" s="74">
        <v>0</v>
      </c>
      <c r="AE105" s="74">
        <v>0</v>
      </c>
      <c r="AF105" s="74">
        <v>0</v>
      </c>
      <c r="AG105" s="74">
        <v>0</v>
      </c>
      <c r="AH105" s="74">
        <v>0</v>
      </c>
      <c r="AI105" s="74">
        <v>0</v>
      </c>
      <c r="AJ105" s="74">
        <v>0</v>
      </c>
      <c r="AK105" s="74">
        <v>0</v>
      </c>
      <c r="AL105" s="74">
        <v>0</v>
      </c>
      <c r="AM105" s="74">
        <v>0</v>
      </c>
      <c r="AN105" s="74">
        <v>0</v>
      </c>
      <c r="AO105" s="74">
        <v>0</v>
      </c>
      <c r="AP105" s="74">
        <v>0</v>
      </c>
      <c r="AQ105" s="74">
        <v>0</v>
      </c>
      <c r="AR105" s="74">
        <v>0</v>
      </c>
      <c r="AS105" s="74">
        <v>0</v>
      </c>
      <c r="AT105" s="74">
        <v>0</v>
      </c>
      <c r="AU105" s="74">
        <v>0</v>
      </c>
      <c r="AV105" s="74">
        <v>0</v>
      </c>
      <c r="AW105" s="74">
        <v>0</v>
      </c>
      <c r="AX105" s="74">
        <v>0</v>
      </c>
      <c r="AY105" s="74">
        <v>0</v>
      </c>
      <c r="AZ105" s="74">
        <v>0</v>
      </c>
      <c r="BA105" s="74">
        <v>0</v>
      </c>
      <c r="BB105" s="74">
        <v>0</v>
      </c>
      <c r="BC105" s="74">
        <v>0</v>
      </c>
      <c r="BD105" s="74">
        <v>0</v>
      </c>
      <c r="BE105" s="74">
        <v>0</v>
      </c>
      <c r="BF105" s="74">
        <v>0</v>
      </c>
      <c r="BG105" s="74">
        <v>0</v>
      </c>
      <c r="BH105" s="74">
        <v>0</v>
      </c>
      <c r="BI105" s="74">
        <v>0</v>
      </c>
      <c r="BJ105" s="74">
        <v>0</v>
      </c>
      <c r="BK105" s="74">
        <v>0</v>
      </c>
      <c r="BL105" s="74">
        <v>0</v>
      </c>
      <c r="BM105" s="74">
        <v>0</v>
      </c>
      <c r="BN105" s="74">
        <v>0</v>
      </c>
      <c r="BO105" s="74">
        <v>0</v>
      </c>
      <c r="BP105" s="74">
        <v>0</v>
      </c>
      <c r="BQ105" s="74">
        <v>0</v>
      </c>
      <c r="BR105" s="74">
        <v>0</v>
      </c>
      <c r="BS105" s="74">
        <v>0</v>
      </c>
      <c r="BT105" s="74">
        <v>0</v>
      </c>
      <c r="BU105" s="74">
        <v>0</v>
      </c>
      <c r="BV105" s="74">
        <v>0</v>
      </c>
      <c r="BW105" s="74">
        <v>0</v>
      </c>
      <c r="BX105" s="74">
        <v>0</v>
      </c>
      <c r="BY105" s="74">
        <v>0</v>
      </c>
      <c r="BZ105" s="74">
        <v>0</v>
      </c>
      <c r="CA105" s="74">
        <v>0</v>
      </c>
      <c r="CB105" s="74">
        <v>0</v>
      </c>
      <c r="CC105" s="74">
        <v>0</v>
      </c>
      <c r="CD105" s="74">
        <v>0</v>
      </c>
      <c r="CE105" s="74">
        <v>0</v>
      </c>
      <c r="CF105" s="74">
        <v>0</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0</v>
      </c>
      <c r="J106" s="73">
        <v>0</v>
      </c>
      <c r="K106" s="73">
        <v>2</v>
      </c>
      <c r="L106" s="73">
        <v>2</v>
      </c>
      <c r="M106" s="73">
        <v>0</v>
      </c>
      <c r="N106" s="73">
        <v>1</v>
      </c>
      <c r="O106" s="73">
        <v>1</v>
      </c>
      <c r="P106" s="73">
        <v>0</v>
      </c>
      <c r="Q106" s="73">
        <v>0</v>
      </c>
      <c r="R106" s="73">
        <v>0</v>
      </c>
      <c r="S106" s="73">
        <v>0</v>
      </c>
      <c r="T106" s="73">
        <v>0</v>
      </c>
      <c r="U106" s="73">
        <v>0</v>
      </c>
      <c r="V106" s="73">
        <v>0</v>
      </c>
      <c r="W106" s="73">
        <v>0</v>
      </c>
      <c r="X106" s="73">
        <v>1</v>
      </c>
      <c r="Y106" s="73">
        <v>0</v>
      </c>
      <c r="Z106" s="73">
        <v>0</v>
      </c>
      <c r="AA106" s="73">
        <v>0</v>
      </c>
      <c r="AB106" s="73">
        <v>0</v>
      </c>
      <c r="AC106" s="73">
        <v>0</v>
      </c>
      <c r="AD106" s="73">
        <v>1</v>
      </c>
      <c r="AE106" s="73">
        <v>1</v>
      </c>
      <c r="AF106" s="73">
        <v>1</v>
      </c>
      <c r="AG106" s="73">
        <v>1</v>
      </c>
      <c r="AH106" s="73">
        <v>0</v>
      </c>
      <c r="AI106" s="73">
        <v>1</v>
      </c>
      <c r="AJ106" s="73">
        <v>0</v>
      </c>
      <c r="AK106" s="73">
        <v>0</v>
      </c>
      <c r="AL106" s="73">
        <v>0</v>
      </c>
      <c r="AM106" s="73">
        <v>0</v>
      </c>
      <c r="AN106" s="73">
        <v>0</v>
      </c>
      <c r="AO106" s="73">
        <v>1</v>
      </c>
      <c r="AP106" s="73">
        <v>0</v>
      </c>
      <c r="AQ106" s="73">
        <v>0</v>
      </c>
      <c r="AR106" s="73">
        <v>0</v>
      </c>
      <c r="AS106" s="73">
        <v>0</v>
      </c>
      <c r="AT106" s="73">
        <v>0</v>
      </c>
      <c r="AU106" s="73">
        <v>0</v>
      </c>
      <c r="AV106" s="73">
        <v>0</v>
      </c>
      <c r="AW106" s="73">
        <v>0</v>
      </c>
      <c r="AX106" s="73">
        <v>0</v>
      </c>
      <c r="AY106" s="73">
        <v>0</v>
      </c>
      <c r="AZ106" s="73">
        <v>0</v>
      </c>
      <c r="BA106" s="73">
        <v>0</v>
      </c>
      <c r="BB106" s="73">
        <v>0</v>
      </c>
      <c r="BC106" s="73">
        <v>0</v>
      </c>
      <c r="BD106" s="73">
        <v>1</v>
      </c>
      <c r="BE106" s="73">
        <v>0</v>
      </c>
      <c r="BF106" s="73">
        <v>4</v>
      </c>
      <c r="BG106" s="73">
        <v>0</v>
      </c>
      <c r="BH106" s="73">
        <v>0</v>
      </c>
      <c r="BI106" s="73">
        <v>0</v>
      </c>
      <c r="BJ106" s="73">
        <v>1</v>
      </c>
      <c r="BK106" s="73">
        <v>1</v>
      </c>
      <c r="BL106" s="73">
        <v>0</v>
      </c>
      <c r="BM106" s="73">
        <v>0</v>
      </c>
      <c r="BN106" s="73">
        <v>0</v>
      </c>
      <c r="BO106" s="73">
        <v>1</v>
      </c>
      <c r="BP106" s="73">
        <v>0</v>
      </c>
      <c r="BQ106" s="73">
        <v>0</v>
      </c>
      <c r="BR106" s="73">
        <v>0</v>
      </c>
      <c r="BS106" s="73">
        <v>1</v>
      </c>
      <c r="BT106" s="73">
        <v>0</v>
      </c>
      <c r="BU106" s="73">
        <v>0</v>
      </c>
      <c r="BV106" s="73">
        <v>0</v>
      </c>
      <c r="BW106" s="73">
        <v>0</v>
      </c>
      <c r="BX106" s="73">
        <v>0</v>
      </c>
      <c r="BY106" s="73">
        <v>0</v>
      </c>
      <c r="BZ106" s="73">
        <v>1</v>
      </c>
      <c r="CA106" s="73">
        <v>1</v>
      </c>
      <c r="CB106" s="73">
        <v>0</v>
      </c>
      <c r="CC106" s="73">
        <v>0</v>
      </c>
      <c r="CD106" s="73">
        <v>6</v>
      </c>
      <c r="CE106" s="73">
        <v>11</v>
      </c>
      <c r="CF106" s="73">
        <v>0</v>
      </c>
    </row>
    <row r="107" spans="1:84" x14ac:dyDescent="0.25">
      <c r="A107" s="17"/>
      <c r="B107" s="17"/>
      <c r="C107" s="17"/>
      <c r="D107" s="17"/>
      <c r="E107" s="11"/>
      <c r="F107" s="14" t="s">
        <v>100</v>
      </c>
      <c r="G107" s="141" t="e">
        <f ca="1">IF(G5=0, 0, G106/G5)</f>
        <v>#REF!</v>
      </c>
      <c r="H107" s="74" t="e">
        <f>IF(H5=0, 0, H106/H5)</f>
        <v>#REF!</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v>0</v>
      </c>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v>0</v>
      </c>
      <c r="BY107" s="74">
        <v>0</v>
      </c>
      <c r="BZ107" s="74">
        <v>0</v>
      </c>
      <c r="CA107" s="74">
        <v>0</v>
      </c>
      <c r="CB107" s="74">
        <v>0</v>
      </c>
      <c r="CC107" s="74">
        <v>0</v>
      </c>
      <c r="CD107" s="74">
        <v>4.1379310344827586E-2</v>
      </c>
      <c r="CE107" s="74">
        <v>0</v>
      </c>
      <c r="CF107" s="74">
        <v>0</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0</v>
      </c>
      <c r="J108" s="73">
        <v>0</v>
      </c>
      <c r="K108" s="73">
        <v>0</v>
      </c>
      <c r="L108" s="73">
        <v>0</v>
      </c>
      <c r="M108" s="73">
        <v>0</v>
      </c>
      <c r="N108" s="73">
        <v>0</v>
      </c>
      <c r="O108" s="73">
        <v>0</v>
      </c>
      <c r="P108" s="73">
        <v>0</v>
      </c>
      <c r="Q108" s="73">
        <v>0</v>
      </c>
      <c r="R108" s="73">
        <v>0</v>
      </c>
      <c r="S108" s="73">
        <v>0</v>
      </c>
      <c r="T108" s="73">
        <v>0</v>
      </c>
      <c r="U108" s="73">
        <v>0</v>
      </c>
      <c r="V108" s="73">
        <v>0</v>
      </c>
      <c r="W108" s="73">
        <v>0</v>
      </c>
      <c r="X108" s="73">
        <v>0</v>
      </c>
      <c r="Y108" s="73">
        <v>0</v>
      </c>
      <c r="Z108" s="73">
        <v>0</v>
      </c>
      <c r="AA108" s="73">
        <v>0</v>
      </c>
      <c r="AB108" s="73">
        <v>0</v>
      </c>
      <c r="AC108" s="73">
        <v>0</v>
      </c>
      <c r="AD108" s="73">
        <v>0</v>
      </c>
      <c r="AE108" s="73">
        <v>0</v>
      </c>
      <c r="AF108" s="73">
        <v>0</v>
      </c>
      <c r="AG108" s="73">
        <v>0</v>
      </c>
      <c r="AH108" s="73">
        <v>0</v>
      </c>
      <c r="AI108" s="73">
        <v>0</v>
      </c>
      <c r="AJ108" s="73">
        <v>0</v>
      </c>
      <c r="AK108" s="73">
        <v>0</v>
      </c>
      <c r="AL108" s="73">
        <v>0</v>
      </c>
      <c r="AM108" s="73">
        <v>0</v>
      </c>
      <c r="AN108" s="73">
        <v>0</v>
      </c>
      <c r="AO108" s="73">
        <v>0</v>
      </c>
      <c r="AP108" s="73">
        <v>0</v>
      </c>
      <c r="AQ108" s="73">
        <v>0</v>
      </c>
      <c r="AR108" s="73">
        <v>0</v>
      </c>
      <c r="AS108" s="73">
        <v>0</v>
      </c>
      <c r="AT108" s="73">
        <v>0</v>
      </c>
      <c r="AU108" s="73">
        <v>0</v>
      </c>
      <c r="AV108" s="73">
        <v>0</v>
      </c>
      <c r="AW108" s="73">
        <v>0</v>
      </c>
      <c r="AX108" s="73">
        <v>0</v>
      </c>
      <c r="AY108" s="73">
        <v>0</v>
      </c>
      <c r="AZ108" s="73">
        <v>0</v>
      </c>
      <c r="BA108" s="73">
        <v>0</v>
      </c>
      <c r="BB108" s="73">
        <v>0</v>
      </c>
      <c r="BC108" s="73">
        <v>0</v>
      </c>
      <c r="BD108" s="73">
        <v>0</v>
      </c>
      <c r="BE108" s="73">
        <v>0</v>
      </c>
      <c r="BF108" s="73">
        <v>0</v>
      </c>
      <c r="BG108" s="73">
        <v>0</v>
      </c>
      <c r="BH108" s="73">
        <v>0</v>
      </c>
      <c r="BI108" s="73">
        <v>0</v>
      </c>
      <c r="BJ108" s="73">
        <v>0</v>
      </c>
      <c r="BK108" s="73">
        <v>0</v>
      </c>
      <c r="BL108" s="73">
        <v>0</v>
      </c>
      <c r="BM108" s="73">
        <v>0</v>
      </c>
      <c r="BN108" s="73">
        <v>0</v>
      </c>
      <c r="BO108" s="73">
        <v>0</v>
      </c>
      <c r="BP108" s="73">
        <v>0</v>
      </c>
      <c r="BQ108" s="73">
        <v>0</v>
      </c>
      <c r="BR108" s="73">
        <v>0</v>
      </c>
      <c r="BS108" s="73">
        <v>0</v>
      </c>
      <c r="BT108" s="73">
        <v>0</v>
      </c>
      <c r="BU108" s="73">
        <v>0</v>
      </c>
      <c r="BV108" s="73">
        <v>0</v>
      </c>
      <c r="BW108" s="73">
        <v>0</v>
      </c>
      <c r="BX108" s="73">
        <v>0</v>
      </c>
      <c r="BY108" s="73">
        <v>0</v>
      </c>
      <c r="BZ108" s="73">
        <v>0</v>
      </c>
      <c r="CA108" s="73">
        <v>0</v>
      </c>
      <c r="CB108" s="73">
        <v>0</v>
      </c>
      <c r="CC108" s="73">
        <v>0</v>
      </c>
      <c r="CD108" s="73">
        <v>0</v>
      </c>
      <c r="CE108" s="73">
        <v>0</v>
      </c>
      <c r="CF108" s="73">
        <v>0</v>
      </c>
    </row>
    <row r="109" spans="1:84" x14ac:dyDescent="0.25">
      <c r="A109" s="17"/>
      <c r="B109" s="17"/>
      <c r="C109" s="17"/>
      <c r="D109" s="17"/>
      <c r="E109" s="11"/>
      <c r="F109" s="14" t="s">
        <v>102</v>
      </c>
      <c r="G109" s="141" t="e">
        <f ca="1">IF(G6=0, 0, G108/G6)</f>
        <v>#REF!</v>
      </c>
      <c r="H109" s="74" t="e">
        <f>IF(H6=0,0,H108/H6)</f>
        <v>#REF!</v>
      </c>
      <c r="I109" s="74">
        <v>0</v>
      </c>
      <c r="J109" s="74">
        <v>0</v>
      </c>
      <c r="K109" s="74">
        <v>0</v>
      </c>
      <c r="L109" s="74">
        <v>0</v>
      </c>
      <c r="M109" s="74">
        <v>0</v>
      </c>
      <c r="N109" s="74">
        <v>0</v>
      </c>
      <c r="O109" s="74">
        <v>0</v>
      </c>
      <c r="P109" s="74">
        <v>0</v>
      </c>
      <c r="Q109" s="74">
        <v>0</v>
      </c>
      <c r="R109" s="74">
        <v>0</v>
      </c>
      <c r="S109" s="74">
        <v>0</v>
      </c>
      <c r="T109" s="74">
        <v>0</v>
      </c>
      <c r="U109" s="74">
        <v>0</v>
      </c>
      <c r="V109" s="74">
        <v>0</v>
      </c>
      <c r="W109" s="74">
        <v>0</v>
      </c>
      <c r="X109" s="74">
        <v>0</v>
      </c>
      <c r="Y109" s="74">
        <v>0</v>
      </c>
      <c r="Z109" s="74">
        <v>0</v>
      </c>
      <c r="AA109" s="74">
        <v>0</v>
      </c>
      <c r="AB109" s="74">
        <v>0</v>
      </c>
      <c r="AC109" s="74">
        <v>0</v>
      </c>
      <c r="AD109" s="74">
        <v>0</v>
      </c>
      <c r="AE109" s="74">
        <v>0</v>
      </c>
      <c r="AF109" s="74">
        <v>0</v>
      </c>
      <c r="AG109" s="74">
        <v>0</v>
      </c>
      <c r="AH109" s="74">
        <v>0</v>
      </c>
      <c r="AI109" s="74">
        <v>0</v>
      </c>
      <c r="AJ109" s="74">
        <v>0</v>
      </c>
      <c r="AK109" s="74">
        <v>0</v>
      </c>
      <c r="AL109" s="74">
        <v>0</v>
      </c>
      <c r="AM109" s="74">
        <v>0</v>
      </c>
      <c r="AN109" s="74">
        <v>0</v>
      </c>
      <c r="AO109" s="74">
        <v>0</v>
      </c>
      <c r="AP109" s="74">
        <v>0</v>
      </c>
      <c r="AQ109" s="74">
        <v>0</v>
      </c>
      <c r="AR109" s="74">
        <v>0</v>
      </c>
      <c r="AS109" s="74">
        <v>0</v>
      </c>
      <c r="AT109" s="74">
        <v>0</v>
      </c>
      <c r="AU109" s="74">
        <v>0</v>
      </c>
      <c r="AV109" s="74">
        <v>0</v>
      </c>
      <c r="AW109" s="74">
        <v>0</v>
      </c>
      <c r="AX109" s="74">
        <v>0</v>
      </c>
      <c r="AY109" s="74">
        <v>0</v>
      </c>
      <c r="AZ109" s="74">
        <v>0</v>
      </c>
      <c r="BA109" s="74">
        <v>0</v>
      </c>
      <c r="BB109" s="74">
        <v>0</v>
      </c>
      <c r="BC109" s="74">
        <v>0</v>
      </c>
      <c r="BD109" s="74">
        <v>0</v>
      </c>
      <c r="BE109" s="74">
        <v>0</v>
      </c>
      <c r="BF109" s="74">
        <v>0</v>
      </c>
      <c r="BG109" s="74">
        <v>0</v>
      </c>
      <c r="BH109" s="74">
        <v>0</v>
      </c>
      <c r="BI109" s="74">
        <v>0</v>
      </c>
      <c r="BJ109" s="74">
        <v>0</v>
      </c>
      <c r="BK109" s="74">
        <v>0</v>
      </c>
      <c r="BL109" s="74">
        <v>0</v>
      </c>
      <c r="BM109" s="74">
        <v>0</v>
      </c>
      <c r="BN109" s="74">
        <v>0</v>
      </c>
      <c r="BO109" s="74">
        <v>0</v>
      </c>
      <c r="BP109" s="74">
        <v>0</v>
      </c>
      <c r="BQ109" s="74">
        <v>0</v>
      </c>
      <c r="BR109" s="74">
        <v>0</v>
      </c>
      <c r="BS109" s="74">
        <v>0</v>
      </c>
      <c r="BT109" s="74">
        <v>0</v>
      </c>
      <c r="BU109" s="74">
        <v>0</v>
      </c>
      <c r="BV109" s="74">
        <v>0</v>
      </c>
      <c r="BW109" s="74">
        <v>0</v>
      </c>
      <c r="BX109" s="74">
        <v>0</v>
      </c>
      <c r="BY109" s="74">
        <v>0</v>
      </c>
      <c r="BZ109" s="74">
        <v>0</v>
      </c>
      <c r="CA109" s="74">
        <v>0</v>
      </c>
      <c r="CB109" s="74">
        <v>0</v>
      </c>
      <c r="CC109" s="74">
        <v>0</v>
      </c>
      <c r="CD109" s="74">
        <v>0</v>
      </c>
      <c r="CE109" s="74">
        <v>0</v>
      </c>
      <c r="CF109" s="74">
        <v>0</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4</v>
      </c>
      <c r="J110" s="73">
        <v>4</v>
      </c>
      <c r="K110" s="73">
        <v>6</v>
      </c>
      <c r="L110" s="73">
        <v>6</v>
      </c>
      <c r="M110" s="73">
        <v>3</v>
      </c>
      <c r="N110" s="73">
        <v>3</v>
      </c>
      <c r="O110" s="73">
        <v>5</v>
      </c>
      <c r="P110" s="73">
        <v>3</v>
      </c>
      <c r="Q110" s="73">
        <v>3</v>
      </c>
      <c r="R110" s="73">
        <v>3</v>
      </c>
      <c r="S110" s="73">
        <v>3</v>
      </c>
      <c r="T110" s="73">
        <v>3</v>
      </c>
      <c r="U110" s="73">
        <v>1</v>
      </c>
      <c r="V110" s="73">
        <v>4</v>
      </c>
      <c r="W110" s="73">
        <v>2</v>
      </c>
      <c r="X110" s="73">
        <v>0</v>
      </c>
      <c r="Y110" s="73">
        <v>0</v>
      </c>
      <c r="Z110" s="73">
        <v>1</v>
      </c>
      <c r="AA110" s="73">
        <v>0</v>
      </c>
      <c r="AB110" s="73">
        <v>1</v>
      </c>
      <c r="AC110" s="73">
        <v>5</v>
      </c>
      <c r="AD110" s="73">
        <v>2</v>
      </c>
      <c r="AE110" s="73">
        <v>0</v>
      </c>
      <c r="AF110" s="73">
        <v>0</v>
      </c>
      <c r="AG110" s="73">
        <v>0</v>
      </c>
      <c r="AH110" s="73">
        <v>11</v>
      </c>
      <c r="AI110" s="73">
        <v>32</v>
      </c>
      <c r="AJ110" s="73">
        <v>41</v>
      </c>
      <c r="AK110" s="73">
        <v>95</v>
      </c>
      <c r="AL110" s="73">
        <v>133</v>
      </c>
      <c r="AM110" s="73">
        <v>128</v>
      </c>
      <c r="AN110" s="73">
        <v>219</v>
      </c>
      <c r="AO110" s="73">
        <v>349</v>
      </c>
      <c r="AP110" s="73">
        <v>392</v>
      </c>
      <c r="AQ110" s="73">
        <v>279</v>
      </c>
      <c r="AR110" s="73">
        <v>347</v>
      </c>
      <c r="AS110" s="73">
        <v>568</v>
      </c>
      <c r="AT110" s="73">
        <v>352</v>
      </c>
      <c r="AU110" s="73">
        <v>244</v>
      </c>
      <c r="AV110" s="73">
        <v>346</v>
      </c>
      <c r="AW110" s="73">
        <v>281</v>
      </c>
      <c r="AX110" s="73">
        <v>362</v>
      </c>
      <c r="AY110" s="73">
        <v>330</v>
      </c>
      <c r="AZ110" s="73">
        <v>312</v>
      </c>
      <c r="BA110" s="73">
        <v>641</v>
      </c>
      <c r="BB110" s="73">
        <v>340</v>
      </c>
      <c r="BC110" s="73">
        <v>411</v>
      </c>
      <c r="BD110" s="73">
        <v>560</v>
      </c>
      <c r="BE110" s="73">
        <v>326</v>
      </c>
      <c r="BF110" s="73">
        <v>359</v>
      </c>
      <c r="BG110" s="73">
        <v>331</v>
      </c>
      <c r="BH110" s="73">
        <v>538</v>
      </c>
      <c r="BI110" s="73">
        <v>337</v>
      </c>
      <c r="BJ110" s="73">
        <v>372</v>
      </c>
      <c r="BK110" s="73">
        <v>439</v>
      </c>
      <c r="BL110" s="73">
        <v>475</v>
      </c>
      <c r="BM110" s="73">
        <v>413</v>
      </c>
      <c r="BN110" s="73">
        <v>439</v>
      </c>
      <c r="BO110" s="73">
        <v>540</v>
      </c>
      <c r="BP110" s="73">
        <v>515</v>
      </c>
      <c r="BQ110" s="73">
        <v>426</v>
      </c>
      <c r="BR110" s="73">
        <v>444</v>
      </c>
      <c r="BS110" s="73">
        <v>345</v>
      </c>
      <c r="BT110" s="73">
        <v>395</v>
      </c>
      <c r="BU110" s="73">
        <v>508</v>
      </c>
      <c r="BV110" s="73">
        <v>0</v>
      </c>
      <c r="BW110" s="73">
        <v>0</v>
      </c>
      <c r="BX110" s="73">
        <v>0</v>
      </c>
      <c r="BY110" s="73">
        <v>0</v>
      </c>
      <c r="BZ110" s="73">
        <v>60</v>
      </c>
      <c r="CA110" s="73">
        <v>75</v>
      </c>
      <c r="CB110" s="73">
        <v>0</v>
      </c>
      <c r="CC110" s="73">
        <v>0</v>
      </c>
      <c r="CD110" s="73">
        <v>191</v>
      </c>
      <c r="CE110" s="73">
        <v>56</v>
      </c>
      <c r="CF110" s="73">
        <v>0</v>
      </c>
    </row>
    <row r="111" spans="1:84" x14ac:dyDescent="0.25">
      <c r="A111" s="17"/>
      <c r="B111" s="17"/>
      <c r="C111" s="17"/>
      <c r="D111" s="17"/>
      <c r="E111" s="11"/>
      <c r="F111" s="14" t="s">
        <v>100</v>
      </c>
      <c r="G111" s="141" t="e">
        <f ca="1">IF(G5=0, 0, G110/G5)</f>
        <v>#REF!</v>
      </c>
      <c r="H111" s="74" t="e">
        <f>IF(H5=0, 0, H110/H5)</f>
        <v>#REF!</v>
      </c>
      <c r="I111" s="74">
        <v>0</v>
      </c>
      <c r="J111" s="74">
        <v>0</v>
      </c>
      <c r="K111" s="74">
        <v>0</v>
      </c>
      <c r="L111" s="74">
        <v>0</v>
      </c>
      <c r="M111" s="74">
        <v>0</v>
      </c>
      <c r="N111" s="74">
        <v>0</v>
      </c>
      <c r="O111" s="74">
        <v>0</v>
      </c>
      <c r="P111" s="74">
        <v>0</v>
      </c>
      <c r="Q111" s="74">
        <v>0</v>
      </c>
      <c r="R111" s="74">
        <v>0</v>
      </c>
      <c r="S111" s="74">
        <v>0</v>
      </c>
      <c r="T111" s="74">
        <v>0</v>
      </c>
      <c r="U111" s="74">
        <v>0</v>
      </c>
      <c r="V111" s="74">
        <v>0</v>
      </c>
      <c r="W111" s="74">
        <v>0</v>
      </c>
      <c r="X111" s="74">
        <v>0</v>
      </c>
      <c r="Y111" s="74">
        <v>0</v>
      </c>
      <c r="Z111" s="74">
        <v>0</v>
      </c>
      <c r="AA111" s="74">
        <v>0</v>
      </c>
      <c r="AB111" s="74">
        <v>0</v>
      </c>
      <c r="AC111" s="74">
        <v>0</v>
      </c>
      <c r="AD111" s="74">
        <v>0</v>
      </c>
      <c r="AE111" s="74">
        <v>0</v>
      </c>
      <c r="AF111" s="74">
        <v>0</v>
      </c>
      <c r="AG111" s="74">
        <v>0</v>
      </c>
      <c r="AH111" s="74">
        <v>0</v>
      </c>
      <c r="AI111" s="74">
        <v>0</v>
      </c>
      <c r="AJ111" s="74">
        <v>0</v>
      </c>
      <c r="AK111" s="74">
        <v>0</v>
      </c>
      <c r="AL111" s="74">
        <v>0</v>
      </c>
      <c r="AM111" s="74">
        <v>0</v>
      </c>
      <c r="AN111" s="74">
        <v>0</v>
      </c>
      <c r="AO111" s="74">
        <v>0</v>
      </c>
      <c r="AP111" s="74">
        <v>0</v>
      </c>
      <c r="AQ111" s="74">
        <v>0</v>
      </c>
      <c r="AR111" s="74">
        <v>0</v>
      </c>
      <c r="AS111" s="74">
        <v>0</v>
      </c>
      <c r="AT111" s="74">
        <v>0</v>
      </c>
      <c r="AU111" s="74">
        <v>0</v>
      </c>
      <c r="AV111" s="74">
        <v>0</v>
      </c>
      <c r="AW111" s="74">
        <v>0</v>
      </c>
      <c r="AX111" s="74">
        <v>0</v>
      </c>
      <c r="AY111" s="74">
        <v>0</v>
      </c>
      <c r="AZ111" s="74">
        <v>0</v>
      </c>
      <c r="BA111" s="74">
        <v>0</v>
      </c>
      <c r="BB111" s="74">
        <v>0</v>
      </c>
      <c r="BC111" s="74">
        <v>0</v>
      </c>
      <c r="BD111" s="74">
        <v>0</v>
      </c>
      <c r="BE111" s="74">
        <v>0</v>
      </c>
      <c r="BF111" s="74">
        <v>0</v>
      </c>
      <c r="BG111" s="74">
        <v>0</v>
      </c>
      <c r="BH111" s="74">
        <v>0</v>
      </c>
      <c r="BI111" s="74">
        <v>0</v>
      </c>
      <c r="BJ111" s="74">
        <v>0</v>
      </c>
      <c r="BK111" s="74">
        <v>0</v>
      </c>
      <c r="BL111" s="74">
        <v>0</v>
      </c>
      <c r="BM111" s="74">
        <v>0</v>
      </c>
      <c r="BN111" s="74">
        <v>0</v>
      </c>
      <c r="BO111" s="74">
        <v>0</v>
      </c>
      <c r="BP111" s="74">
        <v>0</v>
      </c>
      <c r="BQ111" s="74">
        <v>0</v>
      </c>
      <c r="BR111" s="74">
        <v>0</v>
      </c>
      <c r="BS111" s="74">
        <v>0</v>
      </c>
      <c r="BT111" s="74">
        <v>0</v>
      </c>
      <c r="BU111" s="74">
        <v>0</v>
      </c>
      <c r="BV111" s="74">
        <v>0</v>
      </c>
      <c r="BW111" s="74">
        <v>0</v>
      </c>
      <c r="BX111" s="74">
        <v>0</v>
      </c>
      <c r="BY111" s="74">
        <v>0</v>
      </c>
      <c r="BZ111" s="74">
        <v>0</v>
      </c>
      <c r="CA111" s="74">
        <v>0</v>
      </c>
      <c r="CB111" s="74">
        <v>0</v>
      </c>
      <c r="CC111" s="74">
        <v>0</v>
      </c>
      <c r="CD111" s="74">
        <v>1.3172413793103448</v>
      </c>
      <c r="CE111" s="74">
        <v>0</v>
      </c>
      <c r="CF111" s="74">
        <v>0</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0</v>
      </c>
      <c r="J112" s="73">
        <v>0</v>
      </c>
      <c r="K112" s="73">
        <v>0</v>
      </c>
      <c r="L112" s="73">
        <v>0</v>
      </c>
      <c r="M112" s="73">
        <v>0</v>
      </c>
      <c r="N112" s="73">
        <v>0</v>
      </c>
      <c r="O112" s="73">
        <v>0</v>
      </c>
      <c r="P112" s="73">
        <v>0</v>
      </c>
      <c r="Q112" s="73">
        <v>0</v>
      </c>
      <c r="R112" s="73">
        <v>0</v>
      </c>
      <c r="S112" s="73">
        <v>0</v>
      </c>
      <c r="T112" s="73">
        <v>0</v>
      </c>
      <c r="U112" s="73">
        <v>0</v>
      </c>
      <c r="V112" s="73">
        <v>0</v>
      </c>
      <c r="W112" s="73">
        <v>0</v>
      </c>
      <c r="X112" s="73">
        <v>0</v>
      </c>
      <c r="Y112" s="73">
        <v>0</v>
      </c>
      <c r="Z112" s="73">
        <v>0</v>
      </c>
      <c r="AA112" s="73">
        <v>0</v>
      </c>
      <c r="AB112" s="73">
        <v>0</v>
      </c>
      <c r="AC112" s="73">
        <v>0</v>
      </c>
      <c r="AD112" s="73">
        <v>0</v>
      </c>
      <c r="AE112" s="73">
        <v>0</v>
      </c>
      <c r="AF112" s="73">
        <v>0</v>
      </c>
      <c r="AG112" s="73">
        <v>0</v>
      </c>
      <c r="AH112" s="73">
        <v>0</v>
      </c>
      <c r="AI112" s="73">
        <v>0</v>
      </c>
      <c r="AJ112" s="73">
        <v>0</v>
      </c>
      <c r="AK112" s="73">
        <v>0</v>
      </c>
      <c r="AL112" s="73">
        <v>0</v>
      </c>
      <c r="AM112" s="73">
        <v>0</v>
      </c>
      <c r="AN112" s="73">
        <v>0</v>
      </c>
      <c r="AO112" s="73">
        <v>0</v>
      </c>
      <c r="AP112" s="73">
        <v>0</v>
      </c>
      <c r="AQ112" s="73">
        <v>0</v>
      </c>
      <c r="AR112" s="73">
        <v>0</v>
      </c>
      <c r="AS112" s="73">
        <v>0</v>
      </c>
      <c r="AT112" s="73">
        <v>0</v>
      </c>
      <c r="AU112" s="73">
        <v>0</v>
      </c>
      <c r="AV112" s="73">
        <v>0</v>
      </c>
      <c r="AW112" s="73">
        <v>0</v>
      </c>
      <c r="AX112" s="73">
        <v>0</v>
      </c>
      <c r="AY112" s="73">
        <v>0</v>
      </c>
      <c r="AZ112" s="73">
        <v>0</v>
      </c>
      <c r="BA112" s="73">
        <v>0</v>
      </c>
      <c r="BB112" s="73">
        <v>0</v>
      </c>
      <c r="BC112" s="73">
        <v>0</v>
      </c>
      <c r="BD112" s="73">
        <v>0</v>
      </c>
      <c r="BE112" s="73">
        <v>0</v>
      </c>
      <c r="BF112" s="73">
        <v>0</v>
      </c>
      <c r="BG112" s="73">
        <v>0</v>
      </c>
      <c r="BH112" s="73">
        <v>0</v>
      </c>
      <c r="BI112" s="73">
        <v>0</v>
      </c>
      <c r="BJ112" s="73">
        <v>0</v>
      </c>
      <c r="BK112" s="73">
        <v>0</v>
      </c>
      <c r="BL112" s="73">
        <v>0</v>
      </c>
      <c r="BM112" s="73">
        <v>0</v>
      </c>
      <c r="BN112" s="73">
        <v>0</v>
      </c>
      <c r="BO112" s="73">
        <v>0</v>
      </c>
      <c r="BP112" s="73">
        <v>0</v>
      </c>
      <c r="BQ112" s="73">
        <v>0</v>
      </c>
      <c r="BR112" s="73">
        <v>0</v>
      </c>
      <c r="BS112" s="73">
        <v>0</v>
      </c>
      <c r="BT112" s="73">
        <v>0</v>
      </c>
      <c r="BU112" s="73">
        <v>0</v>
      </c>
      <c r="BV112" s="73">
        <v>0</v>
      </c>
      <c r="BW112" s="73">
        <v>0</v>
      </c>
      <c r="BX112" s="73">
        <v>0</v>
      </c>
      <c r="BY112" s="73">
        <v>0</v>
      </c>
      <c r="BZ112" s="73">
        <v>0</v>
      </c>
      <c r="CA112" s="73">
        <v>0</v>
      </c>
      <c r="CB112" s="73">
        <v>0</v>
      </c>
      <c r="CC112" s="73">
        <v>0</v>
      </c>
      <c r="CD112" s="73">
        <v>0</v>
      </c>
      <c r="CE112" s="73">
        <v>0</v>
      </c>
      <c r="CF112" s="73">
        <v>0</v>
      </c>
    </row>
    <row r="113" spans="1:84" x14ac:dyDescent="0.25">
      <c r="A113" s="17"/>
      <c r="B113" s="17"/>
      <c r="C113" s="17"/>
      <c r="D113" s="17"/>
      <c r="E113" s="11"/>
      <c r="F113" s="14" t="s">
        <v>102</v>
      </c>
      <c r="G113" s="141" t="e">
        <f ca="1">IF(G6=0, 0, G112/G6)</f>
        <v>#REF!</v>
      </c>
      <c r="H113" s="74" t="e">
        <f>IF(H6=0, 0, H112/H6)</f>
        <v>#REF!</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v>0</v>
      </c>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v>0</v>
      </c>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v>0</v>
      </c>
      <c r="BY113" s="74">
        <v>0</v>
      </c>
      <c r="BZ113" s="74">
        <v>0</v>
      </c>
      <c r="CA113" s="74">
        <v>0</v>
      </c>
      <c r="CB113" s="74">
        <v>0</v>
      </c>
      <c r="CC113" s="74">
        <v>0</v>
      </c>
      <c r="CD113" s="74">
        <v>0</v>
      </c>
      <c r="CE113" s="74">
        <v>0</v>
      </c>
      <c r="CF113" s="74">
        <v>0</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41" t="e">
        <f ca="1">IF(G5=0, 0, G114/G5)</f>
        <v>#REF!</v>
      </c>
      <c r="H115" s="74" t="e">
        <f>IF(H5=0, 0, 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41" t="e">
        <f ca="1">IF(G6=0, 0, G116/G6)</f>
        <v>#REF!</v>
      </c>
      <c r="H117" s="74" t="e">
        <f>IF(H6=0, 0, 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0</v>
      </c>
      <c r="J120" s="150">
        <v>0</v>
      </c>
      <c r="K120" s="150">
        <v>0</v>
      </c>
      <c r="L120" s="150">
        <v>0</v>
      </c>
      <c r="M120" s="150">
        <v>0</v>
      </c>
      <c r="N120" s="150">
        <v>0</v>
      </c>
      <c r="O120" s="150">
        <v>0</v>
      </c>
      <c r="P120" s="150">
        <v>0</v>
      </c>
      <c r="Q120" s="150">
        <v>0</v>
      </c>
      <c r="R120" s="150">
        <v>0</v>
      </c>
      <c r="S120" s="150">
        <v>0</v>
      </c>
      <c r="T120" s="150">
        <v>0</v>
      </c>
      <c r="U120" s="150">
        <v>0</v>
      </c>
      <c r="V120" s="150">
        <v>0</v>
      </c>
      <c r="W120" s="150">
        <v>0</v>
      </c>
      <c r="X120" s="150">
        <v>0</v>
      </c>
      <c r="Y120" s="150">
        <v>0</v>
      </c>
      <c r="Z120" s="150">
        <v>0</v>
      </c>
      <c r="AA120" s="150">
        <v>0</v>
      </c>
      <c r="AB120" s="150">
        <v>0</v>
      </c>
      <c r="AC120" s="150">
        <v>0</v>
      </c>
      <c r="AD120" s="150">
        <v>0</v>
      </c>
      <c r="AE120" s="150">
        <v>0</v>
      </c>
      <c r="AF120" s="150">
        <v>0</v>
      </c>
      <c r="AG120" s="150">
        <v>0</v>
      </c>
      <c r="AH120" s="150">
        <v>0</v>
      </c>
      <c r="AI120" s="150">
        <v>0</v>
      </c>
      <c r="AJ120" s="150">
        <v>0</v>
      </c>
      <c r="AK120" s="150">
        <v>0</v>
      </c>
      <c r="AL120" s="150">
        <v>0</v>
      </c>
      <c r="AM120" s="150">
        <v>0</v>
      </c>
      <c r="AN120" s="150">
        <v>0</v>
      </c>
      <c r="AO120" s="150">
        <v>0</v>
      </c>
      <c r="AP120" s="150">
        <v>0</v>
      </c>
      <c r="AQ120" s="150">
        <v>5</v>
      </c>
      <c r="AR120" s="150">
        <v>0</v>
      </c>
      <c r="AS120" s="150">
        <v>0</v>
      </c>
      <c r="AT120" s="150">
        <v>0</v>
      </c>
      <c r="AU120" s="150">
        <v>0</v>
      </c>
      <c r="AV120" s="150">
        <v>0</v>
      </c>
      <c r="AW120" s="150">
        <v>0</v>
      </c>
      <c r="AX120" s="150">
        <v>0</v>
      </c>
      <c r="AY120" s="150">
        <v>0</v>
      </c>
      <c r="AZ120" s="150">
        <v>0</v>
      </c>
      <c r="BA120" s="150">
        <v>0</v>
      </c>
      <c r="BB120" s="150">
        <v>0</v>
      </c>
      <c r="BC120" s="150">
        <v>0</v>
      </c>
      <c r="BD120" s="150">
        <v>0</v>
      </c>
      <c r="BE120" s="150">
        <v>0</v>
      </c>
      <c r="BF120" s="150">
        <v>0</v>
      </c>
      <c r="BG120" s="150">
        <v>0</v>
      </c>
      <c r="BH120" s="150">
        <v>0</v>
      </c>
      <c r="BI120" s="150">
        <v>0</v>
      </c>
      <c r="BJ120" s="150">
        <v>0</v>
      </c>
      <c r="BK120" s="150">
        <v>0</v>
      </c>
      <c r="BL120" s="150">
        <v>7</v>
      </c>
      <c r="BM120" s="150">
        <v>8</v>
      </c>
      <c r="BN120" s="150">
        <v>3</v>
      </c>
      <c r="BO120" s="150">
        <v>9</v>
      </c>
      <c r="BP120" s="150">
        <v>0</v>
      </c>
      <c r="BQ120" s="150">
        <v>11</v>
      </c>
      <c r="BR120" s="150">
        <v>11</v>
      </c>
      <c r="BS120" s="150">
        <v>5</v>
      </c>
      <c r="BT120" s="150">
        <v>3</v>
      </c>
      <c r="BU120" s="150">
        <v>3</v>
      </c>
      <c r="BV120" s="150">
        <v>11</v>
      </c>
      <c r="BW120" s="150">
        <v>9</v>
      </c>
      <c r="BX120" s="150">
        <v>6</v>
      </c>
      <c r="BY120" s="150">
        <v>4</v>
      </c>
      <c r="BZ120" s="150">
        <v>2</v>
      </c>
      <c r="CA120" s="150">
        <v>5</v>
      </c>
      <c r="CB120" s="150">
        <v>6</v>
      </c>
      <c r="CC120" s="150">
        <v>9</v>
      </c>
      <c r="CD120" s="150">
        <v>4</v>
      </c>
      <c r="CE120" s="150">
        <v>0</v>
      </c>
      <c r="CF120" s="150">
        <v>0</v>
      </c>
    </row>
    <row r="121" spans="1:84" x14ac:dyDescent="0.25">
      <c r="A121" s="17"/>
      <c r="B121" s="17"/>
      <c r="C121" s="17"/>
      <c r="D121" s="17"/>
      <c r="E121" s="11"/>
      <c r="F121" s="14" t="s">
        <v>100</v>
      </c>
      <c r="G121" s="141" t="e">
        <f ca="1">IF(G5=0,0,G120/G5)</f>
        <v>#REF!</v>
      </c>
      <c r="H121" s="107" t="e">
        <f>IF(H5=0,0,H120/H5)</f>
        <v>#REF!</v>
      </c>
      <c r="I121" s="107">
        <v>0</v>
      </c>
      <c r="J121" s="107">
        <v>0</v>
      </c>
      <c r="K121" s="107">
        <v>0</v>
      </c>
      <c r="L121" s="107">
        <v>0</v>
      </c>
      <c r="M121" s="107">
        <v>0</v>
      </c>
      <c r="N121" s="107">
        <v>0</v>
      </c>
      <c r="O121" s="107">
        <v>0</v>
      </c>
      <c r="P121" s="107">
        <v>0</v>
      </c>
      <c r="Q121" s="107">
        <v>0</v>
      </c>
      <c r="R121" s="107">
        <v>0</v>
      </c>
      <c r="S121" s="107">
        <v>0</v>
      </c>
      <c r="T121" s="107">
        <v>0</v>
      </c>
      <c r="U121" s="107">
        <v>0</v>
      </c>
      <c r="V121" s="107">
        <v>0</v>
      </c>
      <c r="W121" s="107">
        <v>0</v>
      </c>
      <c r="X121" s="107">
        <v>0</v>
      </c>
      <c r="Y121" s="107">
        <v>0</v>
      </c>
      <c r="Z121" s="107">
        <v>0</v>
      </c>
      <c r="AA121" s="107">
        <v>0</v>
      </c>
      <c r="AB121" s="107">
        <v>0</v>
      </c>
      <c r="AC121" s="107">
        <v>0</v>
      </c>
      <c r="AD121" s="107">
        <v>0</v>
      </c>
      <c r="AE121" s="107">
        <v>0</v>
      </c>
      <c r="AF121" s="107">
        <v>0</v>
      </c>
      <c r="AG121" s="107">
        <v>0</v>
      </c>
      <c r="AH121" s="107">
        <v>0</v>
      </c>
      <c r="AI121" s="107">
        <v>0</v>
      </c>
      <c r="AJ121" s="107">
        <v>0</v>
      </c>
      <c r="AK121" s="107">
        <v>0</v>
      </c>
      <c r="AL121" s="107">
        <v>0</v>
      </c>
      <c r="AM121" s="107">
        <v>0</v>
      </c>
      <c r="AN121" s="107">
        <v>0</v>
      </c>
      <c r="AO121" s="107">
        <v>0</v>
      </c>
      <c r="AP121" s="107">
        <v>0</v>
      </c>
      <c r="AQ121" s="107">
        <v>0</v>
      </c>
      <c r="AR121" s="107">
        <v>0</v>
      </c>
      <c r="AS121" s="107">
        <v>0</v>
      </c>
      <c r="AT121" s="107">
        <v>0</v>
      </c>
      <c r="AU121" s="107">
        <v>0</v>
      </c>
      <c r="AV121" s="107">
        <v>0</v>
      </c>
      <c r="AW121" s="107">
        <v>0</v>
      </c>
      <c r="AX121" s="107">
        <v>0</v>
      </c>
      <c r="AY121" s="107">
        <v>0</v>
      </c>
      <c r="AZ121" s="107">
        <v>0</v>
      </c>
      <c r="BA121" s="107">
        <v>0</v>
      </c>
      <c r="BB121" s="107">
        <v>0</v>
      </c>
      <c r="BC121" s="107">
        <v>0</v>
      </c>
      <c r="BD121" s="107">
        <v>0</v>
      </c>
      <c r="BE121" s="107">
        <v>0</v>
      </c>
      <c r="BF121" s="107">
        <v>0</v>
      </c>
      <c r="BG121" s="107">
        <v>0</v>
      </c>
      <c r="BH121" s="107">
        <v>0</v>
      </c>
      <c r="BI121" s="107">
        <v>0</v>
      </c>
      <c r="BJ121" s="107">
        <v>0</v>
      </c>
      <c r="BK121" s="107">
        <v>0</v>
      </c>
      <c r="BL121" s="107">
        <v>0</v>
      </c>
      <c r="BM121" s="107">
        <v>0</v>
      </c>
      <c r="BN121" s="107">
        <v>0</v>
      </c>
      <c r="BO121" s="107">
        <v>0</v>
      </c>
      <c r="BP121" s="107">
        <v>0</v>
      </c>
      <c r="BQ121" s="107">
        <v>0</v>
      </c>
      <c r="BR121" s="107">
        <v>0</v>
      </c>
      <c r="BS121" s="107">
        <v>0</v>
      </c>
      <c r="BT121" s="107">
        <v>0</v>
      </c>
      <c r="BU121" s="107">
        <v>0</v>
      </c>
      <c r="BV121" s="107">
        <v>0</v>
      </c>
      <c r="BW121" s="107">
        <v>0</v>
      </c>
      <c r="BX121" s="107">
        <v>0</v>
      </c>
      <c r="BY121" s="107">
        <v>0</v>
      </c>
      <c r="BZ121" s="107">
        <v>0</v>
      </c>
      <c r="CA121" s="107">
        <v>0</v>
      </c>
      <c r="CB121" s="107">
        <v>0</v>
      </c>
      <c r="CC121" s="107">
        <v>0</v>
      </c>
      <c r="CD121" s="107">
        <v>2.7586206896551724E-2</v>
      </c>
      <c r="CE121" s="107">
        <v>0</v>
      </c>
      <c r="CF121" s="107">
        <v>0</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0</v>
      </c>
      <c r="J122" s="150">
        <v>0</v>
      </c>
      <c r="K122" s="150">
        <v>0</v>
      </c>
      <c r="L122" s="150">
        <v>0</v>
      </c>
      <c r="M122" s="150">
        <v>0</v>
      </c>
      <c r="N122" s="150">
        <v>0</v>
      </c>
      <c r="O122" s="150">
        <v>0</v>
      </c>
      <c r="P122" s="150">
        <v>0</v>
      </c>
      <c r="Q122" s="150">
        <v>0</v>
      </c>
      <c r="R122" s="150">
        <v>0</v>
      </c>
      <c r="S122" s="150">
        <v>0</v>
      </c>
      <c r="T122" s="150">
        <v>0</v>
      </c>
      <c r="U122" s="150">
        <v>0</v>
      </c>
      <c r="V122" s="150">
        <v>0</v>
      </c>
      <c r="W122" s="150">
        <v>0</v>
      </c>
      <c r="X122" s="150">
        <v>0</v>
      </c>
      <c r="Y122" s="150">
        <v>0</v>
      </c>
      <c r="Z122" s="150">
        <v>0</v>
      </c>
      <c r="AA122" s="150">
        <v>0</v>
      </c>
      <c r="AB122" s="150">
        <v>0</v>
      </c>
      <c r="AC122" s="150">
        <v>0</v>
      </c>
      <c r="AD122" s="150">
        <v>0</v>
      </c>
      <c r="AE122" s="150">
        <v>0</v>
      </c>
      <c r="AF122" s="150">
        <v>0</v>
      </c>
      <c r="AG122" s="150">
        <v>0</v>
      </c>
      <c r="AH122" s="150">
        <v>0</v>
      </c>
      <c r="AI122" s="150">
        <v>0</v>
      </c>
      <c r="AJ122" s="150">
        <v>0</v>
      </c>
      <c r="AK122" s="150">
        <v>0</v>
      </c>
      <c r="AL122" s="150">
        <v>0</v>
      </c>
      <c r="AM122" s="150">
        <v>0</v>
      </c>
      <c r="AN122" s="150">
        <v>0</v>
      </c>
      <c r="AO122" s="150">
        <v>0</v>
      </c>
      <c r="AP122" s="150">
        <v>0</v>
      </c>
      <c r="AQ122" s="150">
        <v>16</v>
      </c>
      <c r="AR122" s="150">
        <v>0</v>
      </c>
      <c r="AS122" s="150">
        <v>0</v>
      </c>
      <c r="AT122" s="150">
        <v>0</v>
      </c>
      <c r="AU122" s="150">
        <v>0</v>
      </c>
      <c r="AV122" s="150">
        <v>0</v>
      </c>
      <c r="AW122" s="150">
        <v>0</v>
      </c>
      <c r="AX122" s="150">
        <v>0</v>
      </c>
      <c r="AY122" s="150">
        <v>0</v>
      </c>
      <c r="AZ122" s="150">
        <v>0</v>
      </c>
      <c r="BA122" s="150">
        <v>0</v>
      </c>
      <c r="BB122" s="150">
        <v>0</v>
      </c>
      <c r="BC122" s="150">
        <v>0</v>
      </c>
      <c r="BD122" s="150">
        <v>0</v>
      </c>
      <c r="BE122" s="150">
        <v>0</v>
      </c>
      <c r="BF122" s="150">
        <v>0</v>
      </c>
      <c r="BG122" s="150">
        <v>0</v>
      </c>
      <c r="BH122" s="150">
        <v>0</v>
      </c>
      <c r="BI122" s="150">
        <v>0</v>
      </c>
      <c r="BJ122" s="150">
        <v>0</v>
      </c>
      <c r="BK122" s="150">
        <v>0</v>
      </c>
      <c r="BL122" s="150">
        <v>0</v>
      </c>
      <c r="BM122" s="150">
        <v>0</v>
      </c>
      <c r="BN122" s="150">
        <v>0</v>
      </c>
      <c r="BO122" s="150">
        <v>0</v>
      </c>
      <c r="BP122" s="150">
        <v>0</v>
      </c>
      <c r="BQ122" s="150">
        <v>0</v>
      </c>
      <c r="BR122" s="150">
        <v>0</v>
      </c>
      <c r="BS122" s="150">
        <v>0</v>
      </c>
      <c r="BT122" s="150">
        <v>0</v>
      </c>
      <c r="BU122" s="150">
        <v>0</v>
      </c>
      <c r="BV122" s="150">
        <v>0</v>
      </c>
      <c r="BW122" s="150">
        <v>0</v>
      </c>
      <c r="BX122" s="150">
        <v>0</v>
      </c>
      <c r="BY122" s="150">
        <v>0</v>
      </c>
      <c r="BZ122" s="150">
        <v>0</v>
      </c>
      <c r="CA122" s="150">
        <v>0</v>
      </c>
      <c r="CB122" s="150">
        <v>0</v>
      </c>
      <c r="CC122" s="150">
        <v>0</v>
      </c>
      <c r="CD122" s="150">
        <v>0</v>
      </c>
      <c r="CE122" s="150">
        <v>0</v>
      </c>
      <c r="CF122" s="150">
        <v>0</v>
      </c>
    </row>
    <row r="123" spans="1:84" x14ac:dyDescent="0.25">
      <c r="A123" s="17"/>
      <c r="B123" s="17"/>
      <c r="C123" s="17"/>
      <c r="D123" s="17"/>
      <c r="E123" s="11"/>
      <c r="F123" s="14" t="s">
        <v>102</v>
      </c>
      <c r="G123" s="141" t="e">
        <f ca="1">IF(G6=0,0,G122/G6)</f>
        <v>#REF!</v>
      </c>
      <c r="H123" s="107" t="e">
        <f>IF(H6=0, 0, H122/H6)</f>
        <v>#REF!</v>
      </c>
      <c r="I123" s="107">
        <v>0</v>
      </c>
      <c r="J123" s="107">
        <v>0</v>
      </c>
      <c r="K123" s="107">
        <v>0</v>
      </c>
      <c r="L123" s="107">
        <v>0</v>
      </c>
      <c r="M123" s="107">
        <v>0</v>
      </c>
      <c r="N123" s="107">
        <v>0</v>
      </c>
      <c r="O123" s="107">
        <v>0</v>
      </c>
      <c r="P123" s="107">
        <v>0</v>
      </c>
      <c r="Q123" s="107">
        <v>0</v>
      </c>
      <c r="R123" s="107">
        <v>0</v>
      </c>
      <c r="S123" s="107">
        <v>0</v>
      </c>
      <c r="T123" s="107">
        <v>0</v>
      </c>
      <c r="U123" s="107">
        <v>0</v>
      </c>
      <c r="V123" s="107">
        <v>0</v>
      </c>
      <c r="W123" s="107">
        <v>0</v>
      </c>
      <c r="X123" s="107">
        <v>0</v>
      </c>
      <c r="Y123" s="107">
        <v>0</v>
      </c>
      <c r="Z123" s="107">
        <v>0</v>
      </c>
      <c r="AA123" s="107">
        <v>0</v>
      </c>
      <c r="AB123" s="107">
        <v>0</v>
      </c>
      <c r="AC123" s="107">
        <v>0</v>
      </c>
      <c r="AD123" s="107">
        <v>0</v>
      </c>
      <c r="AE123" s="107">
        <v>0</v>
      </c>
      <c r="AF123" s="107">
        <v>0</v>
      </c>
      <c r="AG123" s="107">
        <v>0</v>
      </c>
      <c r="AH123" s="107">
        <v>0</v>
      </c>
      <c r="AI123" s="107">
        <v>0</v>
      </c>
      <c r="AJ123" s="107">
        <v>0</v>
      </c>
      <c r="AK123" s="107">
        <v>0</v>
      </c>
      <c r="AL123" s="107">
        <v>0</v>
      </c>
      <c r="AM123" s="107">
        <v>0</v>
      </c>
      <c r="AN123" s="107">
        <v>0</v>
      </c>
      <c r="AO123" s="107">
        <v>0</v>
      </c>
      <c r="AP123" s="107">
        <v>0</v>
      </c>
      <c r="AQ123" s="107">
        <v>0</v>
      </c>
      <c r="AR123" s="107">
        <v>0</v>
      </c>
      <c r="AS123" s="107">
        <v>0</v>
      </c>
      <c r="AT123" s="107">
        <v>0</v>
      </c>
      <c r="AU123" s="107">
        <v>0</v>
      </c>
      <c r="AV123" s="107">
        <v>0</v>
      </c>
      <c r="AW123" s="107">
        <v>0</v>
      </c>
      <c r="AX123" s="107">
        <v>0</v>
      </c>
      <c r="AY123" s="107">
        <v>0</v>
      </c>
      <c r="AZ123" s="107">
        <v>0</v>
      </c>
      <c r="BA123" s="107">
        <v>0</v>
      </c>
      <c r="BB123" s="107">
        <v>0</v>
      </c>
      <c r="BC123" s="107">
        <v>0</v>
      </c>
      <c r="BD123" s="107">
        <v>0</v>
      </c>
      <c r="BE123" s="107">
        <v>0</v>
      </c>
      <c r="BF123" s="107">
        <v>0</v>
      </c>
      <c r="BG123" s="107">
        <v>0</v>
      </c>
      <c r="BH123" s="107">
        <v>0</v>
      </c>
      <c r="BI123" s="107">
        <v>0</v>
      </c>
      <c r="BJ123" s="107">
        <v>0</v>
      </c>
      <c r="BK123" s="107">
        <v>0</v>
      </c>
      <c r="BL123" s="107">
        <v>0</v>
      </c>
      <c r="BM123" s="107">
        <v>0</v>
      </c>
      <c r="BN123" s="107">
        <v>0</v>
      </c>
      <c r="BO123" s="107">
        <v>0</v>
      </c>
      <c r="BP123" s="107">
        <v>0</v>
      </c>
      <c r="BQ123" s="107">
        <v>0</v>
      </c>
      <c r="BR123" s="107">
        <v>0</v>
      </c>
      <c r="BS123" s="107">
        <v>0</v>
      </c>
      <c r="BT123" s="107">
        <v>0</v>
      </c>
      <c r="BU123" s="107">
        <v>0</v>
      </c>
      <c r="BV123" s="107">
        <v>0</v>
      </c>
      <c r="BW123" s="107">
        <v>0</v>
      </c>
      <c r="BX123" s="107">
        <v>0</v>
      </c>
      <c r="BY123" s="107">
        <v>0</v>
      </c>
      <c r="BZ123" s="107">
        <v>0</v>
      </c>
      <c r="CA123" s="107">
        <v>0</v>
      </c>
      <c r="CB123" s="107">
        <v>0</v>
      </c>
      <c r="CC123" s="107">
        <v>0</v>
      </c>
      <c r="CD123" s="107">
        <v>0</v>
      </c>
      <c r="CE123" s="107">
        <v>0</v>
      </c>
      <c r="CF123" s="107">
        <v>0</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24" customHeight="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4.25" customHeight="1"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0</v>
      </c>
      <c r="J130" s="80">
        <v>0</v>
      </c>
      <c r="K130" s="80">
        <v>0</v>
      </c>
      <c r="L130" s="80">
        <v>0</v>
      </c>
      <c r="M130" s="80">
        <v>0</v>
      </c>
      <c r="N130" s="80">
        <v>0</v>
      </c>
      <c r="O130" s="80">
        <v>0</v>
      </c>
      <c r="P130" s="80">
        <v>0</v>
      </c>
      <c r="Q130" s="80">
        <v>0</v>
      </c>
      <c r="R130" s="80">
        <v>0</v>
      </c>
      <c r="S130" s="80">
        <v>0</v>
      </c>
      <c r="T130" s="80">
        <v>0</v>
      </c>
      <c r="U130" s="80">
        <v>0</v>
      </c>
      <c r="V130" s="80">
        <v>0</v>
      </c>
      <c r="W130" s="80">
        <v>0</v>
      </c>
      <c r="X130" s="80">
        <v>0</v>
      </c>
      <c r="Y130" s="80">
        <v>0</v>
      </c>
      <c r="Z130" s="80">
        <v>0</v>
      </c>
      <c r="AA130" s="80">
        <v>0</v>
      </c>
      <c r="AB130" s="80">
        <v>0</v>
      </c>
      <c r="AC130" s="80">
        <v>0</v>
      </c>
      <c r="AD130" s="80">
        <v>0</v>
      </c>
      <c r="AE130" s="80">
        <v>0</v>
      </c>
      <c r="AF130" s="80">
        <v>0</v>
      </c>
      <c r="AG130" s="80">
        <v>0</v>
      </c>
      <c r="AH130" s="80">
        <v>0</v>
      </c>
      <c r="AI130" s="80">
        <v>0</v>
      </c>
      <c r="AJ130" s="80">
        <v>0</v>
      </c>
      <c r="AK130" s="80">
        <v>0</v>
      </c>
      <c r="AL130" s="80">
        <v>0</v>
      </c>
      <c r="AM130" s="80">
        <v>0</v>
      </c>
      <c r="AN130" s="80">
        <v>0</v>
      </c>
      <c r="AO130" s="80">
        <v>0</v>
      </c>
      <c r="AP130" s="80">
        <v>0</v>
      </c>
      <c r="AQ130" s="80">
        <v>0</v>
      </c>
      <c r="AR130" s="80">
        <v>0</v>
      </c>
      <c r="AS130" s="80">
        <v>0</v>
      </c>
      <c r="AT130" s="80">
        <v>0</v>
      </c>
      <c r="AU130" s="80">
        <v>0</v>
      </c>
      <c r="AV130" s="80">
        <v>0</v>
      </c>
      <c r="AW130" s="80">
        <v>0</v>
      </c>
      <c r="AX130" s="80">
        <v>0</v>
      </c>
      <c r="AY130" s="80">
        <v>0</v>
      </c>
      <c r="AZ130" s="80">
        <v>0</v>
      </c>
      <c r="BA130" s="80">
        <v>0</v>
      </c>
      <c r="BB130" s="80">
        <v>0</v>
      </c>
      <c r="BC130" s="80">
        <v>0</v>
      </c>
      <c r="BD130" s="80">
        <v>0</v>
      </c>
      <c r="BE130" s="80">
        <v>0</v>
      </c>
      <c r="BF130" s="80">
        <v>0</v>
      </c>
      <c r="BG130" s="80">
        <v>0</v>
      </c>
      <c r="BH130" s="80">
        <v>0</v>
      </c>
      <c r="BI130" s="80">
        <v>0</v>
      </c>
      <c r="BJ130" s="80">
        <v>0</v>
      </c>
      <c r="BK130" s="80">
        <v>0</v>
      </c>
      <c r="BL130" s="80">
        <v>0</v>
      </c>
      <c r="BM130" s="80">
        <v>0</v>
      </c>
      <c r="BN130" s="80">
        <v>0</v>
      </c>
      <c r="BO130" s="80">
        <v>0</v>
      </c>
      <c r="BP130" s="80">
        <v>0</v>
      </c>
      <c r="BQ130" s="80">
        <v>0</v>
      </c>
      <c r="BR130" s="80">
        <v>0</v>
      </c>
      <c r="BS130" s="80">
        <v>0</v>
      </c>
      <c r="BT130" s="80">
        <v>0</v>
      </c>
      <c r="BU130" s="80">
        <v>0</v>
      </c>
      <c r="BV130" s="80">
        <v>0</v>
      </c>
      <c r="BW130" s="80">
        <v>0</v>
      </c>
      <c r="BX130" s="80">
        <v>0</v>
      </c>
      <c r="BY130" s="80">
        <v>0</v>
      </c>
      <c r="BZ130" s="80">
        <v>0</v>
      </c>
      <c r="CA130" s="80">
        <v>0</v>
      </c>
      <c r="CB130" s="80">
        <v>0</v>
      </c>
      <c r="CC130" s="80">
        <v>0</v>
      </c>
      <c r="CD130" s="80">
        <v>0</v>
      </c>
      <c r="CE130" s="80">
        <v>0</v>
      </c>
      <c r="CF130" s="80">
        <v>0</v>
      </c>
    </row>
    <row r="131" spans="1:84" x14ac:dyDescent="0.25">
      <c r="A131" s="48" t="s">
        <v>112</v>
      </c>
      <c r="B131" s="49" t="s">
        <v>113</v>
      </c>
      <c r="C131" s="50" t="s">
        <v>114</v>
      </c>
      <c r="D131" s="17"/>
      <c r="E131" s="11"/>
      <c r="F131" s="14" t="s">
        <v>115</v>
      </c>
      <c r="G131" s="23" t="e">
        <f ca="1">IF(G8=0,0,G130/G8)</f>
        <v>#REF!</v>
      </c>
      <c r="H131" s="81" t="e">
        <f>IF(H8=0, 0, H130/H8)</f>
        <v>#REF!</v>
      </c>
      <c r="I131" s="81">
        <v>0</v>
      </c>
      <c r="J131" s="81">
        <v>0</v>
      </c>
      <c r="K131" s="81">
        <v>0</v>
      </c>
      <c r="L131" s="81">
        <v>0</v>
      </c>
      <c r="M131" s="81">
        <v>0</v>
      </c>
      <c r="N131" s="81">
        <v>0</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1">
        <v>0</v>
      </c>
      <c r="AV131" s="81">
        <v>0</v>
      </c>
      <c r="AW131" s="81">
        <v>0</v>
      </c>
      <c r="AX131" s="81">
        <v>0</v>
      </c>
      <c r="AY131" s="81">
        <v>0</v>
      </c>
      <c r="AZ131" s="81">
        <v>0</v>
      </c>
      <c r="BA131" s="81">
        <v>0</v>
      </c>
      <c r="BB131" s="81">
        <v>0</v>
      </c>
      <c r="BC131" s="81">
        <v>0</v>
      </c>
      <c r="BD131" s="81">
        <v>0</v>
      </c>
      <c r="BE131" s="81">
        <v>0</v>
      </c>
      <c r="BF131" s="81">
        <v>0</v>
      </c>
      <c r="BG131" s="81">
        <v>0</v>
      </c>
      <c r="BH131" s="81">
        <v>0</v>
      </c>
      <c r="BI131" s="81">
        <v>0</v>
      </c>
      <c r="BJ131" s="81">
        <v>0</v>
      </c>
      <c r="BK131" s="81">
        <v>0</v>
      </c>
      <c r="BL131" s="81">
        <v>0</v>
      </c>
      <c r="BM131" s="81">
        <v>0</v>
      </c>
      <c r="BN131" s="81">
        <v>0</v>
      </c>
      <c r="BO131" s="81">
        <v>0</v>
      </c>
      <c r="BP131" s="81">
        <v>0</v>
      </c>
      <c r="BQ131" s="81">
        <v>0</v>
      </c>
      <c r="BR131" s="81">
        <v>0</v>
      </c>
      <c r="BS131" s="81">
        <v>0</v>
      </c>
      <c r="BT131" s="81">
        <v>0</v>
      </c>
      <c r="BU131" s="81">
        <v>0</v>
      </c>
      <c r="BV131" s="81">
        <v>0</v>
      </c>
      <c r="BW131" s="81">
        <v>0</v>
      </c>
      <c r="BX131" s="81">
        <v>0</v>
      </c>
      <c r="BY131" s="81">
        <v>0</v>
      </c>
      <c r="BZ131" s="81">
        <v>0</v>
      </c>
      <c r="CA131" s="81">
        <v>0</v>
      </c>
      <c r="CB131" s="81">
        <v>0</v>
      </c>
      <c r="CC131" s="81">
        <v>0</v>
      </c>
      <c r="CD131" s="81">
        <v>0</v>
      </c>
      <c r="CE131" s="81">
        <v>0</v>
      </c>
      <c r="CF131" s="81">
        <v>0</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0</v>
      </c>
      <c r="J132" s="80">
        <v>0</v>
      </c>
      <c r="K132" s="80">
        <v>0</v>
      </c>
      <c r="L132" s="80">
        <v>0</v>
      </c>
      <c r="M132" s="80">
        <v>0</v>
      </c>
      <c r="N132" s="80">
        <v>0</v>
      </c>
      <c r="O132" s="80">
        <v>0</v>
      </c>
      <c r="P132" s="80">
        <v>0</v>
      </c>
      <c r="Q132" s="80">
        <v>0</v>
      </c>
      <c r="R132" s="80">
        <v>0</v>
      </c>
      <c r="S132" s="80">
        <v>0</v>
      </c>
      <c r="T132" s="80">
        <v>0</v>
      </c>
      <c r="U132" s="80">
        <v>0</v>
      </c>
      <c r="V132" s="80">
        <v>0</v>
      </c>
      <c r="W132" s="80">
        <v>0</v>
      </c>
      <c r="X132" s="80">
        <v>0</v>
      </c>
      <c r="Y132" s="80">
        <v>0</v>
      </c>
      <c r="Z132" s="80">
        <v>0</v>
      </c>
      <c r="AA132" s="80">
        <v>0</v>
      </c>
      <c r="AB132" s="80">
        <v>0</v>
      </c>
      <c r="AC132" s="80">
        <v>0</v>
      </c>
      <c r="AD132" s="80">
        <v>0</v>
      </c>
      <c r="AE132" s="80">
        <v>0</v>
      </c>
      <c r="AF132" s="80">
        <v>0</v>
      </c>
      <c r="AG132" s="80">
        <v>0</v>
      </c>
      <c r="AH132" s="80">
        <v>0</v>
      </c>
      <c r="AI132" s="80">
        <v>0</v>
      </c>
      <c r="AJ132" s="80">
        <v>0</v>
      </c>
      <c r="AK132" s="80">
        <v>0</v>
      </c>
      <c r="AL132" s="80">
        <v>0</v>
      </c>
      <c r="AM132" s="80">
        <v>0</v>
      </c>
      <c r="AN132" s="80">
        <v>0</v>
      </c>
      <c r="AO132" s="80">
        <v>0</v>
      </c>
      <c r="AP132" s="80">
        <v>0</v>
      </c>
      <c r="AQ132" s="80">
        <v>0</v>
      </c>
      <c r="AR132" s="80">
        <v>0</v>
      </c>
      <c r="AS132" s="80">
        <v>0</v>
      </c>
      <c r="AT132" s="80">
        <v>0</v>
      </c>
      <c r="AU132" s="80">
        <v>0</v>
      </c>
      <c r="AV132" s="80">
        <v>0</v>
      </c>
      <c r="AW132" s="80">
        <v>0</v>
      </c>
      <c r="AX132" s="80">
        <v>0</v>
      </c>
      <c r="AY132" s="80">
        <v>0</v>
      </c>
      <c r="AZ132" s="80">
        <v>0</v>
      </c>
      <c r="BA132" s="80">
        <v>0</v>
      </c>
      <c r="BB132" s="80">
        <v>0</v>
      </c>
      <c r="BC132" s="80">
        <v>0</v>
      </c>
      <c r="BD132" s="80">
        <v>0</v>
      </c>
      <c r="BE132" s="80">
        <v>0</v>
      </c>
      <c r="BF132" s="80">
        <v>0</v>
      </c>
      <c r="BG132" s="80">
        <v>0</v>
      </c>
      <c r="BH132" s="80">
        <v>0</v>
      </c>
      <c r="BI132" s="80">
        <v>0</v>
      </c>
      <c r="BJ132" s="80">
        <v>0</v>
      </c>
      <c r="BK132" s="80">
        <v>0</v>
      </c>
      <c r="BL132" s="80">
        <v>0</v>
      </c>
      <c r="BM132" s="80">
        <v>0</v>
      </c>
      <c r="BN132" s="80">
        <v>0</v>
      </c>
      <c r="BO132" s="80">
        <v>0</v>
      </c>
      <c r="BP132" s="80">
        <v>0</v>
      </c>
      <c r="BQ132" s="80">
        <v>0</v>
      </c>
      <c r="BR132" s="80">
        <v>0</v>
      </c>
      <c r="BS132" s="80">
        <v>0</v>
      </c>
      <c r="BT132" s="80">
        <v>0</v>
      </c>
      <c r="BU132" s="80">
        <v>0</v>
      </c>
      <c r="BV132" s="80">
        <v>0</v>
      </c>
      <c r="BW132" s="80">
        <v>0</v>
      </c>
      <c r="BX132" s="80">
        <v>0</v>
      </c>
      <c r="BY132" s="80">
        <v>0</v>
      </c>
      <c r="BZ132" s="80">
        <v>0</v>
      </c>
      <c r="CA132" s="80">
        <v>0</v>
      </c>
      <c r="CB132" s="80">
        <v>0</v>
      </c>
      <c r="CC132" s="80">
        <v>0</v>
      </c>
      <c r="CD132" s="80">
        <v>0</v>
      </c>
      <c r="CE132" s="80">
        <v>0</v>
      </c>
      <c r="CF132" s="80">
        <v>0</v>
      </c>
    </row>
    <row r="133" spans="1:84" x14ac:dyDescent="0.25">
      <c r="A133" s="48" t="s">
        <v>117</v>
      </c>
      <c r="B133" s="49" t="s">
        <v>118</v>
      </c>
      <c r="C133" s="50" t="s">
        <v>119</v>
      </c>
      <c r="D133" s="17"/>
      <c r="E133" s="11"/>
      <c r="F133" s="14" t="s">
        <v>115</v>
      </c>
      <c r="G133" s="23" t="e">
        <f ca="1">IF(G8=0,0,G132/G8)</f>
        <v>#REF!</v>
      </c>
      <c r="H133" s="81" t="e">
        <f>IF(H8=0, 0, H132/H8)</f>
        <v>#REF!</v>
      </c>
      <c r="I133" s="81">
        <v>0</v>
      </c>
      <c r="J133" s="81">
        <v>0</v>
      </c>
      <c r="K133" s="81">
        <v>0</v>
      </c>
      <c r="L133" s="81">
        <v>0</v>
      </c>
      <c r="M133" s="81">
        <v>0</v>
      </c>
      <c r="N133" s="81">
        <v>0</v>
      </c>
      <c r="O133" s="81">
        <v>0</v>
      </c>
      <c r="P133" s="81">
        <v>0</v>
      </c>
      <c r="Q133" s="81">
        <v>0</v>
      </c>
      <c r="R133" s="81">
        <v>0</v>
      </c>
      <c r="S133" s="81">
        <v>0</v>
      </c>
      <c r="T133" s="81">
        <v>0</v>
      </c>
      <c r="U133" s="81">
        <v>0</v>
      </c>
      <c r="V133" s="81">
        <v>0</v>
      </c>
      <c r="W133" s="81">
        <v>0</v>
      </c>
      <c r="X133" s="81">
        <v>0</v>
      </c>
      <c r="Y133" s="81">
        <v>0</v>
      </c>
      <c r="Z133" s="81">
        <v>0</v>
      </c>
      <c r="AA133" s="81">
        <v>0</v>
      </c>
      <c r="AB133" s="81">
        <v>0</v>
      </c>
      <c r="AC133" s="81">
        <v>0</v>
      </c>
      <c r="AD133" s="81">
        <v>0</v>
      </c>
      <c r="AE133" s="81">
        <v>0</v>
      </c>
      <c r="AF133" s="81">
        <v>0</v>
      </c>
      <c r="AG133" s="81">
        <v>0</v>
      </c>
      <c r="AH133" s="81">
        <v>0</v>
      </c>
      <c r="AI133" s="81">
        <v>0</v>
      </c>
      <c r="AJ133" s="81">
        <v>0</v>
      </c>
      <c r="AK133" s="81">
        <v>0</v>
      </c>
      <c r="AL133" s="81">
        <v>0</v>
      </c>
      <c r="AM133" s="81">
        <v>0</v>
      </c>
      <c r="AN133" s="81">
        <v>0</v>
      </c>
      <c r="AO133" s="81">
        <v>0</v>
      </c>
      <c r="AP133" s="81">
        <v>0</v>
      </c>
      <c r="AQ133" s="81">
        <v>0</v>
      </c>
      <c r="AR133" s="81">
        <v>0</v>
      </c>
      <c r="AS133" s="81">
        <v>0</v>
      </c>
      <c r="AT133" s="81">
        <v>0</v>
      </c>
      <c r="AU133" s="81">
        <v>0</v>
      </c>
      <c r="AV133" s="81">
        <v>0</v>
      </c>
      <c r="AW133" s="81">
        <v>0</v>
      </c>
      <c r="AX133" s="81">
        <v>0</v>
      </c>
      <c r="AY133" s="81">
        <v>0</v>
      </c>
      <c r="AZ133" s="81">
        <v>0</v>
      </c>
      <c r="BA133" s="81">
        <v>0</v>
      </c>
      <c r="BB133" s="81">
        <v>0</v>
      </c>
      <c r="BC133" s="81">
        <v>0</v>
      </c>
      <c r="BD133" s="81">
        <v>0</v>
      </c>
      <c r="BE133" s="81">
        <v>0</v>
      </c>
      <c r="BF133" s="81">
        <v>0</v>
      </c>
      <c r="BG133" s="81">
        <v>0</v>
      </c>
      <c r="BH133" s="81">
        <v>0</v>
      </c>
      <c r="BI133" s="81">
        <v>0</v>
      </c>
      <c r="BJ133" s="81">
        <v>0</v>
      </c>
      <c r="BK133" s="81">
        <v>0</v>
      </c>
      <c r="BL133" s="81">
        <v>0</v>
      </c>
      <c r="BM133" s="81">
        <v>0</v>
      </c>
      <c r="BN133" s="81">
        <v>0</v>
      </c>
      <c r="BO133" s="81">
        <v>0</v>
      </c>
      <c r="BP133" s="81">
        <v>0</v>
      </c>
      <c r="BQ133" s="81">
        <v>0</v>
      </c>
      <c r="BR133" s="81">
        <v>0</v>
      </c>
      <c r="BS133" s="81">
        <v>0</v>
      </c>
      <c r="BT133" s="81">
        <v>0</v>
      </c>
      <c r="BU133" s="81">
        <v>0</v>
      </c>
      <c r="BV133" s="81">
        <v>0</v>
      </c>
      <c r="BW133" s="81">
        <v>0</v>
      </c>
      <c r="BX133" s="81">
        <v>0</v>
      </c>
      <c r="BY133" s="81">
        <v>0</v>
      </c>
      <c r="BZ133" s="81">
        <v>0</v>
      </c>
      <c r="CA133" s="81">
        <v>0</v>
      </c>
      <c r="CB133" s="81">
        <v>0</v>
      </c>
      <c r="CC133" s="81">
        <v>0</v>
      </c>
      <c r="CD133" s="81">
        <v>0</v>
      </c>
      <c r="CE133" s="81">
        <v>0</v>
      </c>
      <c r="CF133" s="81">
        <v>0</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0</v>
      </c>
      <c r="J134" s="80">
        <v>0</v>
      </c>
      <c r="K134" s="80">
        <v>0</v>
      </c>
      <c r="L134" s="80">
        <v>0</v>
      </c>
      <c r="M134" s="80">
        <v>0</v>
      </c>
      <c r="N134" s="80">
        <v>0</v>
      </c>
      <c r="O134" s="80">
        <v>0</v>
      </c>
      <c r="P134" s="80">
        <v>0</v>
      </c>
      <c r="Q134" s="80">
        <v>0</v>
      </c>
      <c r="R134" s="80">
        <v>0</v>
      </c>
      <c r="S134" s="80">
        <v>0</v>
      </c>
      <c r="T134" s="80">
        <v>0</v>
      </c>
      <c r="U134" s="80">
        <v>0</v>
      </c>
      <c r="V134" s="80">
        <v>0</v>
      </c>
      <c r="W134" s="80">
        <v>0</v>
      </c>
      <c r="X134" s="80">
        <v>0</v>
      </c>
      <c r="Y134" s="80">
        <v>0</v>
      </c>
      <c r="Z134" s="80">
        <v>0</v>
      </c>
      <c r="AA134" s="80">
        <v>0</v>
      </c>
      <c r="AB134" s="80">
        <v>0</v>
      </c>
      <c r="AC134" s="80">
        <v>0</v>
      </c>
      <c r="AD134" s="80">
        <v>0</v>
      </c>
      <c r="AE134" s="80">
        <v>0</v>
      </c>
      <c r="AF134" s="80">
        <v>0</v>
      </c>
      <c r="AG134" s="80">
        <v>0</v>
      </c>
      <c r="AH134" s="80">
        <v>0</v>
      </c>
      <c r="AI134" s="80">
        <v>0</v>
      </c>
      <c r="AJ134" s="80">
        <v>0</v>
      </c>
      <c r="AK134" s="80">
        <v>0</v>
      </c>
      <c r="AL134" s="80">
        <v>0</v>
      </c>
      <c r="AM134" s="80">
        <v>0</v>
      </c>
      <c r="AN134" s="80">
        <v>0</v>
      </c>
      <c r="AO134" s="80">
        <v>0</v>
      </c>
      <c r="AP134" s="80">
        <v>0</v>
      </c>
      <c r="AQ134" s="80">
        <v>0</v>
      </c>
      <c r="AR134" s="80">
        <v>0</v>
      </c>
      <c r="AS134" s="80">
        <v>0</v>
      </c>
      <c r="AT134" s="80">
        <v>0</v>
      </c>
      <c r="AU134" s="80">
        <v>0</v>
      </c>
      <c r="AV134" s="80">
        <v>0</v>
      </c>
      <c r="AW134" s="80">
        <v>0</v>
      </c>
      <c r="AX134" s="80">
        <v>0</v>
      </c>
      <c r="AY134" s="80">
        <v>0</v>
      </c>
      <c r="AZ134" s="80">
        <v>0</v>
      </c>
      <c r="BA134" s="80">
        <v>0</v>
      </c>
      <c r="BB134" s="80">
        <v>0</v>
      </c>
      <c r="BC134" s="80">
        <v>0</v>
      </c>
      <c r="BD134" s="80">
        <v>0</v>
      </c>
      <c r="BE134" s="80">
        <v>0</v>
      </c>
      <c r="BF134" s="80">
        <v>0</v>
      </c>
      <c r="BG134" s="80">
        <v>0</v>
      </c>
      <c r="BH134" s="80">
        <v>0</v>
      </c>
      <c r="BI134" s="80">
        <v>0</v>
      </c>
      <c r="BJ134" s="80">
        <v>0</v>
      </c>
      <c r="BK134" s="80">
        <v>0</v>
      </c>
      <c r="BL134" s="80">
        <v>0</v>
      </c>
      <c r="BM134" s="80">
        <v>0</v>
      </c>
      <c r="BN134" s="80">
        <v>0</v>
      </c>
      <c r="BO134" s="80">
        <v>0</v>
      </c>
      <c r="BP134" s="80">
        <v>0</v>
      </c>
      <c r="BQ134" s="80">
        <v>0</v>
      </c>
      <c r="BR134" s="80">
        <v>0</v>
      </c>
      <c r="BS134" s="80">
        <v>0</v>
      </c>
      <c r="BT134" s="80">
        <v>0</v>
      </c>
      <c r="BU134" s="80">
        <v>0</v>
      </c>
      <c r="BV134" s="80">
        <v>0</v>
      </c>
      <c r="BW134" s="80">
        <v>0</v>
      </c>
      <c r="BX134" s="80">
        <v>0</v>
      </c>
      <c r="BY134" s="80">
        <v>0</v>
      </c>
      <c r="BZ134" s="80">
        <v>0</v>
      </c>
      <c r="CA134" s="80">
        <v>0</v>
      </c>
      <c r="CB134" s="80">
        <v>0</v>
      </c>
      <c r="CC134" s="80">
        <v>0</v>
      </c>
      <c r="CD134" s="80">
        <v>0</v>
      </c>
      <c r="CE134" s="80">
        <v>0</v>
      </c>
      <c r="CF134" s="80">
        <v>0</v>
      </c>
    </row>
    <row r="135" spans="1:84" x14ac:dyDescent="0.25">
      <c r="A135" s="48" t="s">
        <v>34</v>
      </c>
      <c r="B135" s="49" t="s">
        <v>121</v>
      </c>
      <c r="C135" s="50" t="s">
        <v>122</v>
      </c>
      <c r="D135" s="17"/>
      <c r="E135" s="11"/>
      <c r="F135" s="14" t="s">
        <v>115</v>
      </c>
      <c r="G135" s="23" t="e">
        <f ca="1">IF(G8=0,0,G134/G8)</f>
        <v>#REF!</v>
      </c>
      <c r="H135" s="81" t="e">
        <f>IF(H8=0, 0, H134/H8)</f>
        <v>#REF!</v>
      </c>
      <c r="I135" s="81">
        <v>0</v>
      </c>
      <c r="J135" s="81">
        <v>0</v>
      </c>
      <c r="K135" s="81">
        <v>0</v>
      </c>
      <c r="L135" s="81">
        <v>0</v>
      </c>
      <c r="M135" s="81">
        <v>0</v>
      </c>
      <c r="N135" s="81">
        <v>0</v>
      </c>
      <c r="O135" s="81">
        <v>0</v>
      </c>
      <c r="P135" s="81">
        <v>0</v>
      </c>
      <c r="Q135" s="81">
        <v>0</v>
      </c>
      <c r="R135" s="81">
        <v>0</v>
      </c>
      <c r="S135" s="81">
        <v>0</v>
      </c>
      <c r="T135" s="81">
        <v>0</v>
      </c>
      <c r="U135" s="81">
        <v>0</v>
      </c>
      <c r="V135" s="81">
        <v>0</v>
      </c>
      <c r="W135" s="81">
        <v>0</v>
      </c>
      <c r="X135" s="81">
        <v>0</v>
      </c>
      <c r="Y135" s="81">
        <v>0</v>
      </c>
      <c r="Z135" s="81">
        <v>0</v>
      </c>
      <c r="AA135" s="81">
        <v>0</v>
      </c>
      <c r="AB135" s="81">
        <v>0</v>
      </c>
      <c r="AC135" s="81">
        <v>0</v>
      </c>
      <c r="AD135" s="81">
        <v>0</v>
      </c>
      <c r="AE135" s="81">
        <v>0</v>
      </c>
      <c r="AF135" s="81">
        <v>0</v>
      </c>
      <c r="AG135" s="81">
        <v>0</v>
      </c>
      <c r="AH135" s="81">
        <v>0</v>
      </c>
      <c r="AI135" s="81">
        <v>0</v>
      </c>
      <c r="AJ135" s="81">
        <v>0</v>
      </c>
      <c r="AK135" s="81">
        <v>0</v>
      </c>
      <c r="AL135" s="81">
        <v>0</v>
      </c>
      <c r="AM135" s="81">
        <v>0</v>
      </c>
      <c r="AN135" s="81">
        <v>0</v>
      </c>
      <c r="AO135" s="81">
        <v>0</v>
      </c>
      <c r="AP135" s="81">
        <v>0</v>
      </c>
      <c r="AQ135" s="81">
        <v>0</v>
      </c>
      <c r="AR135" s="81">
        <v>0</v>
      </c>
      <c r="AS135" s="81">
        <v>0</v>
      </c>
      <c r="AT135" s="81">
        <v>0</v>
      </c>
      <c r="AU135" s="81">
        <v>0</v>
      </c>
      <c r="AV135" s="81">
        <v>0</v>
      </c>
      <c r="AW135" s="81">
        <v>0</v>
      </c>
      <c r="AX135" s="81">
        <v>0</v>
      </c>
      <c r="AY135" s="81">
        <v>0</v>
      </c>
      <c r="AZ135" s="81">
        <v>0</v>
      </c>
      <c r="BA135" s="81">
        <v>0</v>
      </c>
      <c r="BB135" s="81">
        <v>0</v>
      </c>
      <c r="BC135" s="81">
        <v>0</v>
      </c>
      <c r="BD135" s="81">
        <v>0</v>
      </c>
      <c r="BE135" s="81">
        <v>0</v>
      </c>
      <c r="BF135" s="81">
        <v>0</v>
      </c>
      <c r="BG135" s="81">
        <v>0</v>
      </c>
      <c r="BH135" s="81">
        <v>0</v>
      </c>
      <c r="BI135" s="81">
        <v>0</v>
      </c>
      <c r="BJ135" s="81">
        <v>0</v>
      </c>
      <c r="BK135" s="81">
        <v>0</v>
      </c>
      <c r="BL135" s="81">
        <v>0</v>
      </c>
      <c r="BM135" s="81">
        <v>0</v>
      </c>
      <c r="BN135" s="81">
        <v>0</v>
      </c>
      <c r="BO135" s="81">
        <v>0</v>
      </c>
      <c r="BP135" s="81">
        <v>0</v>
      </c>
      <c r="BQ135" s="81">
        <v>0</v>
      </c>
      <c r="BR135" s="81">
        <v>0</v>
      </c>
      <c r="BS135" s="81">
        <v>0</v>
      </c>
      <c r="BT135" s="81">
        <v>0</v>
      </c>
      <c r="BU135" s="81">
        <v>0</v>
      </c>
      <c r="BV135" s="81">
        <v>0</v>
      </c>
      <c r="BW135" s="81">
        <v>0</v>
      </c>
      <c r="BX135" s="81">
        <v>0</v>
      </c>
      <c r="BY135" s="81">
        <v>0</v>
      </c>
      <c r="BZ135" s="81">
        <v>0</v>
      </c>
      <c r="CA135" s="81">
        <v>0</v>
      </c>
      <c r="CB135" s="81">
        <v>0</v>
      </c>
      <c r="CC135" s="81">
        <v>0</v>
      </c>
      <c r="CD135" s="81">
        <v>0</v>
      </c>
      <c r="CE135" s="81">
        <v>0</v>
      </c>
      <c r="CF135" s="81">
        <v>0</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0</v>
      </c>
      <c r="J136" s="80">
        <v>0</v>
      </c>
      <c r="K136" s="80">
        <v>0</v>
      </c>
      <c r="L136" s="80">
        <v>0</v>
      </c>
      <c r="M136" s="80">
        <v>0</v>
      </c>
      <c r="N136" s="80">
        <v>0</v>
      </c>
      <c r="O136" s="80">
        <v>0</v>
      </c>
      <c r="P136" s="80">
        <v>0</v>
      </c>
      <c r="Q136" s="80">
        <v>0</v>
      </c>
      <c r="R136" s="80">
        <v>0</v>
      </c>
      <c r="S136" s="80">
        <v>0</v>
      </c>
      <c r="T136" s="80">
        <v>0</v>
      </c>
      <c r="U136" s="80">
        <v>0</v>
      </c>
      <c r="V136" s="80">
        <v>0</v>
      </c>
      <c r="W136" s="80">
        <v>0</v>
      </c>
      <c r="X136" s="80">
        <v>0</v>
      </c>
      <c r="Y136" s="80">
        <v>0</v>
      </c>
      <c r="Z136" s="80">
        <v>0</v>
      </c>
      <c r="AA136" s="80">
        <v>0</v>
      </c>
      <c r="AB136" s="80">
        <v>0</v>
      </c>
      <c r="AC136" s="80">
        <v>0</v>
      </c>
      <c r="AD136" s="80">
        <v>0</v>
      </c>
      <c r="AE136" s="80">
        <v>0</v>
      </c>
      <c r="AF136" s="80">
        <v>0</v>
      </c>
      <c r="AG136" s="80">
        <v>0</v>
      </c>
      <c r="AH136" s="80">
        <v>0</v>
      </c>
      <c r="AI136" s="80">
        <v>0</v>
      </c>
      <c r="AJ136" s="80">
        <v>0</v>
      </c>
      <c r="AK136" s="80">
        <v>0</v>
      </c>
      <c r="AL136" s="80">
        <v>0</v>
      </c>
      <c r="AM136" s="80">
        <v>0</v>
      </c>
      <c r="AN136" s="80">
        <v>0</v>
      </c>
      <c r="AO136" s="80">
        <v>0</v>
      </c>
      <c r="AP136" s="80">
        <v>0</v>
      </c>
      <c r="AQ136" s="80">
        <v>0</v>
      </c>
      <c r="AR136" s="80">
        <v>0</v>
      </c>
      <c r="AS136" s="80">
        <v>0</v>
      </c>
      <c r="AT136" s="80">
        <v>0</v>
      </c>
      <c r="AU136" s="80">
        <v>0</v>
      </c>
      <c r="AV136" s="80">
        <v>0</v>
      </c>
      <c r="AW136" s="80">
        <v>0</v>
      </c>
      <c r="AX136" s="80">
        <v>0</v>
      </c>
      <c r="AY136" s="80">
        <v>0</v>
      </c>
      <c r="AZ136" s="80">
        <v>0</v>
      </c>
      <c r="BA136" s="80">
        <v>0</v>
      </c>
      <c r="BB136" s="80">
        <v>0</v>
      </c>
      <c r="BC136" s="80">
        <v>0</v>
      </c>
      <c r="BD136" s="80">
        <v>0</v>
      </c>
      <c r="BE136" s="80">
        <v>0</v>
      </c>
      <c r="BF136" s="80">
        <v>0</v>
      </c>
      <c r="BG136" s="80">
        <v>0</v>
      </c>
      <c r="BH136" s="80">
        <v>0</v>
      </c>
      <c r="BI136" s="80">
        <v>0</v>
      </c>
      <c r="BJ136" s="80">
        <v>0</v>
      </c>
      <c r="BK136" s="80">
        <v>0</v>
      </c>
      <c r="BL136" s="80">
        <v>0</v>
      </c>
      <c r="BM136" s="80">
        <v>0</v>
      </c>
      <c r="BN136" s="80">
        <v>0</v>
      </c>
      <c r="BO136" s="80">
        <v>0</v>
      </c>
      <c r="BP136" s="80">
        <v>0</v>
      </c>
      <c r="BQ136" s="80">
        <v>0</v>
      </c>
      <c r="BR136" s="80">
        <v>0</v>
      </c>
      <c r="BS136" s="80">
        <v>0</v>
      </c>
      <c r="BT136" s="80">
        <v>0</v>
      </c>
      <c r="BU136" s="80">
        <v>0</v>
      </c>
      <c r="BV136" s="80">
        <v>0</v>
      </c>
      <c r="BW136" s="80">
        <v>0</v>
      </c>
      <c r="BX136" s="80">
        <v>0</v>
      </c>
      <c r="BY136" s="80">
        <v>0</v>
      </c>
      <c r="BZ136" s="80">
        <v>0</v>
      </c>
      <c r="CA136" s="80">
        <v>0</v>
      </c>
      <c r="CB136" s="80">
        <v>0</v>
      </c>
      <c r="CC136" s="80">
        <v>0</v>
      </c>
      <c r="CD136" s="80">
        <v>0</v>
      </c>
      <c r="CE136" s="80">
        <v>0</v>
      </c>
      <c r="CF136" s="80">
        <v>0</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14</v>
      </c>
      <c r="J137" s="80">
        <v>14</v>
      </c>
      <c r="K137" s="80">
        <v>14</v>
      </c>
      <c r="L137" s="80">
        <v>13</v>
      </c>
      <c r="M137" s="80">
        <v>14</v>
      </c>
      <c r="N137" s="80">
        <v>14</v>
      </c>
      <c r="O137" s="80">
        <v>14</v>
      </c>
      <c r="P137" s="80">
        <v>14</v>
      </c>
      <c r="Q137" s="80">
        <v>14</v>
      </c>
      <c r="R137" s="80">
        <v>14</v>
      </c>
      <c r="S137" s="80">
        <v>13</v>
      </c>
      <c r="T137" s="80">
        <v>14</v>
      </c>
      <c r="U137" s="80">
        <v>14</v>
      </c>
      <c r="V137" s="80">
        <v>14</v>
      </c>
      <c r="W137" s="80">
        <v>14</v>
      </c>
      <c r="X137" s="80">
        <v>14</v>
      </c>
      <c r="Y137" s="80">
        <v>14</v>
      </c>
      <c r="Z137" s="80">
        <v>14</v>
      </c>
      <c r="AA137" s="80">
        <v>14</v>
      </c>
      <c r="AB137" s="80">
        <v>14</v>
      </c>
      <c r="AC137" s="80">
        <v>14</v>
      </c>
      <c r="AD137" s="80">
        <v>14</v>
      </c>
      <c r="AE137" s="80">
        <v>13</v>
      </c>
      <c r="AF137" s="80">
        <v>13</v>
      </c>
      <c r="AG137" s="80">
        <v>13</v>
      </c>
      <c r="AH137" s="80">
        <v>13</v>
      </c>
      <c r="AI137" s="80">
        <v>13</v>
      </c>
      <c r="AJ137" s="80">
        <v>48</v>
      </c>
      <c r="AK137" s="80">
        <v>16</v>
      </c>
      <c r="AL137" s="80">
        <v>14</v>
      </c>
      <c r="AM137" s="80">
        <v>16</v>
      </c>
      <c r="AN137" s="80">
        <v>15</v>
      </c>
      <c r="AO137" s="80">
        <v>13</v>
      </c>
      <c r="AP137" s="80">
        <v>13</v>
      </c>
      <c r="AQ137" s="80">
        <v>12</v>
      </c>
      <c r="AR137" s="80">
        <v>10</v>
      </c>
      <c r="AS137" s="80">
        <v>9</v>
      </c>
      <c r="AT137" s="80">
        <v>13</v>
      </c>
      <c r="AU137" s="80">
        <v>11</v>
      </c>
      <c r="AV137" s="80">
        <v>12</v>
      </c>
      <c r="AW137" s="80">
        <v>12</v>
      </c>
      <c r="AX137" s="80">
        <v>11</v>
      </c>
      <c r="AY137" s="80">
        <v>12</v>
      </c>
      <c r="AZ137" s="80">
        <v>12</v>
      </c>
      <c r="BA137" s="80">
        <v>12</v>
      </c>
      <c r="BB137" s="80">
        <v>15</v>
      </c>
      <c r="BC137" s="80">
        <v>15</v>
      </c>
      <c r="BD137" s="80">
        <v>15</v>
      </c>
      <c r="BE137" s="80">
        <v>16</v>
      </c>
      <c r="BF137" s="80">
        <v>16</v>
      </c>
      <c r="BG137" s="80">
        <v>15</v>
      </c>
      <c r="BH137" s="80">
        <v>15</v>
      </c>
      <c r="BI137" s="80">
        <v>16</v>
      </c>
      <c r="BJ137" s="80">
        <v>14</v>
      </c>
      <c r="BK137" s="80">
        <v>46</v>
      </c>
      <c r="BL137" s="80">
        <v>46</v>
      </c>
      <c r="BM137" s="80">
        <v>43</v>
      </c>
      <c r="BN137" s="80">
        <v>42</v>
      </c>
      <c r="BO137" s="80">
        <v>42</v>
      </c>
      <c r="BP137" s="80">
        <v>42</v>
      </c>
      <c r="BQ137" s="80">
        <v>42</v>
      </c>
      <c r="BR137" s="80">
        <v>42</v>
      </c>
      <c r="BS137" s="80">
        <v>42</v>
      </c>
      <c r="BT137" s="80">
        <v>42</v>
      </c>
      <c r="BU137" s="80">
        <v>42</v>
      </c>
      <c r="BV137" s="80">
        <v>41</v>
      </c>
      <c r="BW137" s="80">
        <v>41</v>
      </c>
      <c r="BX137" s="80">
        <v>40</v>
      </c>
      <c r="BY137" s="80">
        <v>40</v>
      </c>
      <c r="BZ137" s="80">
        <v>40</v>
      </c>
      <c r="CA137" s="80">
        <v>40</v>
      </c>
      <c r="CB137" s="80">
        <v>40</v>
      </c>
      <c r="CC137" s="80">
        <v>39</v>
      </c>
      <c r="CD137" s="80">
        <v>38</v>
      </c>
      <c r="CE137" s="80">
        <v>37</v>
      </c>
      <c r="CF137" s="80">
        <v>37</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0</v>
      </c>
      <c r="J139" s="80">
        <v>0</v>
      </c>
      <c r="K139" s="80">
        <v>0</v>
      </c>
      <c r="L139" s="80">
        <v>0</v>
      </c>
      <c r="M139" s="80">
        <v>0</v>
      </c>
      <c r="N139" s="80">
        <v>0</v>
      </c>
      <c r="O139" s="80">
        <v>0</v>
      </c>
      <c r="P139" s="80">
        <v>0</v>
      </c>
      <c r="Q139" s="80">
        <v>0</v>
      </c>
      <c r="R139" s="80">
        <v>0</v>
      </c>
      <c r="S139" s="80">
        <v>0</v>
      </c>
      <c r="T139" s="80">
        <v>0</v>
      </c>
      <c r="U139" s="80">
        <v>0</v>
      </c>
      <c r="V139" s="80">
        <v>0</v>
      </c>
      <c r="W139" s="80">
        <v>0</v>
      </c>
      <c r="X139" s="80">
        <v>0</v>
      </c>
      <c r="Y139" s="80">
        <v>0</v>
      </c>
      <c r="Z139" s="80">
        <v>0</v>
      </c>
      <c r="AA139" s="80">
        <v>0</v>
      </c>
      <c r="AB139" s="80">
        <v>0</v>
      </c>
      <c r="AC139" s="80">
        <v>0</v>
      </c>
      <c r="AD139" s="80">
        <v>0</v>
      </c>
      <c r="AE139" s="80">
        <v>0</v>
      </c>
      <c r="AF139" s="80">
        <v>0</v>
      </c>
      <c r="AG139" s="80">
        <v>0</v>
      </c>
      <c r="AH139" s="80">
        <v>0</v>
      </c>
      <c r="AI139" s="80">
        <v>0</v>
      </c>
      <c r="AJ139" s="80">
        <v>0</v>
      </c>
      <c r="AK139" s="80">
        <v>0</v>
      </c>
      <c r="AL139" s="80">
        <v>0</v>
      </c>
      <c r="AM139" s="80">
        <v>0</v>
      </c>
      <c r="AN139" s="80">
        <v>0</v>
      </c>
      <c r="AO139" s="80">
        <v>0</v>
      </c>
      <c r="AP139" s="80">
        <v>0</v>
      </c>
      <c r="AQ139" s="80">
        <v>0</v>
      </c>
      <c r="AR139" s="80">
        <v>0</v>
      </c>
      <c r="AS139" s="80">
        <v>0</v>
      </c>
      <c r="AT139" s="80">
        <v>0</v>
      </c>
      <c r="AU139" s="80">
        <v>0</v>
      </c>
      <c r="AV139" s="80">
        <v>0</v>
      </c>
      <c r="AW139" s="80">
        <v>0</v>
      </c>
      <c r="AX139" s="80">
        <v>0</v>
      </c>
      <c r="AY139" s="80">
        <v>0</v>
      </c>
      <c r="AZ139" s="80">
        <v>0</v>
      </c>
      <c r="BA139" s="80">
        <v>0</v>
      </c>
      <c r="BB139" s="80">
        <v>0</v>
      </c>
      <c r="BC139" s="80">
        <v>0</v>
      </c>
      <c r="BD139" s="80">
        <v>0</v>
      </c>
      <c r="BE139" s="80">
        <v>0</v>
      </c>
      <c r="BF139" s="80">
        <v>0</v>
      </c>
      <c r="BG139" s="80">
        <v>0</v>
      </c>
      <c r="BH139" s="80">
        <v>0</v>
      </c>
      <c r="BI139" s="80">
        <v>0</v>
      </c>
      <c r="BJ139" s="80">
        <v>0</v>
      </c>
      <c r="BK139" s="80">
        <v>0</v>
      </c>
      <c r="BL139" s="80">
        <v>0</v>
      </c>
      <c r="BM139" s="80">
        <v>0</v>
      </c>
      <c r="BN139" s="80">
        <v>0</v>
      </c>
      <c r="BO139" s="80">
        <v>0</v>
      </c>
      <c r="BP139" s="80">
        <v>0</v>
      </c>
      <c r="BQ139" s="80">
        <v>0</v>
      </c>
      <c r="BR139" s="80">
        <v>0</v>
      </c>
      <c r="BS139" s="80">
        <v>0</v>
      </c>
      <c r="BT139" s="80">
        <v>0</v>
      </c>
      <c r="BU139" s="80">
        <v>0</v>
      </c>
      <c r="BV139" s="80">
        <v>0</v>
      </c>
      <c r="BW139" s="80">
        <v>0</v>
      </c>
      <c r="BX139" s="80">
        <v>0</v>
      </c>
      <c r="BY139" s="80">
        <v>0</v>
      </c>
      <c r="BZ139" s="80">
        <v>0</v>
      </c>
      <c r="CA139" s="80">
        <v>0</v>
      </c>
      <c r="CB139" s="80">
        <v>0</v>
      </c>
      <c r="CC139" s="80">
        <v>0</v>
      </c>
      <c r="CD139" s="80">
        <v>0</v>
      </c>
      <c r="CE139" s="80">
        <v>0</v>
      </c>
      <c r="CF139" s="80">
        <v>0</v>
      </c>
    </row>
    <row r="140" spans="1:84" ht="24" x14ac:dyDescent="0.25">
      <c r="A140" s="82" t="s">
        <v>15</v>
      </c>
      <c r="B140" s="83" t="s">
        <v>131</v>
      </c>
      <c r="C140" s="84" t="s">
        <v>47</v>
      </c>
      <c r="D140" s="17"/>
      <c r="E140" s="11"/>
      <c r="F140" s="14" t="s">
        <v>115</v>
      </c>
      <c r="G140" s="23" t="e">
        <f ca="1">IF(G8=0,0,G139/G8)</f>
        <v>#REF!</v>
      </c>
      <c r="H140" s="85" t="e">
        <f>IF(H8=0, 0, H139/H8)</f>
        <v>#REF!</v>
      </c>
      <c r="I140" s="85">
        <v>0</v>
      </c>
      <c r="J140" s="85">
        <v>0</v>
      </c>
      <c r="K140" s="85">
        <v>0</v>
      </c>
      <c r="L140" s="85">
        <v>0</v>
      </c>
      <c r="M140" s="85">
        <v>0</v>
      </c>
      <c r="N140" s="85">
        <v>0</v>
      </c>
      <c r="O140" s="85">
        <v>0</v>
      </c>
      <c r="P140" s="85">
        <v>0</v>
      </c>
      <c r="Q140" s="85">
        <v>0</v>
      </c>
      <c r="R140" s="85">
        <v>0</v>
      </c>
      <c r="S140" s="85">
        <v>0</v>
      </c>
      <c r="T140" s="85">
        <v>0</v>
      </c>
      <c r="U140" s="85">
        <v>0</v>
      </c>
      <c r="V140" s="85">
        <v>0</v>
      </c>
      <c r="W140" s="85">
        <v>0</v>
      </c>
      <c r="X140" s="85">
        <v>0</v>
      </c>
      <c r="Y140" s="85">
        <v>0</v>
      </c>
      <c r="Z140" s="85">
        <v>0</v>
      </c>
      <c r="AA140" s="85">
        <v>0</v>
      </c>
      <c r="AB140" s="85">
        <v>0</v>
      </c>
      <c r="AC140" s="85">
        <v>0</v>
      </c>
      <c r="AD140" s="85">
        <v>0</v>
      </c>
      <c r="AE140" s="85">
        <v>0</v>
      </c>
      <c r="AF140" s="85">
        <v>0</v>
      </c>
      <c r="AG140" s="85">
        <v>0</v>
      </c>
      <c r="AH140" s="85">
        <v>0</v>
      </c>
      <c r="AI140" s="85">
        <v>0</v>
      </c>
      <c r="AJ140" s="85">
        <v>0</v>
      </c>
      <c r="AK140" s="85">
        <v>0</v>
      </c>
      <c r="AL140" s="85">
        <v>0</v>
      </c>
      <c r="AM140" s="85">
        <v>0</v>
      </c>
      <c r="AN140" s="85">
        <v>0</v>
      </c>
      <c r="AO140" s="85">
        <v>0</v>
      </c>
      <c r="AP140" s="85">
        <v>0</v>
      </c>
      <c r="AQ140" s="85">
        <v>0</v>
      </c>
      <c r="AR140" s="85">
        <v>0</v>
      </c>
      <c r="AS140" s="85">
        <v>0</v>
      </c>
      <c r="AT140" s="85">
        <v>0</v>
      </c>
      <c r="AU140" s="85">
        <v>0</v>
      </c>
      <c r="AV140" s="85">
        <v>0</v>
      </c>
      <c r="AW140" s="85">
        <v>0</v>
      </c>
      <c r="AX140" s="85">
        <v>0</v>
      </c>
      <c r="AY140" s="85">
        <v>0</v>
      </c>
      <c r="AZ140" s="85">
        <v>0</v>
      </c>
      <c r="BA140" s="85">
        <v>0</v>
      </c>
      <c r="BB140" s="85">
        <v>0</v>
      </c>
      <c r="BC140" s="85">
        <v>0</v>
      </c>
      <c r="BD140" s="85">
        <v>0</v>
      </c>
      <c r="BE140" s="85">
        <v>0</v>
      </c>
      <c r="BF140" s="85">
        <v>0</v>
      </c>
      <c r="BG140" s="85">
        <v>0</v>
      </c>
      <c r="BH140" s="85">
        <v>0</v>
      </c>
      <c r="BI140" s="85">
        <v>0</v>
      </c>
      <c r="BJ140" s="85">
        <v>0</v>
      </c>
      <c r="BK140" s="85">
        <v>0</v>
      </c>
      <c r="BL140" s="85">
        <v>0</v>
      </c>
      <c r="BM140" s="85">
        <v>0</v>
      </c>
      <c r="BN140" s="85">
        <v>0</v>
      </c>
      <c r="BO140" s="85">
        <v>0</v>
      </c>
      <c r="BP140" s="85">
        <v>0</v>
      </c>
      <c r="BQ140" s="85">
        <v>0</v>
      </c>
      <c r="BR140" s="85">
        <v>0</v>
      </c>
      <c r="BS140" s="85">
        <v>0</v>
      </c>
      <c r="BT140" s="85">
        <v>0</v>
      </c>
      <c r="BU140" s="85">
        <v>0</v>
      </c>
      <c r="BV140" s="85">
        <v>0</v>
      </c>
      <c r="BW140" s="85">
        <v>0</v>
      </c>
      <c r="BX140" s="85">
        <v>0</v>
      </c>
      <c r="BY140" s="85">
        <v>0</v>
      </c>
      <c r="BZ140" s="85">
        <v>0</v>
      </c>
      <c r="CA140" s="85">
        <v>0</v>
      </c>
      <c r="CB140" s="85">
        <v>0</v>
      </c>
      <c r="CC140" s="85">
        <v>0</v>
      </c>
      <c r="CD140" s="85">
        <v>0</v>
      </c>
      <c r="CE140" s="85">
        <v>0</v>
      </c>
      <c r="CF140" s="85">
        <v>0</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80" t="e">
        <f>#REF!</f>
        <v>#REF!</v>
      </c>
      <c r="I141" s="80">
        <v>0</v>
      </c>
      <c r="J141" s="80">
        <v>0</v>
      </c>
      <c r="K141" s="80">
        <v>0</v>
      </c>
      <c r="L141" s="80">
        <v>0</v>
      </c>
      <c r="M141" s="80">
        <v>0</v>
      </c>
      <c r="N141" s="80">
        <v>0</v>
      </c>
      <c r="O141" s="80">
        <v>0</v>
      </c>
      <c r="P141" s="80">
        <v>0</v>
      </c>
      <c r="Q141" s="80">
        <v>0</v>
      </c>
      <c r="R141" s="80">
        <v>0</v>
      </c>
      <c r="S141" s="80">
        <v>0</v>
      </c>
      <c r="T141" s="80">
        <v>0</v>
      </c>
      <c r="U141" s="80">
        <v>0</v>
      </c>
      <c r="V141" s="80">
        <v>0</v>
      </c>
      <c r="W141" s="80">
        <v>0</v>
      </c>
      <c r="X141" s="80">
        <v>0</v>
      </c>
      <c r="Y141" s="80">
        <v>0</v>
      </c>
      <c r="Z141" s="80">
        <v>0</v>
      </c>
      <c r="AA141" s="80">
        <v>0</v>
      </c>
      <c r="AB141" s="80">
        <v>0</v>
      </c>
      <c r="AC141" s="80">
        <v>0</v>
      </c>
      <c r="AD141" s="80">
        <v>0</v>
      </c>
      <c r="AE141" s="80">
        <v>0</v>
      </c>
      <c r="AF141" s="80">
        <v>0</v>
      </c>
      <c r="AG141" s="80">
        <v>0</v>
      </c>
      <c r="AH141" s="80">
        <v>0</v>
      </c>
      <c r="AI141" s="80">
        <v>0</v>
      </c>
      <c r="AJ141" s="80">
        <v>0</v>
      </c>
      <c r="AK141" s="80">
        <v>0</v>
      </c>
      <c r="AL141" s="80">
        <v>0</v>
      </c>
      <c r="AM141" s="80">
        <v>0</v>
      </c>
      <c r="AN141" s="80">
        <v>0</v>
      </c>
      <c r="AO141" s="80">
        <v>0</v>
      </c>
      <c r="AP141" s="80">
        <v>0</v>
      </c>
      <c r="AQ141" s="80">
        <v>0</v>
      </c>
      <c r="AR141" s="80">
        <v>0</v>
      </c>
      <c r="AS141" s="80">
        <v>0</v>
      </c>
      <c r="AT141" s="80">
        <v>0</v>
      </c>
      <c r="AU141" s="80">
        <v>0</v>
      </c>
      <c r="AV141" s="80">
        <v>0</v>
      </c>
      <c r="AW141" s="80">
        <v>0</v>
      </c>
      <c r="AX141" s="80">
        <v>0</v>
      </c>
      <c r="AY141" s="80">
        <v>0</v>
      </c>
      <c r="AZ141" s="80">
        <v>0</v>
      </c>
      <c r="BA141" s="80">
        <v>0</v>
      </c>
      <c r="BB141" s="80">
        <v>0</v>
      </c>
      <c r="BC141" s="80">
        <v>0</v>
      </c>
      <c r="BD141" s="80">
        <v>0</v>
      </c>
      <c r="BE141" s="80">
        <v>0</v>
      </c>
      <c r="BF141" s="80">
        <v>0</v>
      </c>
      <c r="BG141" s="80">
        <v>0</v>
      </c>
      <c r="BH141" s="80">
        <v>0</v>
      </c>
      <c r="BI141" s="80">
        <v>0</v>
      </c>
      <c r="BJ141" s="80">
        <v>0</v>
      </c>
      <c r="BK141" s="80">
        <v>0</v>
      </c>
      <c r="BL141" s="80">
        <v>0</v>
      </c>
      <c r="BM141" s="80">
        <v>0</v>
      </c>
      <c r="BN141" s="80">
        <v>0</v>
      </c>
      <c r="BO141" s="80">
        <v>0</v>
      </c>
      <c r="BP141" s="80">
        <v>0</v>
      </c>
      <c r="BQ141" s="80">
        <v>0</v>
      </c>
      <c r="BR141" s="80">
        <v>0</v>
      </c>
      <c r="BS141" s="80">
        <v>0</v>
      </c>
      <c r="BT141" s="80">
        <v>0</v>
      </c>
      <c r="BU141" s="80">
        <v>0</v>
      </c>
      <c r="BV141" s="80">
        <v>0</v>
      </c>
      <c r="BW141" s="80">
        <v>0</v>
      </c>
      <c r="BX141" s="80">
        <v>0</v>
      </c>
      <c r="BY141" s="80">
        <v>0</v>
      </c>
      <c r="BZ141" s="80">
        <v>0</v>
      </c>
      <c r="CA141" s="80">
        <v>0</v>
      </c>
      <c r="CB141" s="80">
        <v>0</v>
      </c>
      <c r="CC141" s="80">
        <v>0</v>
      </c>
      <c r="CD141" s="80">
        <v>0</v>
      </c>
      <c r="CE141" s="80">
        <v>0</v>
      </c>
      <c r="CF141" s="80">
        <v>0</v>
      </c>
    </row>
    <row r="142" spans="1:84" ht="24" x14ac:dyDescent="0.25">
      <c r="A142" s="82" t="s">
        <v>133</v>
      </c>
      <c r="B142" s="83" t="s">
        <v>134</v>
      </c>
      <c r="C142" s="84" t="s">
        <v>135</v>
      </c>
      <c r="D142" s="17"/>
      <c r="E142" s="11"/>
      <c r="F142" s="14" t="s">
        <v>115</v>
      </c>
      <c r="G142" s="23" t="e">
        <f ca="1">IF(G8=0,0,G141/G8)</f>
        <v>#REF!</v>
      </c>
      <c r="H142" s="85" t="e">
        <f>IF(H8=0, 0, H141/H8)</f>
        <v>#REF!</v>
      </c>
      <c r="I142" s="85">
        <v>0</v>
      </c>
      <c r="J142" s="85">
        <v>0</v>
      </c>
      <c r="K142" s="85">
        <v>0</v>
      </c>
      <c r="L142" s="85">
        <v>0</v>
      </c>
      <c r="M142" s="85">
        <v>0</v>
      </c>
      <c r="N142" s="85">
        <v>0</v>
      </c>
      <c r="O142" s="85">
        <v>0</v>
      </c>
      <c r="P142" s="85">
        <v>0</v>
      </c>
      <c r="Q142" s="85">
        <v>0</v>
      </c>
      <c r="R142" s="85">
        <v>0</v>
      </c>
      <c r="S142" s="85">
        <v>0</v>
      </c>
      <c r="T142" s="85">
        <v>0</v>
      </c>
      <c r="U142" s="85">
        <v>0</v>
      </c>
      <c r="V142" s="85">
        <v>0</v>
      </c>
      <c r="W142" s="85">
        <v>0</v>
      </c>
      <c r="X142" s="85">
        <v>0</v>
      </c>
      <c r="Y142" s="85">
        <v>0</v>
      </c>
      <c r="Z142" s="85">
        <v>0</v>
      </c>
      <c r="AA142" s="85">
        <v>0</v>
      </c>
      <c r="AB142" s="85">
        <v>0</v>
      </c>
      <c r="AC142" s="85">
        <v>0</v>
      </c>
      <c r="AD142" s="85">
        <v>0</v>
      </c>
      <c r="AE142" s="85">
        <v>0</v>
      </c>
      <c r="AF142" s="85">
        <v>0</v>
      </c>
      <c r="AG142" s="85">
        <v>0</v>
      </c>
      <c r="AH142" s="85">
        <v>0</v>
      </c>
      <c r="AI142" s="85">
        <v>0</v>
      </c>
      <c r="AJ142" s="85">
        <v>0</v>
      </c>
      <c r="AK142" s="85">
        <v>0</v>
      </c>
      <c r="AL142" s="85">
        <v>0</v>
      </c>
      <c r="AM142" s="85">
        <v>0</v>
      </c>
      <c r="AN142" s="85">
        <v>0</v>
      </c>
      <c r="AO142" s="85">
        <v>0</v>
      </c>
      <c r="AP142" s="85">
        <v>0</v>
      </c>
      <c r="AQ142" s="85">
        <v>0</v>
      </c>
      <c r="AR142" s="85">
        <v>0</v>
      </c>
      <c r="AS142" s="85">
        <v>0</v>
      </c>
      <c r="AT142" s="85">
        <v>0</v>
      </c>
      <c r="AU142" s="85">
        <v>0</v>
      </c>
      <c r="AV142" s="85">
        <v>0</v>
      </c>
      <c r="AW142" s="85">
        <v>0</v>
      </c>
      <c r="AX142" s="85">
        <v>0</v>
      </c>
      <c r="AY142" s="85">
        <v>0</v>
      </c>
      <c r="AZ142" s="85">
        <v>0</v>
      </c>
      <c r="BA142" s="85">
        <v>0</v>
      </c>
      <c r="BB142" s="85">
        <v>0</v>
      </c>
      <c r="BC142" s="85">
        <v>0</v>
      </c>
      <c r="BD142" s="85">
        <v>0</v>
      </c>
      <c r="BE142" s="85">
        <v>0</v>
      </c>
      <c r="BF142" s="85">
        <v>0</v>
      </c>
      <c r="BG142" s="85">
        <v>0</v>
      </c>
      <c r="BH142" s="85">
        <v>0</v>
      </c>
      <c r="BI142" s="85">
        <v>0</v>
      </c>
      <c r="BJ142" s="85">
        <v>0</v>
      </c>
      <c r="BK142" s="85">
        <v>0</v>
      </c>
      <c r="BL142" s="85">
        <v>0</v>
      </c>
      <c r="BM142" s="85">
        <v>0</v>
      </c>
      <c r="BN142" s="85">
        <v>0</v>
      </c>
      <c r="BO142" s="85">
        <v>0</v>
      </c>
      <c r="BP142" s="85">
        <v>0</v>
      </c>
      <c r="BQ142" s="85">
        <v>0</v>
      </c>
      <c r="BR142" s="85">
        <v>0</v>
      </c>
      <c r="BS142" s="85">
        <v>0</v>
      </c>
      <c r="BT142" s="85">
        <v>0</v>
      </c>
      <c r="BU142" s="85">
        <v>0</v>
      </c>
      <c r="BV142" s="85">
        <v>0</v>
      </c>
      <c r="BW142" s="85">
        <v>0</v>
      </c>
      <c r="BX142" s="85">
        <v>0</v>
      </c>
      <c r="BY142" s="85">
        <v>0</v>
      </c>
      <c r="BZ142" s="85">
        <v>0</v>
      </c>
      <c r="CA142" s="85">
        <v>0</v>
      </c>
      <c r="CB142" s="85">
        <v>0</v>
      </c>
      <c r="CC142" s="85">
        <v>0</v>
      </c>
      <c r="CD142" s="85">
        <v>0</v>
      </c>
      <c r="CE142" s="85">
        <v>0</v>
      </c>
      <c r="CF142" s="85">
        <v>0</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0</v>
      </c>
      <c r="J143" s="73">
        <v>0</v>
      </c>
      <c r="K143" s="73">
        <v>0</v>
      </c>
      <c r="L143" s="73">
        <v>0</v>
      </c>
      <c r="M143" s="73">
        <v>0</v>
      </c>
      <c r="N143" s="73">
        <v>0</v>
      </c>
      <c r="O143" s="73">
        <v>15</v>
      </c>
      <c r="P143" s="73">
        <v>0</v>
      </c>
      <c r="Q143" s="73">
        <v>0</v>
      </c>
      <c r="R143" s="73">
        <v>0</v>
      </c>
      <c r="S143" s="73">
        <v>0</v>
      </c>
      <c r="T143" s="73">
        <v>0</v>
      </c>
      <c r="U143" s="73">
        <v>0</v>
      </c>
      <c r="V143" s="73">
        <v>0</v>
      </c>
      <c r="W143" s="73">
        <v>0</v>
      </c>
      <c r="X143" s="73">
        <v>0</v>
      </c>
      <c r="Y143" s="73">
        <v>0</v>
      </c>
      <c r="Z143" s="73">
        <v>0</v>
      </c>
      <c r="AA143" s="73">
        <v>0</v>
      </c>
      <c r="AB143" s="73">
        <v>0</v>
      </c>
      <c r="AC143" s="73">
        <v>0</v>
      </c>
      <c r="AD143" s="73">
        <v>0</v>
      </c>
      <c r="AE143" s="73">
        <v>0</v>
      </c>
      <c r="AF143" s="73">
        <v>0</v>
      </c>
      <c r="AG143" s="73">
        <v>0</v>
      </c>
      <c r="AH143" s="73">
        <v>0</v>
      </c>
      <c r="AI143" s="73">
        <v>0</v>
      </c>
      <c r="AJ143" s="73">
        <v>0</v>
      </c>
      <c r="AK143" s="73">
        <v>0</v>
      </c>
      <c r="AL143" s="73">
        <v>0</v>
      </c>
      <c r="AM143" s="73">
        <v>0</v>
      </c>
      <c r="AN143" s="73">
        <v>0</v>
      </c>
      <c r="AO143" s="73">
        <v>0</v>
      </c>
      <c r="AP143" s="73">
        <v>0</v>
      </c>
      <c r="AQ143" s="73">
        <v>0</v>
      </c>
      <c r="AR143" s="73">
        <v>0</v>
      </c>
      <c r="AS143" s="73">
        <v>0</v>
      </c>
      <c r="AT143" s="73">
        <v>0</v>
      </c>
      <c r="AU143" s="73">
        <v>0</v>
      </c>
      <c r="AV143" s="73">
        <v>0</v>
      </c>
      <c r="AW143" s="73">
        <v>0</v>
      </c>
      <c r="AX143" s="73">
        <v>0</v>
      </c>
      <c r="AY143" s="73">
        <v>0</v>
      </c>
      <c r="AZ143" s="73">
        <v>0</v>
      </c>
      <c r="BA143" s="73">
        <v>0</v>
      </c>
      <c r="BB143" s="73">
        <v>0</v>
      </c>
      <c r="BC143" s="73">
        <v>0</v>
      </c>
      <c r="BD143" s="73">
        <v>0</v>
      </c>
      <c r="BE143" s="73">
        <v>0</v>
      </c>
      <c r="BF143" s="73">
        <v>0</v>
      </c>
      <c r="BG143" s="73">
        <v>0</v>
      </c>
      <c r="BH143" s="73">
        <v>0</v>
      </c>
      <c r="BI143" s="73">
        <v>0</v>
      </c>
      <c r="BJ143" s="73">
        <v>0</v>
      </c>
      <c r="BK143" s="73">
        <v>0</v>
      </c>
      <c r="BL143" s="73">
        <v>0</v>
      </c>
      <c r="BM143" s="73">
        <v>0</v>
      </c>
      <c r="BN143" s="73">
        <v>0</v>
      </c>
      <c r="BO143" s="73">
        <v>0</v>
      </c>
      <c r="BP143" s="73">
        <v>0</v>
      </c>
      <c r="BQ143" s="73">
        <v>0</v>
      </c>
      <c r="BR143" s="73">
        <v>0</v>
      </c>
      <c r="BS143" s="73">
        <v>0</v>
      </c>
      <c r="BT143" s="73">
        <v>0</v>
      </c>
      <c r="BU143" s="73">
        <v>0</v>
      </c>
      <c r="BV143" s="73">
        <v>0</v>
      </c>
      <c r="BW143" s="73">
        <v>0</v>
      </c>
      <c r="BX143" s="73">
        <v>0</v>
      </c>
      <c r="BY143" s="73">
        <v>0</v>
      </c>
      <c r="BZ143" s="73">
        <v>0</v>
      </c>
      <c r="CA143" s="73">
        <v>0</v>
      </c>
      <c r="CB143" s="73">
        <v>0</v>
      </c>
      <c r="CC143" s="73">
        <v>0</v>
      </c>
      <c r="CD143" s="73">
        <v>7853</v>
      </c>
      <c r="CE143" s="73">
        <v>0</v>
      </c>
      <c r="CF143" s="73">
        <v>2</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0</v>
      </c>
      <c r="J144" s="71">
        <v>0</v>
      </c>
      <c r="K144" s="71">
        <v>0</v>
      </c>
      <c r="L144" s="71">
        <v>0</v>
      </c>
      <c r="M144" s="71">
        <v>0</v>
      </c>
      <c r="N144" s="71">
        <v>0</v>
      </c>
      <c r="O144" s="71">
        <v>0</v>
      </c>
      <c r="P144" s="71">
        <v>0</v>
      </c>
      <c r="Q144" s="71">
        <v>0</v>
      </c>
      <c r="R144" s="71">
        <v>0</v>
      </c>
      <c r="S144" s="71">
        <v>0</v>
      </c>
      <c r="T144" s="71">
        <v>0</v>
      </c>
      <c r="U144" s="71">
        <v>0</v>
      </c>
      <c r="V144" s="71">
        <v>0</v>
      </c>
      <c r="W144" s="71">
        <v>0</v>
      </c>
      <c r="X144" s="71">
        <v>0</v>
      </c>
      <c r="Y144" s="71">
        <v>0</v>
      </c>
      <c r="Z144" s="71">
        <v>0</v>
      </c>
      <c r="AA144" s="71">
        <v>0</v>
      </c>
      <c r="AB144" s="71">
        <v>0</v>
      </c>
      <c r="AC144" s="71">
        <v>0</v>
      </c>
      <c r="AD144" s="71">
        <v>0</v>
      </c>
      <c r="AE144" s="71">
        <v>0</v>
      </c>
      <c r="AF144" s="71">
        <v>0</v>
      </c>
      <c r="AG144" s="71">
        <v>0</v>
      </c>
      <c r="AH144" s="71">
        <v>0</v>
      </c>
      <c r="AI144" s="71">
        <v>0</v>
      </c>
      <c r="AJ144" s="71">
        <v>0</v>
      </c>
      <c r="AK144" s="71">
        <v>0</v>
      </c>
      <c r="AL144" s="71">
        <v>0</v>
      </c>
      <c r="AM144" s="71">
        <v>0</v>
      </c>
      <c r="AN144" s="71">
        <v>0</v>
      </c>
      <c r="AO144" s="71">
        <v>0</v>
      </c>
      <c r="AP144" s="71">
        <v>0</v>
      </c>
      <c r="AQ144" s="71">
        <v>0</v>
      </c>
      <c r="AR144" s="71">
        <v>0</v>
      </c>
      <c r="AS144" s="71">
        <v>0</v>
      </c>
      <c r="AT144" s="71">
        <v>0</v>
      </c>
      <c r="AU144" s="71">
        <v>0</v>
      </c>
      <c r="AV144" s="71">
        <v>0</v>
      </c>
      <c r="AW144" s="71">
        <v>0</v>
      </c>
      <c r="AX144" s="71">
        <v>0</v>
      </c>
      <c r="AY144" s="71">
        <v>0</v>
      </c>
      <c r="AZ144" s="71">
        <v>0</v>
      </c>
      <c r="BA144" s="71">
        <v>0</v>
      </c>
      <c r="BB144" s="71">
        <v>0</v>
      </c>
      <c r="BC144" s="71">
        <v>0</v>
      </c>
      <c r="BD144" s="71">
        <v>7</v>
      </c>
      <c r="BE144" s="71">
        <v>6</v>
      </c>
      <c r="BF144" s="71">
        <v>6</v>
      </c>
      <c r="BG144" s="71">
        <v>5</v>
      </c>
      <c r="BH144" s="71">
        <v>4</v>
      </c>
      <c r="BI144" s="71">
        <v>4</v>
      </c>
      <c r="BJ144" s="71">
        <v>4</v>
      </c>
      <c r="BK144" s="71">
        <v>4</v>
      </c>
      <c r="BL144" s="71">
        <v>4</v>
      </c>
      <c r="BM144" s="71">
        <v>4</v>
      </c>
      <c r="BN144" s="71">
        <v>2</v>
      </c>
      <c r="BO144" s="71">
        <v>2</v>
      </c>
      <c r="BP144" s="71">
        <v>2</v>
      </c>
      <c r="BQ144" s="71">
        <v>2</v>
      </c>
      <c r="BR144" s="71">
        <v>0</v>
      </c>
      <c r="BS144" s="71">
        <v>1</v>
      </c>
      <c r="BT144" s="71">
        <v>1</v>
      </c>
      <c r="BU144" s="71">
        <v>2</v>
      </c>
      <c r="BV144" s="71">
        <v>2</v>
      </c>
      <c r="BW144" s="71">
        <v>1</v>
      </c>
      <c r="BX144" s="71">
        <v>1</v>
      </c>
      <c r="BY144" s="71">
        <v>0</v>
      </c>
      <c r="BZ144" s="71">
        <v>0</v>
      </c>
      <c r="CA144" s="71">
        <v>0</v>
      </c>
      <c r="CB144" s="71">
        <v>0</v>
      </c>
      <c r="CC144" s="71">
        <v>0</v>
      </c>
      <c r="CD144" s="71">
        <v>8</v>
      </c>
      <c r="CE144" s="71">
        <v>15</v>
      </c>
      <c r="CF144" s="71">
        <v>15</v>
      </c>
    </row>
    <row r="145" spans="1:84" ht="24" x14ac:dyDescent="0.25">
      <c r="A145" s="82" t="s">
        <v>138</v>
      </c>
      <c r="B145" s="83" t="s">
        <v>139</v>
      </c>
      <c r="C145" s="84" t="s">
        <v>140</v>
      </c>
      <c r="D145" s="17"/>
      <c r="E145" s="11"/>
      <c r="F145" s="14" t="s">
        <v>141</v>
      </c>
      <c r="G145" s="23" t="e">
        <f ca="1">G144/G19</f>
        <v>#REF!</v>
      </c>
      <c r="H145" s="70" t="e">
        <f>IF(H19=0, 0, H144/H19)</f>
        <v>#REF!</v>
      </c>
      <c r="I145" s="70">
        <v>0</v>
      </c>
      <c r="J145" s="70">
        <v>0</v>
      </c>
      <c r="K145" s="70">
        <v>0</v>
      </c>
      <c r="L145" s="70">
        <v>0</v>
      </c>
      <c r="M145" s="70">
        <v>0</v>
      </c>
      <c r="N145" s="70">
        <v>0</v>
      </c>
      <c r="O145" s="70">
        <v>0</v>
      </c>
      <c r="P145" s="70">
        <v>0</v>
      </c>
      <c r="Q145" s="70">
        <v>0</v>
      </c>
      <c r="R145" s="70">
        <v>0</v>
      </c>
      <c r="S145" s="70">
        <v>0</v>
      </c>
      <c r="T145" s="70">
        <v>0</v>
      </c>
      <c r="U145" s="70">
        <v>0</v>
      </c>
      <c r="V145" s="70">
        <v>0</v>
      </c>
      <c r="W145" s="70">
        <v>0</v>
      </c>
      <c r="X145" s="70">
        <v>0</v>
      </c>
      <c r="Y145" s="70">
        <v>0</v>
      </c>
      <c r="Z145" s="70">
        <v>0</v>
      </c>
      <c r="AA145" s="70">
        <v>0</v>
      </c>
      <c r="AB145" s="70">
        <v>0</v>
      </c>
      <c r="AC145" s="70">
        <v>0</v>
      </c>
      <c r="AD145" s="70">
        <v>0</v>
      </c>
      <c r="AE145" s="70">
        <v>0</v>
      </c>
      <c r="AF145" s="70">
        <v>0</v>
      </c>
      <c r="AG145" s="70">
        <v>0</v>
      </c>
      <c r="AH145" s="70">
        <v>0</v>
      </c>
      <c r="AI145" s="70">
        <v>0</v>
      </c>
      <c r="AJ145" s="70">
        <v>0</v>
      </c>
      <c r="AK145" s="70">
        <v>0</v>
      </c>
      <c r="AL145" s="70">
        <v>0</v>
      </c>
      <c r="AM145" s="70">
        <v>0</v>
      </c>
      <c r="AN145" s="70">
        <v>0</v>
      </c>
      <c r="AO145" s="70">
        <v>0</v>
      </c>
      <c r="AP145" s="70">
        <v>0</v>
      </c>
      <c r="AQ145" s="70">
        <v>0</v>
      </c>
      <c r="AR145" s="70">
        <v>0</v>
      </c>
      <c r="AS145" s="70">
        <v>0</v>
      </c>
      <c r="AT145" s="70">
        <v>0</v>
      </c>
      <c r="AU145" s="70">
        <v>0</v>
      </c>
      <c r="AV145" s="70">
        <v>0</v>
      </c>
      <c r="AW145" s="70">
        <v>0</v>
      </c>
      <c r="AX145" s="70">
        <v>0</v>
      </c>
      <c r="AY145" s="70">
        <v>0</v>
      </c>
      <c r="AZ145" s="70">
        <v>0</v>
      </c>
      <c r="BA145" s="70">
        <v>0</v>
      </c>
      <c r="BB145" s="70">
        <v>0</v>
      </c>
      <c r="BC145" s="70">
        <v>0</v>
      </c>
      <c r="BD145" s="70">
        <v>0</v>
      </c>
      <c r="BE145" s="70">
        <v>0</v>
      </c>
      <c r="BF145" s="70">
        <v>0.4</v>
      </c>
      <c r="BG145" s="70">
        <v>0</v>
      </c>
      <c r="BH145" s="70">
        <v>0</v>
      </c>
      <c r="BI145" s="70">
        <v>0</v>
      </c>
      <c r="BJ145" s="70">
        <v>0</v>
      </c>
      <c r="BK145" s="70">
        <v>0</v>
      </c>
      <c r="BL145" s="70">
        <v>0</v>
      </c>
      <c r="BM145" s="70">
        <v>0</v>
      </c>
      <c r="BN145" s="70">
        <v>0</v>
      </c>
      <c r="BO145" s="70">
        <v>0</v>
      </c>
      <c r="BP145" s="70">
        <v>0</v>
      </c>
      <c r="BQ145" s="70">
        <v>0</v>
      </c>
      <c r="BR145" s="70">
        <v>0</v>
      </c>
      <c r="BS145" s="70">
        <v>0</v>
      </c>
      <c r="BT145" s="70">
        <v>0</v>
      </c>
      <c r="BU145" s="70">
        <v>0</v>
      </c>
      <c r="BV145" s="70">
        <v>0</v>
      </c>
      <c r="BW145" s="70">
        <v>0</v>
      </c>
      <c r="BX145" s="70">
        <v>0</v>
      </c>
      <c r="BY145" s="70">
        <v>0</v>
      </c>
      <c r="BZ145" s="70">
        <v>0</v>
      </c>
      <c r="CA145" s="70">
        <v>0</v>
      </c>
      <c r="CB145" s="70">
        <v>0</v>
      </c>
      <c r="CC145" s="70">
        <v>0</v>
      </c>
      <c r="CD145" s="70">
        <v>0</v>
      </c>
      <c r="CE145" s="70">
        <v>0</v>
      </c>
      <c r="CF145" s="70">
        <v>0</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14</v>
      </c>
      <c r="J146" s="80">
        <v>14</v>
      </c>
      <c r="K146" s="80">
        <v>14</v>
      </c>
      <c r="L146" s="80">
        <v>14</v>
      </c>
      <c r="M146" s="80">
        <v>14</v>
      </c>
      <c r="N146" s="80">
        <v>14</v>
      </c>
      <c r="O146" s="80">
        <v>14</v>
      </c>
      <c r="P146" s="80">
        <v>24</v>
      </c>
      <c r="Q146" s="80">
        <v>24</v>
      </c>
      <c r="R146" s="80">
        <v>22</v>
      </c>
      <c r="S146" s="80">
        <v>28</v>
      </c>
      <c r="T146" s="80">
        <v>26</v>
      </c>
      <c r="U146" s="80">
        <v>21</v>
      </c>
      <c r="V146" s="80">
        <v>20</v>
      </c>
      <c r="W146" s="80">
        <v>20</v>
      </c>
      <c r="X146" s="80">
        <v>23</v>
      </c>
      <c r="Y146" s="80">
        <v>23</v>
      </c>
      <c r="Z146" s="80">
        <v>23</v>
      </c>
      <c r="AA146" s="80">
        <v>23</v>
      </c>
      <c r="AB146" s="80">
        <v>20</v>
      </c>
      <c r="AC146" s="80">
        <v>20</v>
      </c>
      <c r="AD146" s="80">
        <v>20</v>
      </c>
      <c r="AE146" s="80">
        <v>19</v>
      </c>
      <c r="AF146" s="80">
        <v>19</v>
      </c>
      <c r="AG146" s="80">
        <v>16</v>
      </c>
      <c r="AH146" s="80">
        <v>16</v>
      </c>
      <c r="AI146" s="80">
        <v>10</v>
      </c>
      <c r="AJ146" s="80">
        <v>10</v>
      </c>
      <c r="AK146" s="80">
        <v>10</v>
      </c>
      <c r="AL146" s="80">
        <v>10</v>
      </c>
      <c r="AM146" s="80">
        <v>9</v>
      </c>
      <c r="AN146" s="80">
        <v>9</v>
      </c>
      <c r="AO146" s="80">
        <v>9</v>
      </c>
      <c r="AP146" s="80">
        <v>14</v>
      </c>
      <c r="AQ146" s="80">
        <v>10</v>
      </c>
      <c r="AR146" s="80">
        <v>10</v>
      </c>
      <c r="AS146" s="80">
        <v>10</v>
      </c>
      <c r="AT146" s="80">
        <v>7</v>
      </c>
      <c r="AU146" s="80">
        <v>10</v>
      </c>
      <c r="AV146" s="80">
        <v>7</v>
      </c>
      <c r="AW146" s="80">
        <v>7</v>
      </c>
      <c r="AX146" s="80">
        <v>7</v>
      </c>
      <c r="AY146" s="80">
        <v>7</v>
      </c>
      <c r="AZ146" s="80">
        <v>9</v>
      </c>
      <c r="BA146" s="80">
        <v>9</v>
      </c>
      <c r="BB146" s="80">
        <v>9</v>
      </c>
      <c r="BC146" s="80">
        <v>6</v>
      </c>
      <c r="BD146" s="80">
        <v>9</v>
      </c>
      <c r="BE146" s="80">
        <v>6</v>
      </c>
      <c r="BF146" s="80">
        <v>6</v>
      </c>
      <c r="BG146" s="80">
        <v>12</v>
      </c>
      <c r="BH146" s="80">
        <v>12</v>
      </c>
      <c r="BI146" s="80">
        <v>12</v>
      </c>
      <c r="BJ146" s="80">
        <v>12</v>
      </c>
      <c r="BK146" s="80">
        <v>9</v>
      </c>
      <c r="BL146" s="80">
        <v>9</v>
      </c>
      <c r="BM146" s="80">
        <v>9</v>
      </c>
      <c r="BN146" s="80">
        <v>6</v>
      </c>
      <c r="BO146" s="80">
        <v>6</v>
      </c>
      <c r="BP146" s="80">
        <v>6</v>
      </c>
      <c r="BQ146" s="80">
        <v>3</v>
      </c>
      <c r="BR146" s="80">
        <v>3</v>
      </c>
      <c r="BS146" s="80">
        <v>3</v>
      </c>
      <c r="BT146" s="80">
        <v>3</v>
      </c>
      <c r="BU146" s="80">
        <v>3</v>
      </c>
      <c r="BV146" s="80">
        <v>3</v>
      </c>
      <c r="BW146" s="80">
        <v>0</v>
      </c>
      <c r="BX146" s="80">
        <v>0</v>
      </c>
      <c r="BY146" s="80">
        <v>6</v>
      </c>
      <c r="BZ146" s="80">
        <v>13</v>
      </c>
      <c r="CA146" s="80">
        <v>10</v>
      </c>
      <c r="CB146" s="80">
        <v>0</v>
      </c>
      <c r="CC146" s="80">
        <v>12</v>
      </c>
      <c r="CD146" s="80">
        <v>9</v>
      </c>
      <c r="CE146" s="80">
        <v>9</v>
      </c>
      <c r="CF146" s="80">
        <v>9</v>
      </c>
    </row>
    <row r="147" spans="1:84" ht="24" x14ac:dyDescent="0.25">
      <c r="A147" s="82" t="s">
        <v>143</v>
      </c>
      <c r="B147" s="83" t="s">
        <v>144</v>
      </c>
      <c r="C147" s="65" t="s">
        <v>145</v>
      </c>
      <c r="D147" s="17"/>
      <c r="E147" s="11"/>
      <c r="F147" s="14" t="s">
        <v>141</v>
      </c>
      <c r="G147" s="23" t="e">
        <f ca="1">G146/G19</f>
        <v>#REF!</v>
      </c>
      <c r="H147" s="81" t="e">
        <f>IF(H19=0, 0, H146/H19)</f>
        <v>#REF!</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0.4</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2</v>
      </c>
      <c r="J148" s="80">
        <v>2</v>
      </c>
      <c r="K148" s="80">
        <v>2</v>
      </c>
      <c r="L148" s="80">
        <v>2</v>
      </c>
      <c r="M148" s="80">
        <v>2</v>
      </c>
      <c r="N148" s="80">
        <v>1</v>
      </c>
      <c r="O148" s="80">
        <v>1</v>
      </c>
      <c r="P148" s="80">
        <v>1</v>
      </c>
      <c r="Q148" s="80">
        <v>2</v>
      </c>
      <c r="R148" s="80">
        <v>2</v>
      </c>
      <c r="S148" s="80">
        <v>2</v>
      </c>
      <c r="T148" s="80">
        <v>3</v>
      </c>
      <c r="U148" s="80">
        <v>4</v>
      </c>
      <c r="V148" s="80">
        <v>3</v>
      </c>
      <c r="W148" s="80">
        <v>6</v>
      </c>
      <c r="X148" s="80">
        <v>5</v>
      </c>
      <c r="Y148" s="80">
        <v>5</v>
      </c>
      <c r="Z148" s="80">
        <v>5</v>
      </c>
      <c r="AA148" s="80">
        <v>6</v>
      </c>
      <c r="AB148" s="80">
        <v>4</v>
      </c>
      <c r="AC148" s="80">
        <v>4</v>
      </c>
      <c r="AD148" s="80">
        <v>4</v>
      </c>
      <c r="AE148" s="80">
        <v>3</v>
      </c>
      <c r="AF148" s="80">
        <v>3</v>
      </c>
      <c r="AG148" s="80">
        <v>4</v>
      </c>
      <c r="AH148" s="80">
        <v>3</v>
      </c>
      <c r="AI148" s="80">
        <v>3</v>
      </c>
      <c r="AJ148" s="80">
        <v>3</v>
      </c>
      <c r="AK148" s="80">
        <v>3</v>
      </c>
      <c r="AL148" s="80">
        <v>3</v>
      </c>
      <c r="AM148" s="80">
        <v>3</v>
      </c>
      <c r="AN148" s="80">
        <v>3</v>
      </c>
      <c r="AO148" s="80">
        <v>1</v>
      </c>
      <c r="AP148" s="80">
        <v>1</v>
      </c>
      <c r="AQ148" s="80">
        <v>1</v>
      </c>
      <c r="AR148" s="80">
        <v>1</v>
      </c>
      <c r="AS148" s="80">
        <v>1</v>
      </c>
      <c r="AT148" s="80">
        <v>1</v>
      </c>
      <c r="AU148" s="80">
        <v>1</v>
      </c>
      <c r="AV148" s="80">
        <v>4</v>
      </c>
      <c r="AW148" s="80">
        <v>4</v>
      </c>
      <c r="AX148" s="80">
        <v>4</v>
      </c>
      <c r="AY148" s="80">
        <v>3</v>
      </c>
      <c r="AZ148" s="80">
        <v>3</v>
      </c>
      <c r="BA148" s="80">
        <v>3</v>
      </c>
      <c r="BB148" s="80">
        <v>3</v>
      </c>
      <c r="BC148" s="80">
        <v>4</v>
      </c>
      <c r="BD148" s="80">
        <v>4</v>
      </c>
      <c r="BE148" s="80">
        <v>4</v>
      </c>
      <c r="BF148" s="80">
        <v>4</v>
      </c>
      <c r="BG148" s="80">
        <v>4</v>
      </c>
      <c r="BH148" s="80">
        <v>4</v>
      </c>
      <c r="BI148" s="80">
        <v>5</v>
      </c>
      <c r="BJ148" s="80">
        <v>5</v>
      </c>
      <c r="BK148" s="80">
        <v>3</v>
      </c>
      <c r="BL148" s="80">
        <v>3</v>
      </c>
      <c r="BM148" s="80">
        <v>2</v>
      </c>
      <c r="BN148" s="80">
        <v>2</v>
      </c>
      <c r="BO148" s="80">
        <v>2</v>
      </c>
      <c r="BP148" s="80">
        <v>2</v>
      </c>
      <c r="BQ148" s="80">
        <v>2</v>
      </c>
      <c r="BR148" s="80">
        <v>2</v>
      </c>
      <c r="BS148" s="80">
        <v>2</v>
      </c>
      <c r="BT148" s="80">
        <v>2</v>
      </c>
      <c r="BU148" s="80">
        <v>2</v>
      </c>
      <c r="BV148" s="80">
        <v>2</v>
      </c>
      <c r="BW148" s="80">
        <v>3</v>
      </c>
      <c r="BX148" s="80">
        <v>1</v>
      </c>
      <c r="BY148" s="80">
        <v>1</v>
      </c>
      <c r="BZ148" s="80">
        <v>1</v>
      </c>
      <c r="CA148" s="80">
        <v>1</v>
      </c>
      <c r="CB148" s="80">
        <v>1</v>
      </c>
      <c r="CC148" s="80">
        <v>1</v>
      </c>
      <c r="CD148" s="80">
        <v>2</v>
      </c>
      <c r="CE148" s="80">
        <v>1</v>
      </c>
      <c r="CF148" s="80">
        <v>1</v>
      </c>
    </row>
    <row r="149" spans="1:84" x14ac:dyDescent="0.25">
      <c r="A149" s="17"/>
      <c r="B149" s="17"/>
      <c r="C149" s="17"/>
      <c r="D149" s="17"/>
      <c r="E149" s="11"/>
      <c r="F149" s="14" t="s">
        <v>147</v>
      </c>
      <c r="G149" s="23" t="e">
        <f ca="1">IF(G8=0,0,G148/G8)</f>
        <v>#REF!</v>
      </c>
      <c r="H149" s="110" t="e">
        <f>IF(H8 = 0, 0, H148/H8)</f>
        <v>#REF!</v>
      </c>
      <c r="I149" s="110">
        <v>0</v>
      </c>
      <c r="J149" s="110">
        <v>0</v>
      </c>
      <c r="K149" s="110">
        <v>0</v>
      </c>
      <c r="L149" s="110">
        <v>0</v>
      </c>
      <c r="M149" s="110">
        <v>0</v>
      </c>
      <c r="N149" s="110">
        <v>0</v>
      </c>
      <c r="O149" s="110">
        <v>0</v>
      </c>
      <c r="P149" s="110">
        <v>0</v>
      </c>
      <c r="Q149" s="110">
        <v>0</v>
      </c>
      <c r="R149" s="110">
        <v>0</v>
      </c>
      <c r="S149" s="110">
        <v>0</v>
      </c>
      <c r="T149" s="110">
        <v>0</v>
      </c>
      <c r="U149" s="110">
        <v>0</v>
      </c>
      <c r="V149" s="110">
        <v>0</v>
      </c>
      <c r="W149" s="110">
        <v>0</v>
      </c>
      <c r="X149" s="110">
        <v>0</v>
      </c>
      <c r="Y149" s="110">
        <v>0</v>
      </c>
      <c r="Z149" s="110">
        <v>0</v>
      </c>
      <c r="AA149" s="110">
        <v>0</v>
      </c>
      <c r="AB149" s="110">
        <v>0</v>
      </c>
      <c r="AC149" s="110">
        <v>0</v>
      </c>
      <c r="AD149" s="110">
        <v>0</v>
      </c>
      <c r="AE149" s="110">
        <v>0</v>
      </c>
      <c r="AF149" s="110">
        <v>0</v>
      </c>
      <c r="AG149" s="110">
        <v>0</v>
      </c>
      <c r="AH149" s="110">
        <v>0</v>
      </c>
      <c r="AI149" s="110">
        <v>0</v>
      </c>
      <c r="AJ149" s="110">
        <v>0</v>
      </c>
      <c r="AK149" s="110">
        <v>0</v>
      </c>
      <c r="AL149" s="110">
        <v>0</v>
      </c>
      <c r="AM149" s="110">
        <v>0</v>
      </c>
      <c r="AN149" s="110">
        <v>0</v>
      </c>
      <c r="AO149" s="110">
        <v>0</v>
      </c>
      <c r="AP149" s="110">
        <v>0</v>
      </c>
      <c r="AQ149" s="110">
        <v>0</v>
      </c>
      <c r="AR149" s="110">
        <v>0</v>
      </c>
      <c r="AS149" s="110">
        <v>0</v>
      </c>
      <c r="AT149" s="110">
        <v>0</v>
      </c>
      <c r="AU149" s="110">
        <v>0</v>
      </c>
      <c r="AV149" s="110">
        <v>0</v>
      </c>
      <c r="AW149" s="110">
        <v>0</v>
      </c>
      <c r="AX149" s="110">
        <v>0</v>
      </c>
      <c r="AY149" s="110">
        <v>0</v>
      </c>
      <c r="AZ149" s="110">
        <v>0</v>
      </c>
      <c r="BA149" s="110">
        <v>0</v>
      </c>
      <c r="BB149" s="110">
        <v>0</v>
      </c>
      <c r="BC149" s="110">
        <v>0</v>
      </c>
      <c r="BD149" s="110">
        <v>0</v>
      </c>
      <c r="BE149" s="110">
        <v>0</v>
      </c>
      <c r="BF149" s="110">
        <v>0</v>
      </c>
      <c r="BG149" s="110">
        <v>0</v>
      </c>
      <c r="BH149" s="110">
        <v>0</v>
      </c>
      <c r="BI149" s="110">
        <v>0</v>
      </c>
      <c r="BJ149" s="110">
        <v>0</v>
      </c>
      <c r="BK149" s="110">
        <v>0</v>
      </c>
      <c r="BL149" s="110">
        <v>0</v>
      </c>
      <c r="BM149" s="110">
        <v>0</v>
      </c>
      <c r="BN149" s="110">
        <v>0</v>
      </c>
      <c r="BO149" s="110">
        <v>0</v>
      </c>
      <c r="BP149" s="110">
        <v>0</v>
      </c>
      <c r="BQ149" s="110">
        <v>0</v>
      </c>
      <c r="BR149" s="110">
        <v>0</v>
      </c>
      <c r="BS149" s="110">
        <v>0</v>
      </c>
      <c r="BT149" s="110">
        <v>0</v>
      </c>
      <c r="BU149" s="110">
        <v>0</v>
      </c>
      <c r="BV149" s="110">
        <v>0</v>
      </c>
      <c r="BW149" s="110">
        <v>0</v>
      </c>
      <c r="BX149" s="110">
        <v>0</v>
      </c>
      <c r="BY149" s="110">
        <v>0</v>
      </c>
      <c r="BZ149" s="110">
        <v>0</v>
      </c>
      <c r="CA149" s="110">
        <v>0</v>
      </c>
      <c r="CB149" s="110">
        <v>0</v>
      </c>
      <c r="CC149" s="110">
        <v>0</v>
      </c>
      <c r="CD149" s="110">
        <v>1.3793103448275862E-2</v>
      </c>
      <c r="CE149" s="110">
        <v>0</v>
      </c>
      <c r="CF149" s="110">
        <v>0</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1</v>
      </c>
      <c r="J150" s="150">
        <v>1</v>
      </c>
      <c r="K150" s="150">
        <v>1</v>
      </c>
      <c r="L150" s="150">
        <v>1</v>
      </c>
      <c r="M150" s="150">
        <v>1</v>
      </c>
      <c r="N150" s="150">
        <v>1</v>
      </c>
      <c r="O150" s="150">
        <v>1</v>
      </c>
      <c r="P150" s="150">
        <v>1</v>
      </c>
      <c r="Q150" s="150">
        <v>1</v>
      </c>
      <c r="R150" s="150">
        <v>1</v>
      </c>
      <c r="S150" s="150">
        <v>1</v>
      </c>
      <c r="T150" s="150">
        <v>1</v>
      </c>
      <c r="U150" s="150">
        <v>1</v>
      </c>
      <c r="V150" s="150">
        <v>1</v>
      </c>
      <c r="W150" s="150">
        <v>1</v>
      </c>
      <c r="X150" s="150">
        <v>1</v>
      </c>
      <c r="Y150" s="150">
        <v>1</v>
      </c>
      <c r="Z150" s="150">
        <v>1</v>
      </c>
      <c r="AA150" s="150">
        <v>1</v>
      </c>
      <c r="AB150" s="150">
        <v>1</v>
      </c>
      <c r="AC150" s="150">
        <v>1</v>
      </c>
      <c r="AD150" s="150">
        <v>1</v>
      </c>
      <c r="AE150" s="150">
        <v>1</v>
      </c>
      <c r="AF150" s="150">
        <v>1</v>
      </c>
      <c r="AG150" s="150">
        <v>1</v>
      </c>
      <c r="AH150" s="150">
        <v>1</v>
      </c>
      <c r="AI150" s="150">
        <v>1</v>
      </c>
      <c r="AJ150" s="150">
        <v>1</v>
      </c>
      <c r="AK150" s="150">
        <v>1</v>
      </c>
      <c r="AL150" s="150">
        <v>1</v>
      </c>
      <c r="AM150" s="150">
        <v>1</v>
      </c>
      <c r="AN150" s="150">
        <v>1</v>
      </c>
      <c r="AO150" s="150">
        <v>1</v>
      </c>
      <c r="AP150" s="150">
        <v>1</v>
      </c>
      <c r="AQ150" s="150">
        <v>1</v>
      </c>
      <c r="AR150" s="150">
        <v>1</v>
      </c>
      <c r="AS150" s="150">
        <v>1</v>
      </c>
      <c r="AT150" s="150">
        <v>1</v>
      </c>
      <c r="AU150" s="150">
        <v>1</v>
      </c>
      <c r="AV150" s="150">
        <v>1</v>
      </c>
      <c r="AW150" s="150">
        <v>1</v>
      </c>
      <c r="AX150" s="150">
        <v>1</v>
      </c>
      <c r="AY150" s="150">
        <v>1</v>
      </c>
      <c r="AZ150" s="150">
        <v>1</v>
      </c>
      <c r="BA150" s="150">
        <v>1</v>
      </c>
      <c r="BB150" s="150">
        <v>1</v>
      </c>
      <c r="BC150" s="150">
        <v>1</v>
      </c>
      <c r="BD150" s="150">
        <v>1</v>
      </c>
      <c r="BE150" s="150">
        <v>1</v>
      </c>
      <c r="BF150" s="150">
        <v>1</v>
      </c>
      <c r="BG150" s="150">
        <v>1</v>
      </c>
      <c r="BH150" s="150">
        <v>1</v>
      </c>
      <c r="BI150" s="150">
        <v>1</v>
      </c>
      <c r="BJ150" s="150">
        <v>1</v>
      </c>
      <c r="BK150" s="150">
        <v>1</v>
      </c>
      <c r="BL150" s="150">
        <v>1</v>
      </c>
      <c r="BM150" s="150">
        <v>1</v>
      </c>
      <c r="BN150" s="150">
        <v>1</v>
      </c>
      <c r="BO150" s="150">
        <v>1</v>
      </c>
      <c r="BP150" s="150">
        <v>1</v>
      </c>
      <c r="BQ150" s="150">
        <v>1</v>
      </c>
      <c r="BR150" s="150">
        <v>1</v>
      </c>
      <c r="BS150" s="150">
        <v>1</v>
      </c>
      <c r="BT150" s="150">
        <v>1</v>
      </c>
      <c r="BU150" s="150">
        <v>1</v>
      </c>
      <c r="BV150" s="150">
        <v>1</v>
      </c>
      <c r="BW150" s="150">
        <v>1</v>
      </c>
      <c r="BX150" s="150">
        <v>1</v>
      </c>
      <c r="BY150" s="150">
        <v>1</v>
      </c>
      <c r="BZ150" s="150">
        <v>1</v>
      </c>
      <c r="CA150" s="150">
        <v>1</v>
      </c>
      <c r="CB150" s="150">
        <v>1</v>
      </c>
      <c r="CC150" s="150">
        <v>1</v>
      </c>
      <c r="CD150" s="150">
        <v>1</v>
      </c>
      <c r="CE150" s="150">
        <v>1</v>
      </c>
      <c r="CF150" s="150">
        <v>1</v>
      </c>
    </row>
    <row r="151" spans="1:84" x14ac:dyDescent="0.25">
      <c r="A151" s="17"/>
      <c r="B151" s="17"/>
      <c r="C151" s="17"/>
      <c r="D151" s="17"/>
      <c r="E151" s="11"/>
      <c r="F151" s="14" t="s">
        <v>149</v>
      </c>
      <c r="G151" s="23" t="e">
        <f ca="1">IF(G8=0,0,G150/G8)</f>
        <v>#REF!</v>
      </c>
      <c r="H151" s="107" t="e">
        <f>IF(H8 = 0, 0, H150/H8)</f>
        <v>#REF!</v>
      </c>
      <c r="I151" s="107">
        <v>0</v>
      </c>
      <c r="J151" s="107">
        <v>0</v>
      </c>
      <c r="K151" s="107">
        <v>0</v>
      </c>
      <c r="L151" s="107">
        <v>0</v>
      </c>
      <c r="M151" s="107">
        <v>0</v>
      </c>
      <c r="N151" s="107">
        <v>0</v>
      </c>
      <c r="O151" s="107">
        <v>0</v>
      </c>
      <c r="P151" s="107">
        <v>0</v>
      </c>
      <c r="Q151" s="107">
        <v>0</v>
      </c>
      <c r="R151" s="107">
        <v>0</v>
      </c>
      <c r="S151" s="107">
        <v>0</v>
      </c>
      <c r="T151" s="107">
        <v>0</v>
      </c>
      <c r="U151" s="107">
        <v>0</v>
      </c>
      <c r="V151" s="107">
        <v>0</v>
      </c>
      <c r="W151" s="107">
        <v>0</v>
      </c>
      <c r="X151" s="107">
        <v>0</v>
      </c>
      <c r="Y151" s="107">
        <v>0</v>
      </c>
      <c r="Z151" s="107">
        <v>0</v>
      </c>
      <c r="AA151" s="107">
        <v>0</v>
      </c>
      <c r="AB151" s="107">
        <v>0</v>
      </c>
      <c r="AC151" s="107">
        <v>0</v>
      </c>
      <c r="AD151" s="107">
        <v>0</v>
      </c>
      <c r="AE151" s="107">
        <v>0</v>
      </c>
      <c r="AF151" s="107">
        <v>0</v>
      </c>
      <c r="AG151" s="107">
        <v>0</v>
      </c>
      <c r="AH151" s="107">
        <v>0</v>
      </c>
      <c r="AI151" s="107">
        <v>0</v>
      </c>
      <c r="AJ151" s="107">
        <v>0</v>
      </c>
      <c r="AK151" s="107">
        <v>0</v>
      </c>
      <c r="AL151" s="107">
        <v>0</v>
      </c>
      <c r="AM151" s="107">
        <v>0</v>
      </c>
      <c r="AN151" s="107">
        <v>0</v>
      </c>
      <c r="AO151" s="107">
        <v>0</v>
      </c>
      <c r="AP151" s="107">
        <v>0</v>
      </c>
      <c r="AQ151" s="107">
        <v>0</v>
      </c>
      <c r="AR151" s="107">
        <v>0</v>
      </c>
      <c r="AS151" s="107">
        <v>0</v>
      </c>
      <c r="AT151" s="107">
        <v>0</v>
      </c>
      <c r="AU151" s="107">
        <v>0</v>
      </c>
      <c r="AV151" s="107">
        <v>0</v>
      </c>
      <c r="AW151" s="107">
        <v>0</v>
      </c>
      <c r="AX151" s="107">
        <v>0</v>
      </c>
      <c r="AY151" s="107">
        <v>0</v>
      </c>
      <c r="AZ151" s="107">
        <v>0</v>
      </c>
      <c r="BA151" s="107">
        <v>0</v>
      </c>
      <c r="BB151" s="107">
        <v>0</v>
      </c>
      <c r="BC151" s="107">
        <v>0</v>
      </c>
      <c r="BD151" s="107">
        <v>0</v>
      </c>
      <c r="BE151" s="107">
        <v>0</v>
      </c>
      <c r="BF151" s="107">
        <v>0</v>
      </c>
      <c r="BG151" s="107">
        <v>0</v>
      </c>
      <c r="BH151" s="107">
        <v>0</v>
      </c>
      <c r="BI151" s="107">
        <v>0</v>
      </c>
      <c r="BJ151" s="107">
        <v>0</v>
      </c>
      <c r="BK151" s="107">
        <v>0</v>
      </c>
      <c r="BL151" s="107">
        <v>0</v>
      </c>
      <c r="BM151" s="107">
        <v>0</v>
      </c>
      <c r="BN151" s="107">
        <v>0</v>
      </c>
      <c r="BO151" s="107">
        <v>0</v>
      </c>
      <c r="BP151" s="107">
        <v>0</v>
      </c>
      <c r="BQ151" s="107">
        <v>0</v>
      </c>
      <c r="BR151" s="107">
        <v>0</v>
      </c>
      <c r="BS151" s="107">
        <v>0</v>
      </c>
      <c r="BT151" s="107">
        <v>0</v>
      </c>
      <c r="BU151" s="107">
        <v>0</v>
      </c>
      <c r="BV151" s="107">
        <v>0</v>
      </c>
      <c r="BW151" s="107">
        <v>0</v>
      </c>
      <c r="BX151" s="107">
        <v>0</v>
      </c>
      <c r="BY151" s="107">
        <v>0</v>
      </c>
      <c r="BZ151" s="107">
        <v>0</v>
      </c>
      <c r="CA151" s="107">
        <v>0</v>
      </c>
      <c r="CB151" s="107">
        <v>0</v>
      </c>
      <c r="CC151" s="107">
        <v>0</v>
      </c>
      <c r="CD151" s="107">
        <v>6.8965517241379309E-3</v>
      </c>
      <c r="CE151" s="107">
        <v>0</v>
      </c>
      <c r="CF151" s="107">
        <v>0</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1</v>
      </c>
      <c r="J152" s="150">
        <v>1</v>
      </c>
      <c r="K152" s="150">
        <v>1</v>
      </c>
      <c r="L152" s="150">
        <v>1</v>
      </c>
      <c r="M152" s="150">
        <v>1</v>
      </c>
      <c r="N152" s="150">
        <v>0</v>
      </c>
      <c r="O152" s="150">
        <v>0</v>
      </c>
      <c r="P152" s="150">
        <v>0</v>
      </c>
      <c r="Q152" s="150">
        <v>1</v>
      </c>
      <c r="R152" s="150">
        <v>1</v>
      </c>
      <c r="S152" s="150">
        <v>1</v>
      </c>
      <c r="T152" s="150">
        <v>2</v>
      </c>
      <c r="U152" s="150">
        <v>3</v>
      </c>
      <c r="V152" s="150">
        <v>2</v>
      </c>
      <c r="W152" s="150">
        <v>5</v>
      </c>
      <c r="X152" s="150">
        <v>4</v>
      </c>
      <c r="Y152" s="150">
        <v>4</v>
      </c>
      <c r="Z152" s="150">
        <v>4</v>
      </c>
      <c r="AA152" s="150">
        <v>5</v>
      </c>
      <c r="AB152" s="150">
        <v>3</v>
      </c>
      <c r="AC152" s="150">
        <v>3</v>
      </c>
      <c r="AD152" s="150">
        <v>3</v>
      </c>
      <c r="AE152" s="150">
        <v>2</v>
      </c>
      <c r="AF152" s="150">
        <v>2</v>
      </c>
      <c r="AG152" s="150">
        <v>3</v>
      </c>
      <c r="AH152" s="150">
        <v>2</v>
      </c>
      <c r="AI152" s="150">
        <v>2</v>
      </c>
      <c r="AJ152" s="150">
        <v>2</v>
      </c>
      <c r="AK152" s="150">
        <v>2</v>
      </c>
      <c r="AL152" s="150">
        <v>2</v>
      </c>
      <c r="AM152" s="150">
        <v>2</v>
      </c>
      <c r="AN152" s="150">
        <v>2</v>
      </c>
      <c r="AO152" s="150">
        <v>0</v>
      </c>
      <c r="AP152" s="150">
        <v>0</v>
      </c>
      <c r="AQ152" s="150">
        <v>0</v>
      </c>
      <c r="AR152" s="150">
        <v>0</v>
      </c>
      <c r="AS152" s="150">
        <v>0</v>
      </c>
      <c r="AT152" s="150">
        <v>0</v>
      </c>
      <c r="AU152" s="150">
        <v>0</v>
      </c>
      <c r="AV152" s="150">
        <v>3</v>
      </c>
      <c r="AW152" s="150">
        <v>3</v>
      </c>
      <c r="AX152" s="150">
        <v>3</v>
      </c>
      <c r="AY152" s="150">
        <v>2</v>
      </c>
      <c r="AZ152" s="150">
        <v>2</v>
      </c>
      <c r="BA152" s="150">
        <v>2</v>
      </c>
      <c r="BB152" s="150">
        <v>2</v>
      </c>
      <c r="BC152" s="150">
        <v>3</v>
      </c>
      <c r="BD152" s="150">
        <v>3</v>
      </c>
      <c r="BE152" s="150">
        <v>3</v>
      </c>
      <c r="BF152" s="150">
        <v>3</v>
      </c>
      <c r="BG152" s="150">
        <v>3</v>
      </c>
      <c r="BH152" s="150">
        <v>3</v>
      </c>
      <c r="BI152" s="150">
        <v>4</v>
      </c>
      <c r="BJ152" s="150">
        <v>4</v>
      </c>
      <c r="BK152" s="150">
        <v>2</v>
      </c>
      <c r="BL152" s="150">
        <v>2</v>
      </c>
      <c r="BM152" s="150">
        <v>1</v>
      </c>
      <c r="BN152" s="150">
        <v>1</v>
      </c>
      <c r="BO152" s="150">
        <v>1</v>
      </c>
      <c r="BP152" s="150">
        <v>1</v>
      </c>
      <c r="BQ152" s="150">
        <v>1</v>
      </c>
      <c r="BR152" s="150">
        <v>1</v>
      </c>
      <c r="BS152" s="150">
        <v>1</v>
      </c>
      <c r="BT152" s="150">
        <v>1</v>
      </c>
      <c r="BU152" s="150">
        <v>1</v>
      </c>
      <c r="BV152" s="150">
        <v>1</v>
      </c>
      <c r="BW152" s="150">
        <v>2</v>
      </c>
      <c r="BX152" s="150">
        <v>0</v>
      </c>
      <c r="BY152" s="150">
        <v>0</v>
      </c>
      <c r="BZ152" s="150">
        <v>0</v>
      </c>
      <c r="CA152" s="150">
        <v>0</v>
      </c>
      <c r="CB152" s="150">
        <v>0</v>
      </c>
      <c r="CC152" s="150">
        <v>0</v>
      </c>
      <c r="CD152" s="150">
        <v>1</v>
      </c>
      <c r="CE152" s="150">
        <v>0</v>
      </c>
      <c r="CF152" s="150">
        <v>0</v>
      </c>
    </row>
    <row r="153" spans="1:84" ht="24" x14ac:dyDescent="0.25">
      <c r="A153" s="82" t="s">
        <v>133</v>
      </c>
      <c r="B153" s="83" t="s">
        <v>134</v>
      </c>
      <c r="C153" s="84" t="s">
        <v>135</v>
      </c>
      <c r="D153" s="17"/>
      <c r="E153" s="11"/>
      <c r="F153" s="14" t="s">
        <v>151</v>
      </c>
      <c r="G153" s="23" t="e">
        <f ca="1">IF(G8=0,0,G152/G8)</f>
        <v>#REF!</v>
      </c>
      <c r="H153" s="107" t="e">
        <f>IF(H8 = 0, 0, H152/H8)</f>
        <v>#REF!</v>
      </c>
      <c r="I153" s="107">
        <v>0</v>
      </c>
      <c r="J153" s="107">
        <v>0</v>
      </c>
      <c r="K153" s="107">
        <v>0</v>
      </c>
      <c r="L153" s="107">
        <v>0</v>
      </c>
      <c r="M153" s="107">
        <v>0</v>
      </c>
      <c r="N153" s="107">
        <v>0</v>
      </c>
      <c r="O153" s="107">
        <v>0</v>
      </c>
      <c r="P153" s="107">
        <v>0</v>
      </c>
      <c r="Q153" s="107">
        <v>0</v>
      </c>
      <c r="R153" s="107">
        <v>0</v>
      </c>
      <c r="S153" s="107">
        <v>0</v>
      </c>
      <c r="T153" s="107">
        <v>0</v>
      </c>
      <c r="U153" s="107">
        <v>0</v>
      </c>
      <c r="V153" s="107">
        <v>0</v>
      </c>
      <c r="W153" s="107">
        <v>0</v>
      </c>
      <c r="X153" s="107">
        <v>0</v>
      </c>
      <c r="Y153" s="107">
        <v>0</v>
      </c>
      <c r="Z153" s="107">
        <v>0</v>
      </c>
      <c r="AA153" s="107">
        <v>0</v>
      </c>
      <c r="AB153" s="107">
        <v>0</v>
      </c>
      <c r="AC153" s="107">
        <v>0</v>
      </c>
      <c r="AD153" s="107">
        <v>0</v>
      </c>
      <c r="AE153" s="107">
        <v>0</v>
      </c>
      <c r="AF153" s="107">
        <v>0</v>
      </c>
      <c r="AG153" s="107">
        <v>0</v>
      </c>
      <c r="AH153" s="107">
        <v>0</v>
      </c>
      <c r="AI153" s="107">
        <v>0</v>
      </c>
      <c r="AJ153" s="107">
        <v>0</v>
      </c>
      <c r="AK153" s="107">
        <v>0</v>
      </c>
      <c r="AL153" s="107">
        <v>0</v>
      </c>
      <c r="AM153" s="107">
        <v>0</v>
      </c>
      <c r="AN153" s="107">
        <v>0</v>
      </c>
      <c r="AO153" s="107">
        <v>0</v>
      </c>
      <c r="AP153" s="107">
        <v>0</v>
      </c>
      <c r="AQ153" s="107">
        <v>0</v>
      </c>
      <c r="AR153" s="107">
        <v>0</v>
      </c>
      <c r="AS153" s="107">
        <v>0</v>
      </c>
      <c r="AT153" s="107">
        <v>0</v>
      </c>
      <c r="AU153" s="107">
        <v>0</v>
      </c>
      <c r="AV153" s="107">
        <v>0</v>
      </c>
      <c r="AW153" s="107">
        <v>0</v>
      </c>
      <c r="AX153" s="107">
        <v>0</v>
      </c>
      <c r="AY153" s="107">
        <v>0</v>
      </c>
      <c r="AZ153" s="107">
        <v>0</v>
      </c>
      <c r="BA153" s="107">
        <v>0</v>
      </c>
      <c r="BB153" s="107">
        <v>0</v>
      </c>
      <c r="BC153" s="107">
        <v>0</v>
      </c>
      <c r="BD153" s="107">
        <v>0</v>
      </c>
      <c r="BE153" s="107">
        <v>0</v>
      </c>
      <c r="BF153" s="107">
        <v>0</v>
      </c>
      <c r="BG153" s="107">
        <v>0</v>
      </c>
      <c r="BH153" s="107">
        <v>0</v>
      </c>
      <c r="BI153" s="107">
        <v>0</v>
      </c>
      <c r="BJ153" s="107">
        <v>0</v>
      </c>
      <c r="BK153" s="107">
        <v>0</v>
      </c>
      <c r="BL153" s="107">
        <v>0</v>
      </c>
      <c r="BM153" s="107">
        <v>0</v>
      </c>
      <c r="BN153" s="107">
        <v>0</v>
      </c>
      <c r="BO153" s="107">
        <v>0</v>
      </c>
      <c r="BP153" s="107">
        <v>0</v>
      </c>
      <c r="BQ153" s="107">
        <v>0</v>
      </c>
      <c r="BR153" s="107">
        <v>0</v>
      </c>
      <c r="BS153" s="107">
        <v>0</v>
      </c>
      <c r="BT153" s="107">
        <v>0</v>
      </c>
      <c r="BU153" s="107">
        <v>0</v>
      </c>
      <c r="BV153" s="107">
        <v>0</v>
      </c>
      <c r="BW153" s="107">
        <v>0</v>
      </c>
      <c r="BX153" s="107">
        <v>0</v>
      </c>
      <c r="BY153" s="107">
        <v>0</v>
      </c>
      <c r="BZ153" s="107">
        <v>0</v>
      </c>
      <c r="CA153" s="107">
        <v>0</v>
      </c>
      <c r="CB153" s="107">
        <v>0</v>
      </c>
      <c r="CC153" s="107">
        <v>0</v>
      </c>
      <c r="CD153" s="107">
        <v>6.8965517241379309E-3</v>
      </c>
      <c r="CE153" s="107">
        <v>0</v>
      </c>
      <c r="CF153" s="107">
        <v>0</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2.75" customHeight="1"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57</v>
      </c>
      <c r="J160" s="86">
        <v>65</v>
      </c>
      <c r="K160" s="86">
        <v>65</v>
      </c>
      <c r="L160" s="86">
        <v>53</v>
      </c>
      <c r="M160" s="86">
        <v>47</v>
      </c>
      <c r="N160" s="86">
        <v>45</v>
      </c>
      <c r="O160" s="86">
        <v>70</v>
      </c>
      <c r="P160" s="86">
        <v>77</v>
      </c>
      <c r="Q160" s="86">
        <v>65</v>
      </c>
      <c r="R160" s="86">
        <v>65</v>
      </c>
      <c r="S160" s="86">
        <v>0</v>
      </c>
      <c r="T160" s="86">
        <v>60</v>
      </c>
      <c r="U160" s="86">
        <v>55</v>
      </c>
      <c r="V160" s="86">
        <v>55</v>
      </c>
      <c r="W160" s="86">
        <v>0</v>
      </c>
      <c r="X160" s="86">
        <v>39</v>
      </c>
      <c r="Y160" s="86">
        <v>63</v>
      </c>
      <c r="Z160" s="86">
        <v>60</v>
      </c>
      <c r="AA160" s="86">
        <v>48</v>
      </c>
      <c r="AB160" s="86">
        <v>0</v>
      </c>
      <c r="AC160" s="86">
        <v>73</v>
      </c>
      <c r="AD160" s="86">
        <v>46</v>
      </c>
      <c r="AE160" s="86">
        <v>30</v>
      </c>
      <c r="AF160" s="86">
        <v>19</v>
      </c>
      <c r="AG160" s="86">
        <v>50</v>
      </c>
      <c r="AH160" s="86">
        <v>0</v>
      </c>
      <c r="AI160" s="86">
        <v>48</v>
      </c>
      <c r="AJ160" s="86">
        <v>38</v>
      </c>
      <c r="AK160" s="86">
        <v>0</v>
      </c>
      <c r="AL160" s="86">
        <v>52</v>
      </c>
      <c r="AM160" s="86">
        <v>63</v>
      </c>
      <c r="AN160" s="86">
        <v>47</v>
      </c>
      <c r="AO160" s="86">
        <v>0</v>
      </c>
      <c r="AP160" s="86">
        <v>0</v>
      </c>
      <c r="AQ160" s="86">
        <v>44</v>
      </c>
      <c r="AR160" s="86">
        <v>39</v>
      </c>
      <c r="AS160" s="86">
        <v>40</v>
      </c>
      <c r="AT160" s="86">
        <v>0</v>
      </c>
      <c r="AU160" s="86">
        <v>0</v>
      </c>
      <c r="AV160" s="86">
        <v>33</v>
      </c>
      <c r="AW160" s="86">
        <v>0</v>
      </c>
      <c r="AX160" s="86">
        <v>76</v>
      </c>
      <c r="AY160" s="86">
        <v>50</v>
      </c>
      <c r="AZ160" s="86">
        <v>63</v>
      </c>
      <c r="BA160" s="86">
        <v>33</v>
      </c>
      <c r="BB160" s="86">
        <v>39</v>
      </c>
      <c r="BC160" s="86">
        <v>62</v>
      </c>
      <c r="BD160" s="86">
        <v>42</v>
      </c>
      <c r="BE160" s="86">
        <v>56</v>
      </c>
      <c r="BF160" s="86">
        <v>63</v>
      </c>
      <c r="BG160" s="86">
        <v>0</v>
      </c>
      <c r="BH160" s="86">
        <v>57</v>
      </c>
      <c r="BI160" s="86">
        <v>81</v>
      </c>
      <c r="BJ160" s="86">
        <v>0</v>
      </c>
      <c r="BK160" s="86">
        <v>96</v>
      </c>
      <c r="BL160" s="86">
        <v>80</v>
      </c>
      <c r="BM160" s="86">
        <v>75</v>
      </c>
      <c r="BN160" s="86">
        <v>57</v>
      </c>
      <c r="BO160" s="86">
        <v>76</v>
      </c>
      <c r="BP160" s="86">
        <v>58</v>
      </c>
      <c r="BQ160" s="86">
        <v>0</v>
      </c>
      <c r="BR160" s="86">
        <v>0</v>
      </c>
      <c r="BS160" s="86">
        <v>83</v>
      </c>
      <c r="BT160" s="86">
        <v>0</v>
      </c>
      <c r="BU160" s="86">
        <v>0</v>
      </c>
      <c r="BV160" s="86">
        <v>0</v>
      </c>
      <c r="BW160" s="86">
        <v>0</v>
      </c>
      <c r="BX160" s="86">
        <v>0</v>
      </c>
      <c r="BY160" s="86">
        <v>0</v>
      </c>
      <c r="BZ160" s="86">
        <v>0</v>
      </c>
      <c r="CA160" s="86">
        <v>0</v>
      </c>
      <c r="CB160" s="86">
        <v>0</v>
      </c>
      <c r="CC160" s="86">
        <v>0</v>
      </c>
      <c r="CD160" s="86">
        <v>0</v>
      </c>
      <c r="CE160" s="86">
        <v>0</v>
      </c>
      <c r="CF160" s="86">
        <v>0</v>
      </c>
    </row>
    <row r="161" spans="1:84" ht="26.4" x14ac:dyDescent="0.25">
      <c r="A161" s="48" t="s">
        <v>154</v>
      </c>
      <c r="B161" s="49" t="s">
        <v>155</v>
      </c>
      <c r="C161" s="50" t="s">
        <v>156</v>
      </c>
      <c r="D161" s="17"/>
      <c r="E161" s="11"/>
      <c r="F161" s="14" t="s">
        <v>115</v>
      </c>
      <c r="G161" s="23" t="e">
        <f ca="1">IF(G8=0,0,G160/G8)</f>
        <v>#REF!</v>
      </c>
      <c r="H161" s="60" t="e">
        <f>IF(H8=0, 0, H160/H8)</f>
        <v>#REF!</v>
      </c>
      <c r="I161" s="60">
        <v>0</v>
      </c>
      <c r="J161" s="60">
        <v>0</v>
      </c>
      <c r="K161" s="60">
        <v>0</v>
      </c>
      <c r="L161" s="60">
        <v>0</v>
      </c>
      <c r="M161" s="60">
        <v>0</v>
      </c>
      <c r="N161" s="60">
        <v>0</v>
      </c>
      <c r="O161" s="60">
        <v>0</v>
      </c>
      <c r="P161" s="60">
        <v>0</v>
      </c>
      <c r="Q161" s="60">
        <v>0</v>
      </c>
      <c r="R161" s="60">
        <v>0</v>
      </c>
      <c r="S161" s="60">
        <v>0</v>
      </c>
      <c r="T161" s="60">
        <v>0</v>
      </c>
      <c r="U161" s="60">
        <v>0</v>
      </c>
      <c r="V161" s="60">
        <v>0</v>
      </c>
      <c r="W161" s="60">
        <v>0</v>
      </c>
      <c r="X161" s="60">
        <v>0</v>
      </c>
      <c r="Y161" s="60">
        <v>0</v>
      </c>
      <c r="Z161" s="60">
        <v>0</v>
      </c>
      <c r="AA161" s="60">
        <v>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v>0</v>
      </c>
      <c r="BS161" s="60">
        <v>0</v>
      </c>
      <c r="BT161" s="60">
        <v>0</v>
      </c>
      <c r="BU161" s="60">
        <v>0</v>
      </c>
      <c r="BV161" s="60">
        <v>0</v>
      </c>
      <c r="BW161" s="60">
        <v>0</v>
      </c>
      <c r="BX161" s="60">
        <v>0</v>
      </c>
      <c r="BY161" s="60">
        <v>0</v>
      </c>
      <c r="BZ161" s="60">
        <v>0</v>
      </c>
      <c r="CA161" s="60">
        <v>0</v>
      </c>
      <c r="CB161" s="60">
        <v>0</v>
      </c>
      <c r="CC161" s="60">
        <v>0</v>
      </c>
      <c r="CD161" s="60">
        <v>0</v>
      </c>
      <c r="CE161" s="60">
        <v>0</v>
      </c>
      <c r="CF161" s="60">
        <v>0</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86" t="e">
        <f>#REF!</f>
        <v>#REF!</v>
      </c>
      <c r="I162" s="86">
        <v>132</v>
      </c>
      <c r="J162" s="86">
        <v>113</v>
      </c>
      <c r="K162" s="86">
        <v>154</v>
      </c>
      <c r="L162" s="86">
        <v>250</v>
      </c>
      <c r="M162" s="86">
        <v>245</v>
      </c>
      <c r="N162" s="86">
        <v>158</v>
      </c>
      <c r="O162" s="86">
        <v>265</v>
      </c>
      <c r="P162" s="86">
        <v>193</v>
      </c>
      <c r="Q162" s="86">
        <v>204</v>
      </c>
      <c r="R162" s="86">
        <v>170</v>
      </c>
      <c r="S162" s="86">
        <v>0</v>
      </c>
      <c r="T162" s="86">
        <v>121</v>
      </c>
      <c r="U162" s="86">
        <v>148</v>
      </c>
      <c r="V162" s="86">
        <v>148</v>
      </c>
      <c r="W162" s="86">
        <v>175</v>
      </c>
      <c r="X162" s="86">
        <v>158</v>
      </c>
      <c r="Y162" s="86">
        <v>198</v>
      </c>
      <c r="Z162" s="86">
        <v>184</v>
      </c>
      <c r="AA162" s="86">
        <v>503</v>
      </c>
      <c r="AB162" s="86">
        <v>0</v>
      </c>
      <c r="AC162" s="86">
        <v>276</v>
      </c>
      <c r="AD162" s="86">
        <v>353</v>
      </c>
      <c r="AE162" s="86">
        <v>422</v>
      </c>
      <c r="AF162" s="86">
        <v>448</v>
      </c>
      <c r="AG162" s="86">
        <v>561</v>
      </c>
      <c r="AH162" s="86">
        <v>556</v>
      </c>
      <c r="AI162" s="86">
        <v>503</v>
      </c>
      <c r="AJ162" s="86">
        <v>678</v>
      </c>
      <c r="AK162" s="86">
        <v>656</v>
      </c>
      <c r="AL162" s="86">
        <v>614</v>
      </c>
      <c r="AM162" s="86">
        <v>594</v>
      </c>
      <c r="AN162" s="86">
        <v>542</v>
      </c>
      <c r="AO162" s="86">
        <v>406</v>
      </c>
      <c r="AP162" s="86">
        <v>0</v>
      </c>
      <c r="AQ162" s="86">
        <v>400</v>
      </c>
      <c r="AR162" s="86">
        <v>294</v>
      </c>
      <c r="AS162" s="86">
        <v>299</v>
      </c>
      <c r="AT162" s="86">
        <v>0</v>
      </c>
      <c r="AU162" s="86">
        <v>303</v>
      </c>
      <c r="AV162" s="86">
        <v>271</v>
      </c>
      <c r="AW162" s="86">
        <v>0</v>
      </c>
      <c r="AX162" s="86">
        <v>317</v>
      </c>
      <c r="AY162" s="86">
        <v>503</v>
      </c>
      <c r="AZ162" s="86">
        <v>622</v>
      </c>
      <c r="BA162" s="86">
        <v>354</v>
      </c>
      <c r="BB162" s="86">
        <v>360</v>
      </c>
      <c r="BC162" s="86">
        <v>255</v>
      </c>
      <c r="BD162" s="86">
        <v>255</v>
      </c>
      <c r="BE162" s="86">
        <v>397</v>
      </c>
      <c r="BF162" s="86">
        <v>369</v>
      </c>
      <c r="BG162" s="86">
        <v>0</v>
      </c>
      <c r="BH162" s="86">
        <v>326</v>
      </c>
      <c r="BI162" s="86">
        <v>348</v>
      </c>
      <c r="BJ162" s="86">
        <v>0</v>
      </c>
      <c r="BK162" s="86">
        <v>331</v>
      </c>
      <c r="BL162" s="86">
        <v>398</v>
      </c>
      <c r="BM162" s="86">
        <v>528</v>
      </c>
      <c r="BN162" s="86">
        <v>595</v>
      </c>
      <c r="BO162" s="86">
        <v>545</v>
      </c>
      <c r="BP162" s="86">
        <v>607</v>
      </c>
      <c r="BQ162" s="86">
        <v>0</v>
      </c>
      <c r="BR162" s="86">
        <v>0</v>
      </c>
      <c r="BS162" s="86">
        <v>503</v>
      </c>
      <c r="BT162" s="86">
        <v>0</v>
      </c>
      <c r="BU162" s="86">
        <v>0</v>
      </c>
      <c r="BV162" s="86">
        <v>0</v>
      </c>
      <c r="BW162" s="86">
        <v>0</v>
      </c>
      <c r="BX162" s="86">
        <v>0</v>
      </c>
      <c r="BY162" s="86">
        <v>0</v>
      </c>
      <c r="BZ162" s="86">
        <v>0</v>
      </c>
      <c r="CA162" s="86">
        <v>0</v>
      </c>
      <c r="CB162" s="86">
        <v>0</v>
      </c>
      <c r="CC162" s="86">
        <v>0</v>
      </c>
      <c r="CD162" s="86">
        <v>0</v>
      </c>
      <c r="CE162" s="86">
        <v>0</v>
      </c>
      <c r="CF162" s="86">
        <v>0</v>
      </c>
    </row>
    <row r="163" spans="1:84" x14ac:dyDescent="0.25">
      <c r="A163" s="48" t="s">
        <v>34</v>
      </c>
      <c r="B163" s="49" t="s">
        <v>121</v>
      </c>
      <c r="C163" s="50" t="s">
        <v>122</v>
      </c>
      <c r="D163" s="17"/>
      <c r="E163" s="11"/>
      <c r="F163" s="14" t="s">
        <v>115</v>
      </c>
      <c r="G163" s="23" t="e">
        <f ca="1">IF(G9=0, 0, 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42"/>
      <c r="B164" s="143"/>
      <c r="C164" s="142"/>
      <c r="D164" s="17"/>
      <c r="E164" s="11"/>
      <c r="F164" s="133" t="s">
        <v>158</v>
      </c>
      <c r="G164" s="108" t="e">
        <f ca="1">(INDIRECT("H164")+INDIRECT("I164")+INDIRECT("J164")+INDIRECT("K164")+INDIRECT("L164")+INDIRECT("M164")+INDIRECT("N164")+INDIRECT("O164")+INDIRECT("P164")+INDIRECT("Q164")+INDIRECT("R164")+INDIRECT("S164")) / 12</f>
        <v>#REF!</v>
      </c>
      <c r="H164" s="150" t="e">
        <f>#REF!</f>
        <v>#REF!</v>
      </c>
      <c r="I164" s="150">
        <v>124</v>
      </c>
      <c r="J164" s="150">
        <v>116</v>
      </c>
      <c r="K164" s="150">
        <v>116</v>
      </c>
      <c r="L164" s="150">
        <v>106</v>
      </c>
      <c r="M164" s="150">
        <v>100</v>
      </c>
      <c r="N164" s="150">
        <v>104</v>
      </c>
      <c r="O164" s="150">
        <v>99</v>
      </c>
      <c r="P164" s="150">
        <v>101</v>
      </c>
      <c r="Q164" s="150">
        <v>102</v>
      </c>
      <c r="R164" s="150">
        <v>92</v>
      </c>
      <c r="S164" s="150">
        <v>0</v>
      </c>
      <c r="T164" s="150">
        <v>92</v>
      </c>
      <c r="U164" s="150">
        <v>92</v>
      </c>
      <c r="V164" s="150">
        <v>92</v>
      </c>
      <c r="W164" s="150">
        <v>94</v>
      </c>
      <c r="X164" s="150">
        <v>94</v>
      </c>
      <c r="Y164" s="150">
        <v>97</v>
      </c>
      <c r="Z164" s="150">
        <v>98</v>
      </c>
      <c r="AA164" s="150">
        <v>73</v>
      </c>
      <c r="AB164" s="150">
        <v>0</v>
      </c>
      <c r="AC164" s="150">
        <v>82</v>
      </c>
      <c r="AD164" s="150">
        <v>76</v>
      </c>
      <c r="AE164" s="150">
        <v>75</v>
      </c>
      <c r="AF164" s="150">
        <v>73</v>
      </c>
      <c r="AG164" s="150">
        <v>74</v>
      </c>
      <c r="AH164" s="150">
        <v>73</v>
      </c>
      <c r="AI164" s="150">
        <v>73</v>
      </c>
      <c r="AJ164" s="150">
        <v>71</v>
      </c>
      <c r="AK164" s="150">
        <v>75</v>
      </c>
      <c r="AL164" s="150">
        <v>71</v>
      </c>
      <c r="AM164" s="150">
        <v>75</v>
      </c>
      <c r="AN164" s="150">
        <v>73</v>
      </c>
      <c r="AO164" s="150">
        <v>72</v>
      </c>
      <c r="AP164" s="150">
        <v>72</v>
      </c>
      <c r="AQ164" s="150">
        <v>70</v>
      </c>
      <c r="AR164" s="150">
        <v>73</v>
      </c>
      <c r="AS164" s="150">
        <v>73</v>
      </c>
      <c r="AT164" s="150">
        <v>0</v>
      </c>
      <c r="AU164" s="150">
        <v>82</v>
      </c>
      <c r="AV164" s="150">
        <v>80</v>
      </c>
      <c r="AW164" s="150">
        <v>0</v>
      </c>
      <c r="AX164" s="150">
        <v>78</v>
      </c>
      <c r="AY164" s="150">
        <v>78</v>
      </c>
      <c r="AZ164" s="150">
        <v>72</v>
      </c>
      <c r="BA164" s="150">
        <v>70</v>
      </c>
      <c r="BB164" s="150">
        <v>71</v>
      </c>
      <c r="BC164" s="150">
        <v>75</v>
      </c>
      <c r="BD164" s="150">
        <v>82</v>
      </c>
      <c r="BE164" s="150">
        <v>74</v>
      </c>
      <c r="BF164" s="150">
        <v>76</v>
      </c>
      <c r="BG164" s="150">
        <v>0</v>
      </c>
      <c r="BH164" s="150">
        <v>0</v>
      </c>
      <c r="BI164" s="150">
        <v>74</v>
      </c>
      <c r="BJ164" s="150">
        <v>0</v>
      </c>
      <c r="BK164" s="150">
        <v>70</v>
      </c>
      <c r="BL164" s="150">
        <v>70</v>
      </c>
      <c r="BM164" s="150">
        <v>70</v>
      </c>
      <c r="BN164" s="150">
        <v>69</v>
      </c>
      <c r="BO164" s="150">
        <v>72</v>
      </c>
      <c r="BP164" s="150">
        <v>73</v>
      </c>
      <c r="BQ164" s="150">
        <v>0</v>
      </c>
      <c r="BR164" s="150">
        <v>0</v>
      </c>
      <c r="BS164" s="150">
        <v>73</v>
      </c>
      <c r="BT164" s="150">
        <v>0</v>
      </c>
      <c r="BU164" s="150">
        <v>0</v>
      </c>
      <c r="BV164" s="150">
        <v>0</v>
      </c>
      <c r="BW164" s="150">
        <v>0</v>
      </c>
      <c r="BX164" s="150">
        <v>0</v>
      </c>
      <c r="BY164" s="150">
        <v>0</v>
      </c>
      <c r="BZ164" s="150">
        <v>0</v>
      </c>
      <c r="CA164" s="150">
        <v>0</v>
      </c>
      <c r="CB164" s="150">
        <v>0</v>
      </c>
      <c r="CC164" s="150">
        <v>0</v>
      </c>
      <c r="CD164" s="150">
        <v>0</v>
      </c>
      <c r="CE164" s="150">
        <v>0</v>
      </c>
      <c r="CF164" s="150">
        <v>0</v>
      </c>
    </row>
    <row r="165" spans="1:84" x14ac:dyDescent="0.25">
      <c r="A165" s="142"/>
      <c r="B165" s="143"/>
      <c r="C165" s="142"/>
      <c r="D165" s="17"/>
      <c r="E165" s="11"/>
      <c r="F165" s="14" t="s">
        <v>115</v>
      </c>
      <c r="G165" s="23" t="e">
        <f ca="1">IF(G8=0,0,G164/G8)</f>
        <v>#REF!</v>
      </c>
      <c r="H165" s="107" t="e">
        <f>IF(H8 = 0, 0, H164/H8)</f>
        <v>#REF!</v>
      </c>
      <c r="I165" s="107">
        <v>0</v>
      </c>
      <c r="J165" s="107">
        <v>0</v>
      </c>
      <c r="K165" s="107">
        <v>0</v>
      </c>
      <c r="L165" s="107">
        <v>0</v>
      </c>
      <c r="M165" s="107">
        <v>0</v>
      </c>
      <c r="N165" s="107">
        <v>0</v>
      </c>
      <c r="O165" s="107">
        <v>0</v>
      </c>
      <c r="P165" s="107">
        <v>0</v>
      </c>
      <c r="Q165" s="107">
        <v>0</v>
      </c>
      <c r="R165" s="107">
        <v>0</v>
      </c>
      <c r="S165" s="107">
        <v>0</v>
      </c>
      <c r="T165" s="107">
        <v>0</v>
      </c>
      <c r="U165" s="107">
        <v>0</v>
      </c>
      <c r="V165" s="107">
        <v>0</v>
      </c>
      <c r="W165" s="107">
        <v>0</v>
      </c>
      <c r="X165" s="107">
        <v>0</v>
      </c>
      <c r="Y165" s="107">
        <v>0</v>
      </c>
      <c r="Z165" s="107">
        <v>0</v>
      </c>
      <c r="AA165" s="107">
        <v>0</v>
      </c>
      <c r="AB165" s="107">
        <v>0</v>
      </c>
      <c r="AC165" s="107">
        <v>0</v>
      </c>
      <c r="AD165" s="107">
        <v>0</v>
      </c>
      <c r="AE165" s="107">
        <v>0</v>
      </c>
      <c r="AF165" s="107">
        <v>0</v>
      </c>
      <c r="AG165" s="107">
        <v>0</v>
      </c>
      <c r="AH165" s="107">
        <v>0</v>
      </c>
      <c r="AI165" s="107">
        <v>0</v>
      </c>
      <c r="AJ165" s="107">
        <v>0</v>
      </c>
      <c r="AK165" s="107">
        <v>0</v>
      </c>
      <c r="AL165" s="107">
        <v>0</v>
      </c>
      <c r="AM165" s="107">
        <v>0</v>
      </c>
      <c r="AN165" s="107">
        <v>0</v>
      </c>
      <c r="AO165" s="107">
        <v>0</v>
      </c>
      <c r="AP165" s="107">
        <v>0</v>
      </c>
      <c r="AQ165" s="107">
        <v>0</v>
      </c>
      <c r="AR165" s="107">
        <v>0</v>
      </c>
      <c r="AS165" s="107">
        <v>0</v>
      </c>
      <c r="AT165" s="107">
        <v>0</v>
      </c>
      <c r="AU165" s="107">
        <v>0</v>
      </c>
      <c r="AV165" s="107">
        <v>0</v>
      </c>
      <c r="AW165" s="107">
        <v>0</v>
      </c>
      <c r="AX165" s="107">
        <v>0</v>
      </c>
      <c r="AY165" s="107">
        <v>0</v>
      </c>
      <c r="AZ165" s="107">
        <v>0</v>
      </c>
      <c r="BA165" s="107">
        <v>0</v>
      </c>
      <c r="BB165" s="107">
        <v>0</v>
      </c>
      <c r="BC165" s="107">
        <v>0</v>
      </c>
      <c r="BD165" s="107">
        <v>0</v>
      </c>
      <c r="BE165" s="107">
        <v>0</v>
      </c>
      <c r="BF165" s="107">
        <v>0</v>
      </c>
      <c r="BG165" s="107">
        <v>0</v>
      </c>
      <c r="BH165" s="107">
        <v>0</v>
      </c>
      <c r="BI165" s="107">
        <v>0</v>
      </c>
      <c r="BJ165" s="107">
        <v>0</v>
      </c>
      <c r="BK165" s="107">
        <v>0</v>
      </c>
      <c r="BL165" s="107">
        <v>0</v>
      </c>
      <c r="BM165" s="107">
        <v>0</v>
      </c>
      <c r="BN165" s="107">
        <v>0</v>
      </c>
      <c r="BO165" s="107">
        <v>0</v>
      </c>
      <c r="BP165" s="107">
        <v>0</v>
      </c>
      <c r="BQ165" s="107">
        <v>0</v>
      </c>
      <c r="BR165" s="107">
        <v>0</v>
      </c>
      <c r="BS165" s="107">
        <v>0</v>
      </c>
      <c r="BT165" s="107">
        <v>0</v>
      </c>
      <c r="BU165" s="107">
        <v>0</v>
      </c>
      <c r="BV165" s="107">
        <v>0</v>
      </c>
      <c r="BW165" s="107">
        <v>0</v>
      </c>
      <c r="BX165" s="107">
        <v>0</v>
      </c>
      <c r="BY165" s="107">
        <v>0</v>
      </c>
      <c r="BZ165" s="107">
        <v>0</v>
      </c>
      <c r="CA165" s="107">
        <v>0</v>
      </c>
      <c r="CB165" s="107">
        <v>0</v>
      </c>
      <c r="CC165" s="107">
        <v>0</v>
      </c>
      <c r="CD165" s="107">
        <v>0</v>
      </c>
      <c r="CE165" s="107">
        <v>0</v>
      </c>
      <c r="CF165" s="107">
        <v>0</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4.25" customHeight="1" x14ac:dyDescent="0.25">
      <c r="A167" s="48" t="s">
        <v>154</v>
      </c>
      <c r="B167" s="49" t="s">
        <v>155</v>
      </c>
      <c r="C167" s="50" t="s">
        <v>156</v>
      </c>
      <c r="D167" s="17"/>
      <c r="E167" s="11"/>
      <c r="F167" s="14" t="s">
        <v>115</v>
      </c>
      <c r="G167" s="23" t="e">
        <f ca="1">IF(G8=0,0,G166/G8)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252</v>
      </c>
      <c r="BV168" s="86">
        <v>252</v>
      </c>
      <c r="BW168" s="86">
        <v>252</v>
      </c>
      <c r="BX168" s="86">
        <v>252</v>
      </c>
      <c r="BY168" s="86">
        <v>252</v>
      </c>
      <c r="BZ168" s="86">
        <v>252</v>
      </c>
      <c r="CA168" s="86">
        <v>252</v>
      </c>
      <c r="CB168" s="86">
        <v>252</v>
      </c>
      <c r="CC168" s="86">
        <v>252</v>
      </c>
      <c r="CD168" s="86">
        <v>252</v>
      </c>
      <c r="CE168" s="86">
        <v>252</v>
      </c>
      <c r="CF168" s="86">
        <v>252</v>
      </c>
    </row>
    <row r="169" spans="1:84" ht="12" hidden="1" customHeight="1" x14ac:dyDescent="0.25">
      <c r="A169" s="48" t="s">
        <v>161</v>
      </c>
      <c r="B169" s="49" t="s">
        <v>162</v>
      </c>
      <c r="C169" s="50" t="s">
        <v>163</v>
      </c>
      <c r="D169" s="17"/>
      <c r="E169" s="11"/>
      <c r="F169" s="14" t="s">
        <v>115</v>
      </c>
      <c r="G169" s="23" t="e">
        <f ca="1">IF(G9=0, 0, 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6">
        <v>0</v>
      </c>
      <c r="BE170" s="126">
        <v>0</v>
      </c>
      <c r="BF170" s="126">
        <v>0</v>
      </c>
      <c r="BG170" s="126">
        <v>0</v>
      </c>
      <c r="BH170" s="126">
        <v>0</v>
      </c>
      <c r="BI170" s="126">
        <v>0</v>
      </c>
      <c r="BJ170" s="126">
        <v>0</v>
      </c>
      <c r="BK170" s="126">
        <v>0</v>
      </c>
      <c r="BL170" s="126">
        <v>0</v>
      </c>
      <c r="BM170" s="126">
        <v>0</v>
      </c>
      <c r="BN170" s="126">
        <v>0</v>
      </c>
      <c r="BO170" s="126">
        <v>0</v>
      </c>
      <c r="BP170" s="126">
        <v>0</v>
      </c>
      <c r="BQ170" s="126">
        <v>0</v>
      </c>
      <c r="BR170" s="126">
        <v>0</v>
      </c>
      <c r="BS170" s="126">
        <v>0</v>
      </c>
      <c r="BT170" s="126">
        <v>0</v>
      </c>
      <c r="BU170" s="126">
        <v>0</v>
      </c>
      <c r="BV170" s="126">
        <v>0</v>
      </c>
      <c r="BW170" s="126">
        <v>0</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IF(G9=0, 0, 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0</v>
      </c>
      <c r="J180" s="89">
        <v>0</v>
      </c>
      <c r="K180" s="89">
        <v>0</v>
      </c>
      <c r="L180" s="89">
        <v>0</v>
      </c>
      <c r="M180" s="89">
        <v>0</v>
      </c>
      <c r="N180" s="89">
        <v>26</v>
      </c>
      <c r="O180" s="89">
        <v>0</v>
      </c>
      <c r="P180" s="89">
        <v>0</v>
      </c>
      <c r="Q180" s="89">
        <v>0</v>
      </c>
      <c r="R180" s="89">
        <v>0</v>
      </c>
      <c r="S180" s="89">
        <v>0</v>
      </c>
      <c r="T180" s="89">
        <v>0</v>
      </c>
      <c r="U180" s="89">
        <v>0</v>
      </c>
      <c r="V180" s="89">
        <v>82</v>
      </c>
      <c r="W180" s="89">
        <v>0</v>
      </c>
      <c r="X180" s="89">
        <v>0</v>
      </c>
      <c r="Y180" s="89">
        <v>0</v>
      </c>
      <c r="Z180" s="89">
        <v>0</v>
      </c>
      <c r="AA180" s="89">
        <v>0</v>
      </c>
      <c r="AB180" s="89">
        <v>0</v>
      </c>
      <c r="AC180" s="89">
        <v>0</v>
      </c>
      <c r="AD180" s="89">
        <v>0</v>
      </c>
      <c r="AE180" s="89">
        <v>0</v>
      </c>
      <c r="AF180" s="89">
        <v>0</v>
      </c>
      <c r="AG180" s="89">
        <v>0</v>
      </c>
      <c r="AH180" s="89">
        <v>0</v>
      </c>
      <c r="AI180" s="89">
        <v>0</v>
      </c>
      <c r="AJ180" s="89">
        <v>0</v>
      </c>
      <c r="AK180" s="89">
        <v>0</v>
      </c>
      <c r="AL180" s="89">
        <v>0</v>
      </c>
      <c r="AM180" s="89">
        <v>0</v>
      </c>
      <c r="AN180" s="89">
        <v>0</v>
      </c>
      <c r="AO180" s="89">
        <v>0</v>
      </c>
      <c r="AP180" s="89">
        <v>0</v>
      </c>
      <c r="AQ180" s="89">
        <v>0</v>
      </c>
      <c r="AR180" s="89">
        <v>0</v>
      </c>
      <c r="AS180" s="89">
        <v>0</v>
      </c>
      <c r="AT180" s="89">
        <v>0</v>
      </c>
      <c r="AU180" s="89">
        <v>0</v>
      </c>
      <c r="AV180" s="89">
        <v>0</v>
      </c>
      <c r="AW180" s="89">
        <v>0</v>
      </c>
      <c r="AX180" s="89">
        <v>0</v>
      </c>
      <c r="AY180" s="89">
        <v>0</v>
      </c>
      <c r="AZ180" s="89">
        <v>0</v>
      </c>
      <c r="BA180" s="89">
        <v>0</v>
      </c>
      <c r="BB180" s="89">
        <v>0</v>
      </c>
      <c r="BC180" s="89">
        <v>0</v>
      </c>
      <c r="BD180" s="89">
        <v>0</v>
      </c>
      <c r="BE180" s="89">
        <v>0</v>
      </c>
      <c r="BF180" s="89">
        <v>0</v>
      </c>
      <c r="BG180" s="89">
        <v>0</v>
      </c>
      <c r="BH180" s="89">
        <v>0</v>
      </c>
      <c r="BI180" s="89">
        <v>0</v>
      </c>
      <c r="BJ180" s="89">
        <v>0</v>
      </c>
      <c r="BK180" s="89">
        <v>0</v>
      </c>
      <c r="BL180" s="89">
        <v>0</v>
      </c>
      <c r="BM180" s="89">
        <v>0</v>
      </c>
      <c r="BN180" s="89">
        <v>0</v>
      </c>
      <c r="BO180" s="89">
        <v>0</v>
      </c>
      <c r="BP180" s="89">
        <v>0</v>
      </c>
      <c r="BQ180" s="89">
        <v>0</v>
      </c>
      <c r="BR180" s="89">
        <v>29</v>
      </c>
      <c r="BS180" s="89">
        <v>0</v>
      </c>
      <c r="BT180" s="89">
        <v>0</v>
      </c>
      <c r="BU180" s="89">
        <v>0</v>
      </c>
      <c r="BV180" s="89">
        <v>0</v>
      </c>
      <c r="BW180" s="89">
        <v>0</v>
      </c>
      <c r="BX180" s="89">
        <v>0</v>
      </c>
      <c r="BY180" s="89">
        <v>0</v>
      </c>
      <c r="BZ180" s="89">
        <v>0</v>
      </c>
      <c r="CA180" s="89">
        <v>30</v>
      </c>
      <c r="CB180" s="89">
        <v>0</v>
      </c>
      <c r="CC180" s="89">
        <v>0</v>
      </c>
      <c r="CD180" s="89">
        <v>0</v>
      </c>
      <c r="CE180" s="89">
        <v>0</v>
      </c>
      <c r="CF180" s="89">
        <v>0</v>
      </c>
    </row>
    <row r="181" spans="1:84" x14ac:dyDescent="0.25">
      <c r="A181" s="48" t="s">
        <v>154</v>
      </c>
      <c r="B181" s="49" t="s">
        <v>165</v>
      </c>
      <c r="C181" s="50" t="s">
        <v>156</v>
      </c>
      <c r="D181" s="17"/>
      <c r="E181" s="11"/>
      <c r="F181" s="14" t="s">
        <v>172</v>
      </c>
      <c r="G181" s="23" t="e">
        <f ca="1">G180/G53</f>
        <v>#REF!</v>
      </c>
      <c r="H181" s="60" t="e">
        <f>IF(H53=0, 0, H180/H53)</f>
        <v>#REF!</v>
      </c>
      <c r="I181" s="60">
        <v>0</v>
      </c>
      <c r="J181" s="60">
        <v>0</v>
      </c>
      <c r="K181" s="60">
        <v>0</v>
      </c>
      <c r="L181" s="60">
        <v>0</v>
      </c>
      <c r="M181" s="60">
        <v>0</v>
      </c>
      <c r="N181" s="60">
        <v>0</v>
      </c>
      <c r="O181" s="60">
        <v>0</v>
      </c>
      <c r="P181" s="60">
        <v>0</v>
      </c>
      <c r="Q181" s="60">
        <v>0</v>
      </c>
      <c r="R181" s="60">
        <v>0</v>
      </c>
      <c r="S181" s="60">
        <v>0</v>
      </c>
      <c r="T181" s="60">
        <v>0</v>
      </c>
      <c r="U181" s="60">
        <v>0</v>
      </c>
      <c r="V181" s="60">
        <v>0</v>
      </c>
      <c r="W181" s="60">
        <v>0</v>
      </c>
      <c r="X181" s="60">
        <v>0</v>
      </c>
      <c r="Y181" s="60">
        <v>0</v>
      </c>
      <c r="Z181" s="60">
        <v>0</v>
      </c>
      <c r="AA181" s="60">
        <v>0</v>
      </c>
      <c r="AB181" s="60">
        <v>0</v>
      </c>
      <c r="AC181" s="60">
        <v>0</v>
      </c>
      <c r="AD181" s="60">
        <v>0</v>
      </c>
      <c r="AE181" s="60">
        <v>0</v>
      </c>
      <c r="AF181" s="60">
        <v>0</v>
      </c>
      <c r="AG181" s="60">
        <v>0</v>
      </c>
      <c r="AH181" s="60">
        <v>0</v>
      </c>
      <c r="AI181" s="60">
        <v>0</v>
      </c>
      <c r="AJ181" s="60">
        <v>0</v>
      </c>
      <c r="AK181" s="60">
        <v>0</v>
      </c>
      <c r="AL181" s="60">
        <v>0</v>
      </c>
      <c r="AM181" s="60">
        <v>0</v>
      </c>
      <c r="AN181" s="60">
        <v>0</v>
      </c>
      <c r="AO181" s="60">
        <v>0</v>
      </c>
      <c r="AP181" s="60">
        <v>0</v>
      </c>
      <c r="AQ181" s="60">
        <v>0</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0</v>
      </c>
      <c r="BS181" s="60">
        <v>0</v>
      </c>
      <c r="BT181" s="60">
        <v>0</v>
      </c>
      <c r="BU181" s="60">
        <v>0</v>
      </c>
      <c r="BV181" s="60">
        <v>0</v>
      </c>
      <c r="BW181" s="60">
        <v>0</v>
      </c>
      <c r="BX181" s="60">
        <v>0</v>
      </c>
      <c r="BY181" s="60">
        <v>0</v>
      </c>
      <c r="BZ181" s="60">
        <v>0</v>
      </c>
      <c r="CA181" s="60">
        <v>0</v>
      </c>
      <c r="CB181" s="60">
        <v>0</v>
      </c>
      <c r="CC181" s="60">
        <v>0</v>
      </c>
      <c r="CD181" s="60">
        <v>0</v>
      </c>
      <c r="CE181" s="60">
        <v>0</v>
      </c>
      <c r="CF181" s="60">
        <v>0</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489</v>
      </c>
      <c r="J182" s="89">
        <v>0</v>
      </c>
      <c r="K182" s="89">
        <v>0</v>
      </c>
      <c r="L182" s="89">
        <v>0</v>
      </c>
      <c r="M182" s="89">
        <v>0</v>
      </c>
      <c r="N182" s="89">
        <v>0</v>
      </c>
      <c r="O182" s="89">
        <v>0</v>
      </c>
      <c r="P182" s="89">
        <v>0</v>
      </c>
      <c r="Q182" s="89">
        <v>0</v>
      </c>
      <c r="R182" s="89">
        <v>0</v>
      </c>
      <c r="S182" s="89">
        <v>0</v>
      </c>
      <c r="T182" s="89">
        <v>0</v>
      </c>
      <c r="U182" s="89">
        <v>0</v>
      </c>
      <c r="V182" s="89">
        <v>0</v>
      </c>
      <c r="W182" s="89">
        <v>0</v>
      </c>
      <c r="X182" s="89">
        <v>0</v>
      </c>
      <c r="Y182" s="89">
        <v>0</v>
      </c>
      <c r="Z182" s="89">
        <v>0</v>
      </c>
      <c r="AA182" s="89">
        <v>0</v>
      </c>
      <c r="AB182" s="89">
        <v>0</v>
      </c>
      <c r="AC182" s="89">
        <v>0</v>
      </c>
      <c r="AD182" s="89">
        <v>0</v>
      </c>
      <c r="AE182" s="89">
        <v>0</v>
      </c>
      <c r="AF182" s="89">
        <v>0</v>
      </c>
      <c r="AG182" s="89">
        <v>0</v>
      </c>
      <c r="AH182" s="89">
        <v>0</v>
      </c>
      <c r="AI182" s="89">
        <v>0</v>
      </c>
      <c r="AJ182" s="89">
        <v>0</v>
      </c>
      <c r="AK182" s="89">
        <v>0</v>
      </c>
      <c r="AL182" s="89">
        <v>0</v>
      </c>
      <c r="AM182" s="89">
        <v>0</v>
      </c>
      <c r="AN182" s="89">
        <v>0</v>
      </c>
      <c r="AO182" s="89">
        <v>5</v>
      </c>
      <c r="AP182" s="89">
        <v>0</v>
      </c>
      <c r="AQ182" s="89">
        <v>0</v>
      </c>
      <c r="AR182" s="89">
        <v>0</v>
      </c>
      <c r="AS182" s="89">
        <v>0</v>
      </c>
      <c r="AT182" s="89">
        <v>0</v>
      </c>
      <c r="AU182" s="89">
        <v>0</v>
      </c>
      <c r="AV182" s="89">
        <v>0</v>
      </c>
      <c r="AW182" s="89">
        <v>0</v>
      </c>
      <c r="AX182" s="89">
        <v>0</v>
      </c>
      <c r="AY182" s="89">
        <v>0</v>
      </c>
      <c r="AZ182" s="89">
        <v>0</v>
      </c>
      <c r="BA182" s="89">
        <v>0</v>
      </c>
      <c r="BB182" s="89">
        <v>0</v>
      </c>
      <c r="BC182" s="89">
        <v>0</v>
      </c>
      <c r="BD182" s="89">
        <v>0</v>
      </c>
      <c r="BE182" s="89">
        <v>0</v>
      </c>
      <c r="BF182" s="89">
        <v>0</v>
      </c>
      <c r="BG182" s="89">
        <v>0</v>
      </c>
      <c r="BH182" s="89">
        <v>0</v>
      </c>
      <c r="BI182" s="89">
        <v>0</v>
      </c>
      <c r="BJ182" s="89">
        <v>0</v>
      </c>
      <c r="BK182" s="89">
        <v>0</v>
      </c>
      <c r="BL182" s="89">
        <v>0</v>
      </c>
      <c r="BM182" s="89">
        <v>0</v>
      </c>
      <c r="BN182" s="89">
        <v>0</v>
      </c>
      <c r="BO182" s="89">
        <v>0</v>
      </c>
      <c r="BP182" s="89">
        <v>0</v>
      </c>
      <c r="BQ182" s="89">
        <v>0</v>
      </c>
      <c r="BR182" s="89">
        <v>12133</v>
      </c>
      <c r="BS182" s="89">
        <v>0</v>
      </c>
      <c r="BT182" s="89">
        <v>0</v>
      </c>
      <c r="BU182" s="89">
        <v>0</v>
      </c>
      <c r="BV182" s="89">
        <v>0</v>
      </c>
      <c r="BW182" s="89">
        <v>0</v>
      </c>
      <c r="BX182" s="89">
        <v>0</v>
      </c>
      <c r="BY182" s="89">
        <v>0</v>
      </c>
      <c r="BZ182" s="89">
        <v>9142</v>
      </c>
      <c r="CA182" s="89">
        <v>9067</v>
      </c>
      <c r="CB182" s="89">
        <v>0</v>
      </c>
      <c r="CC182" s="89">
        <v>0</v>
      </c>
      <c r="CD182" s="89">
        <v>0</v>
      </c>
      <c r="CE182" s="89">
        <v>7769</v>
      </c>
      <c r="CF182" s="89">
        <v>0</v>
      </c>
    </row>
    <row r="183" spans="1:84" x14ac:dyDescent="0.25">
      <c r="A183" s="48" t="s">
        <v>117</v>
      </c>
      <c r="B183" s="49" t="s">
        <v>118</v>
      </c>
      <c r="C183" s="50" t="s">
        <v>119</v>
      </c>
      <c r="D183" s="17"/>
      <c r="E183" s="11"/>
      <c r="F183" s="14" t="s">
        <v>172</v>
      </c>
      <c r="G183" s="23" t="e">
        <f ca="1">G182/G53</f>
        <v>#REF!</v>
      </c>
      <c r="H183" s="60" t="e">
        <f>IF(H53=0, 0, H182/H53)</f>
        <v>#REF!</v>
      </c>
      <c r="I183" s="60">
        <v>0</v>
      </c>
      <c r="J183" s="60">
        <v>0</v>
      </c>
      <c r="K183" s="60">
        <v>0</v>
      </c>
      <c r="L183" s="60">
        <v>0</v>
      </c>
      <c r="M183" s="60">
        <v>0</v>
      </c>
      <c r="N183" s="60">
        <v>0</v>
      </c>
      <c r="O183" s="60">
        <v>0</v>
      </c>
      <c r="P183" s="60">
        <v>0</v>
      </c>
      <c r="Q183" s="60">
        <v>0</v>
      </c>
      <c r="R183" s="60">
        <v>0</v>
      </c>
      <c r="S183" s="60">
        <v>0</v>
      </c>
      <c r="T183" s="60">
        <v>0</v>
      </c>
      <c r="U183" s="60">
        <v>0</v>
      </c>
      <c r="V183" s="60">
        <v>0</v>
      </c>
      <c r="W183" s="60">
        <v>0</v>
      </c>
      <c r="X183" s="60">
        <v>0</v>
      </c>
      <c r="Y183" s="60">
        <v>0</v>
      </c>
      <c r="Z183" s="60">
        <v>0</v>
      </c>
      <c r="AA183" s="60">
        <v>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v>0</v>
      </c>
      <c r="BS183" s="60">
        <v>0</v>
      </c>
      <c r="BT183" s="60">
        <v>0</v>
      </c>
      <c r="BU183" s="60">
        <v>0</v>
      </c>
      <c r="BV183" s="60">
        <v>0</v>
      </c>
      <c r="BW183" s="60">
        <v>0</v>
      </c>
      <c r="BX183" s="60">
        <v>0</v>
      </c>
      <c r="BY183" s="60">
        <v>0</v>
      </c>
      <c r="BZ183" s="60">
        <v>0</v>
      </c>
      <c r="CA183" s="60">
        <v>0</v>
      </c>
      <c r="CB183" s="60">
        <v>0</v>
      </c>
      <c r="CC183" s="60">
        <v>0</v>
      </c>
      <c r="CD183" s="60">
        <v>0</v>
      </c>
      <c r="CE183" s="60">
        <v>0</v>
      </c>
      <c r="CF183" s="60">
        <v>0</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622</v>
      </c>
      <c r="J184" s="89">
        <v>0</v>
      </c>
      <c r="K184" s="89">
        <v>0</v>
      </c>
      <c r="L184" s="89">
        <v>0</v>
      </c>
      <c r="M184" s="89">
        <v>0</v>
      </c>
      <c r="N184" s="89">
        <v>0</v>
      </c>
      <c r="O184" s="89">
        <v>0</v>
      </c>
      <c r="P184" s="89">
        <v>0</v>
      </c>
      <c r="Q184" s="89">
        <v>0</v>
      </c>
      <c r="R184" s="89">
        <v>0</v>
      </c>
      <c r="S184" s="89">
        <v>0</v>
      </c>
      <c r="T184" s="89">
        <v>0</v>
      </c>
      <c r="U184" s="89">
        <v>0</v>
      </c>
      <c r="V184" s="89">
        <v>0</v>
      </c>
      <c r="W184" s="89">
        <v>0</v>
      </c>
      <c r="X184" s="89">
        <v>0</v>
      </c>
      <c r="Y184" s="89">
        <v>0</v>
      </c>
      <c r="Z184" s="89">
        <v>0</v>
      </c>
      <c r="AA184" s="89">
        <v>0</v>
      </c>
      <c r="AB184" s="89">
        <v>0</v>
      </c>
      <c r="AC184" s="89">
        <v>0</v>
      </c>
      <c r="AD184" s="89">
        <v>0</v>
      </c>
      <c r="AE184" s="89">
        <v>1822</v>
      </c>
      <c r="AF184" s="89">
        <v>0</v>
      </c>
      <c r="AG184" s="89">
        <v>0</v>
      </c>
      <c r="AH184" s="89">
        <v>0</v>
      </c>
      <c r="AI184" s="89">
        <v>0</v>
      </c>
      <c r="AJ184" s="89">
        <v>0</v>
      </c>
      <c r="AK184" s="89">
        <v>0</v>
      </c>
      <c r="AL184" s="89">
        <v>0</v>
      </c>
      <c r="AM184" s="89">
        <v>0</v>
      </c>
      <c r="AN184" s="89">
        <v>0</v>
      </c>
      <c r="AO184" s="89">
        <v>34</v>
      </c>
      <c r="AP184" s="89">
        <v>0</v>
      </c>
      <c r="AQ184" s="89">
        <v>0</v>
      </c>
      <c r="AR184" s="89">
        <v>0</v>
      </c>
      <c r="AS184" s="89">
        <v>0</v>
      </c>
      <c r="AT184" s="89">
        <v>0</v>
      </c>
      <c r="AU184" s="89">
        <v>0</v>
      </c>
      <c r="AV184" s="89">
        <v>0</v>
      </c>
      <c r="AW184" s="89">
        <v>0</v>
      </c>
      <c r="AX184" s="89">
        <v>0</v>
      </c>
      <c r="AY184" s="89">
        <v>0</v>
      </c>
      <c r="AZ184" s="89">
        <v>0</v>
      </c>
      <c r="BA184" s="89">
        <v>0</v>
      </c>
      <c r="BB184" s="89">
        <v>0</v>
      </c>
      <c r="BC184" s="89">
        <v>0</v>
      </c>
      <c r="BD184" s="89">
        <v>0</v>
      </c>
      <c r="BE184" s="89">
        <v>0</v>
      </c>
      <c r="BF184" s="89">
        <v>0</v>
      </c>
      <c r="BG184" s="89">
        <v>0</v>
      </c>
      <c r="BH184" s="89">
        <v>0</v>
      </c>
      <c r="BI184" s="89">
        <v>0</v>
      </c>
      <c r="BJ184" s="89">
        <v>0</v>
      </c>
      <c r="BK184" s="89">
        <v>0</v>
      </c>
      <c r="BL184" s="89">
        <v>0</v>
      </c>
      <c r="BM184" s="89">
        <v>0</v>
      </c>
      <c r="BN184" s="89">
        <v>0</v>
      </c>
      <c r="BO184" s="89">
        <v>0</v>
      </c>
      <c r="BP184" s="89">
        <v>0</v>
      </c>
      <c r="BQ184" s="89">
        <v>0</v>
      </c>
      <c r="BR184" s="89">
        <v>1638</v>
      </c>
      <c r="BS184" s="89">
        <v>0</v>
      </c>
      <c r="BT184" s="89">
        <v>0</v>
      </c>
      <c r="BU184" s="89">
        <v>0</v>
      </c>
      <c r="BV184" s="89">
        <v>0</v>
      </c>
      <c r="BW184" s="89">
        <v>0</v>
      </c>
      <c r="BX184" s="89">
        <v>0</v>
      </c>
      <c r="BY184" s="89">
        <v>0</v>
      </c>
      <c r="BZ184" s="89">
        <v>1350</v>
      </c>
      <c r="CA184" s="89">
        <v>1337</v>
      </c>
      <c r="CB184" s="89">
        <v>0</v>
      </c>
      <c r="CC184" s="89">
        <v>0</v>
      </c>
      <c r="CD184" s="89">
        <v>0</v>
      </c>
      <c r="CE184" s="89">
        <v>1193</v>
      </c>
      <c r="CF184" s="89">
        <v>0</v>
      </c>
    </row>
    <row r="185" spans="1:84" x14ac:dyDescent="0.25">
      <c r="A185" s="48" t="s">
        <v>161</v>
      </c>
      <c r="B185" s="49" t="s">
        <v>74</v>
      </c>
      <c r="C185" s="50" t="s">
        <v>175</v>
      </c>
      <c r="D185" s="17"/>
      <c r="E185" s="11"/>
      <c r="F185" s="14" t="s">
        <v>172</v>
      </c>
      <c r="G185" s="23" t="e">
        <f ca="1">G184/G53</f>
        <v>#REF!</v>
      </c>
      <c r="H185" s="60" t="e">
        <f>IF(H53=0, 0, H184/H53)</f>
        <v>#REF!</v>
      </c>
      <c r="I185" s="60">
        <v>0</v>
      </c>
      <c r="J185" s="60">
        <v>0</v>
      </c>
      <c r="K185" s="60">
        <v>0</v>
      </c>
      <c r="L185" s="60">
        <v>0</v>
      </c>
      <c r="M185" s="60">
        <v>0</v>
      </c>
      <c r="N185" s="60">
        <v>0</v>
      </c>
      <c r="O185" s="60">
        <v>0</v>
      </c>
      <c r="P185" s="60">
        <v>0</v>
      </c>
      <c r="Q185" s="60">
        <v>0</v>
      </c>
      <c r="R185" s="60">
        <v>0</v>
      </c>
      <c r="S185" s="60">
        <v>0</v>
      </c>
      <c r="T185" s="60">
        <v>0</v>
      </c>
      <c r="U185" s="60">
        <v>0</v>
      </c>
      <c r="V185" s="60">
        <v>0</v>
      </c>
      <c r="W185" s="60">
        <v>0</v>
      </c>
      <c r="X185" s="60">
        <v>0</v>
      </c>
      <c r="Y185" s="60">
        <v>0</v>
      </c>
      <c r="Z185" s="60">
        <v>0</v>
      </c>
      <c r="AA185" s="60">
        <v>0</v>
      </c>
      <c r="AB185" s="60">
        <v>0</v>
      </c>
      <c r="AC185" s="60">
        <v>0</v>
      </c>
      <c r="AD185" s="60">
        <v>0</v>
      </c>
      <c r="AE185" s="60">
        <v>0</v>
      </c>
      <c r="AF185" s="60">
        <v>0</v>
      </c>
      <c r="AG185" s="60">
        <v>0</v>
      </c>
      <c r="AH185" s="60">
        <v>0</v>
      </c>
      <c r="AI185" s="60">
        <v>0</v>
      </c>
      <c r="AJ185" s="60">
        <v>0</v>
      </c>
      <c r="AK185" s="60">
        <v>0</v>
      </c>
      <c r="AL185" s="60">
        <v>0</v>
      </c>
      <c r="AM185" s="60">
        <v>0</v>
      </c>
      <c r="AN185" s="60">
        <v>0</v>
      </c>
      <c r="AO185" s="60">
        <v>0</v>
      </c>
      <c r="AP185" s="60">
        <v>0</v>
      </c>
      <c r="AQ185" s="60">
        <v>0</v>
      </c>
      <c r="AR185" s="60">
        <v>0</v>
      </c>
      <c r="AS185" s="60">
        <v>0</v>
      </c>
      <c r="AT185" s="60">
        <v>0</v>
      </c>
      <c r="AU185" s="60">
        <v>0</v>
      </c>
      <c r="AV185" s="60">
        <v>0</v>
      </c>
      <c r="AW185" s="60">
        <v>0</v>
      </c>
      <c r="AX185" s="60">
        <v>0</v>
      </c>
      <c r="AY185" s="60">
        <v>0</v>
      </c>
      <c r="AZ185" s="60">
        <v>0</v>
      </c>
      <c r="BA185" s="60">
        <v>0</v>
      </c>
      <c r="BB185" s="60">
        <v>0</v>
      </c>
      <c r="BC185" s="60">
        <v>0</v>
      </c>
      <c r="BD185" s="60">
        <v>0</v>
      </c>
      <c r="BE185" s="60">
        <v>0</v>
      </c>
      <c r="BF185" s="60">
        <v>0</v>
      </c>
      <c r="BG185" s="60">
        <v>0</v>
      </c>
      <c r="BH185" s="60">
        <v>0</v>
      </c>
      <c r="BI185" s="60">
        <v>0</v>
      </c>
      <c r="BJ185" s="60">
        <v>0</v>
      </c>
      <c r="BK185" s="60">
        <v>0</v>
      </c>
      <c r="BL185" s="60">
        <v>0</v>
      </c>
      <c r="BM185" s="60">
        <v>0</v>
      </c>
      <c r="BN185" s="60">
        <v>0</v>
      </c>
      <c r="BO185" s="60">
        <v>0</v>
      </c>
      <c r="BP185" s="60">
        <v>0</v>
      </c>
      <c r="BQ185" s="60">
        <v>0</v>
      </c>
      <c r="BR185" s="60">
        <v>0</v>
      </c>
      <c r="BS185" s="60">
        <v>0</v>
      </c>
      <c r="BT185" s="60">
        <v>0</v>
      </c>
      <c r="BU185" s="60">
        <v>0</v>
      </c>
      <c r="BV185" s="60">
        <v>0</v>
      </c>
      <c r="BW185" s="60">
        <v>0</v>
      </c>
      <c r="BX185" s="60">
        <v>0</v>
      </c>
      <c r="BY185" s="60">
        <v>0</v>
      </c>
      <c r="BZ185" s="60">
        <v>0</v>
      </c>
      <c r="CA185" s="60">
        <v>0</v>
      </c>
      <c r="CB185" s="60">
        <v>0</v>
      </c>
      <c r="CC185" s="60">
        <v>0</v>
      </c>
      <c r="CD185" s="60">
        <v>0</v>
      </c>
      <c r="CE185" s="60">
        <v>0</v>
      </c>
      <c r="CF185" s="60">
        <v>0</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23</v>
      </c>
      <c r="CA186" s="89">
        <v>0</v>
      </c>
      <c r="CB186" s="89">
        <v>0</v>
      </c>
      <c r="CC186" s="89">
        <v>0</v>
      </c>
      <c r="CD186" s="89">
        <v>0</v>
      </c>
      <c r="CE186" s="89">
        <v>0</v>
      </c>
      <c r="CF186" s="89">
        <v>0</v>
      </c>
    </row>
    <row r="187" spans="1:84" x14ac:dyDescent="0.25">
      <c r="A187" s="48" t="s">
        <v>161</v>
      </c>
      <c r="B187" s="49" t="s">
        <v>74</v>
      </c>
      <c r="C187" s="50" t="s">
        <v>175</v>
      </c>
      <c r="D187" s="17"/>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11732</v>
      </c>
      <c r="J188" s="116">
        <v>0</v>
      </c>
      <c r="K188" s="116">
        <v>0</v>
      </c>
      <c r="L188" s="116">
        <v>0</v>
      </c>
      <c r="M188" s="116">
        <v>0</v>
      </c>
      <c r="N188" s="116">
        <v>0</v>
      </c>
      <c r="O188" s="116">
        <v>0</v>
      </c>
      <c r="P188" s="116">
        <v>0</v>
      </c>
      <c r="Q188" s="116">
        <v>0</v>
      </c>
      <c r="R188" s="116">
        <v>0</v>
      </c>
      <c r="S188" s="116">
        <v>0</v>
      </c>
      <c r="T188" s="116">
        <v>0</v>
      </c>
      <c r="U188" s="116">
        <v>0</v>
      </c>
      <c r="V188" s="116">
        <v>0</v>
      </c>
      <c r="W188" s="116">
        <v>0</v>
      </c>
      <c r="X188" s="116">
        <v>0</v>
      </c>
      <c r="Y188" s="116">
        <v>0</v>
      </c>
      <c r="Z188" s="116">
        <v>0</v>
      </c>
      <c r="AA188" s="116">
        <v>0</v>
      </c>
      <c r="AB188" s="116">
        <v>0</v>
      </c>
      <c r="AC188" s="116">
        <v>0</v>
      </c>
      <c r="AD188" s="116">
        <v>0</v>
      </c>
      <c r="AE188" s="116">
        <v>0</v>
      </c>
      <c r="AF188" s="116">
        <v>0</v>
      </c>
      <c r="AG188" s="116">
        <v>0</v>
      </c>
      <c r="AH188" s="116">
        <v>0</v>
      </c>
      <c r="AI188" s="116">
        <v>0</v>
      </c>
      <c r="AJ188" s="116">
        <v>0</v>
      </c>
      <c r="AK188" s="116">
        <v>0</v>
      </c>
      <c r="AL188" s="116">
        <v>0</v>
      </c>
      <c r="AM188" s="116">
        <v>0</v>
      </c>
      <c r="AN188" s="116">
        <v>0</v>
      </c>
      <c r="AO188" s="116">
        <v>29</v>
      </c>
      <c r="AP188" s="116">
        <v>0</v>
      </c>
      <c r="AQ188" s="116">
        <v>0</v>
      </c>
      <c r="AR188" s="116">
        <v>0</v>
      </c>
      <c r="AS188" s="116">
        <v>0</v>
      </c>
      <c r="AT188" s="116">
        <v>0</v>
      </c>
      <c r="AU188" s="116">
        <v>0</v>
      </c>
      <c r="AV188" s="116">
        <v>0</v>
      </c>
      <c r="AW188" s="116">
        <v>0</v>
      </c>
      <c r="AX188" s="116">
        <v>0</v>
      </c>
      <c r="AY188" s="116">
        <v>0</v>
      </c>
      <c r="AZ188" s="116">
        <v>0</v>
      </c>
      <c r="BA188" s="116">
        <v>0</v>
      </c>
      <c r="BB188" s="116">
        <v>0</v>
      </c>
      <c r="BC188" s="116">
        <v>0</v>
      </c>
      <c r="BD188" s="116">
        <v>0</v>
      </c>
      <c r="BE188" s="116">
        <v>0</v>
      </c>
      <c r="BF188" s="116">
        <v>0</v>
      </c>
      <c r="BG188" s="116">
        <v>0</v>
      </c>
      <c r="BH188" s="116">
        <v>0</v>
      </c>
      <c r="BI188" s="116">
        <v>0</v>
      </c>
      <c r="BJ188" s="116">
        <v>0</v>
      </c>
      <c r="BK188" s="116">
        <v>0</v>
      </c>
      <c r="BL188" s="116">
        <v>0</v>
      </c>
      <c r="BM188" s="116">
        <v>0</v>
      </c>
      <c r="BN188" s="116">
        <v>0</v>
      </c>
      <c r="BO188" s="116">
        <v>0</v>
      </c>
      <c r="BP188" s="116">
        <v>0</v>
      </c>
      <c r="BQ188" s="116">
        <v>6756</v>
      </c>
      <c r="BR188" s="116">
        <v>6343</v>
      </c>
      <c r="BS188" s="116">
        <v>0</v>
      </c>
      <c r="BT188" s="116">
        <v>0</v>
      </c>
      <c r="BU188" s="116">
        <v>0</v>
      </c>
      <c r="BV188" s="116">
        <v>0</v>
      </c>
      <c r="BW188" s="116">
        <v>0</v>
      </c>
      <c r="BX188" s="116">
        <v>0</v>
      </c>
      <c r="BY188" s="116">
        <v>0</v>
      </c>
      <c r="BZ188" s="116">
        <v>3952</v>
      </c>
      <c r="CA188" s="116">
        <v>3870</v>
      </c>
      <c r="CB188" s="116">
        <v>0</v>
      </c>
      <c r="CC188" s="116">
        <v>0</v>
      </c>
      <c r="CD188" s="116">
        <v>0</v>
      </c>
      <c r="CE188" s="116">
        <v>3352</v>
      </c>
      <c r="CF188" s="116">
        <v>0</v>
      </c>
    </row>
    <row r="189" spans="1:84" x14ac:dyDescent="0.25">
      <c r="A189" s="48" t="s">
        <v>117</v>
      </c>
      <c r="B189" s="49" t="s">
        <v>118</v>
      </c>
      <c r="C189" s="50" t="s">
        <v>119</v>
      </c>
      <c r="D189" s="17"/>
      <c r="E189" s="11"/>
      <c r="F189" s="14" t="s">
        <v>172</v>
      </c>
      <c r="G189" s="23" t="e">
        <f ca="1">G188/G53</f>
        <v>#REF!</v>
      </c>
      <c r="H189" s="30" t="e">
        <f>IF(H53=0, 0, H188/H53)</f>
        <v>#REF!</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0">
        <v>0</v>
      </c>
      <c r="AY189" s="30">
        <v>0</v>
      </c>
      <c r="AZ189" s="30">
        <v>0</v>
      </c>
      <c r="BA189" s="30">
        <v>0</v>
      </c>
      <c r="BB189" s="30">
        <v>0</v>
      </c>
      <c r="BC189" s="30">
        <v>0</v>
      </c>
      <c r="BD189" s="30">
        <v>0</v>
      </c>
      <c r="BE189" s="30">
        <v>0</v>
      </c>
      <c r="BF189" s="30">
        <v>0</v>
      </c>
      <c r="BG189" s="30">
        <v>0</v>
      </c>
      <c r="BH189" s="30">
        <v>0</v>
      </c>
      <c r="BI189" s="30">
        <v>0</v>
      </c>
      <c r="BJ189" s="30">
        <v>0</v>
      </c>
      <c r="BK189" s="30">
        <v>0</v>
      </c>
      <c r="BL189" s="30">
        <v>0</v>
      </c>
      <c r="BM189" s="30">
        <v>0</v>
      </c>
      <c r="BN189" s="30">
        <v>0</v>
      </c>
      <c r="BO189" s="30">
        <v>0</v>
      </c>
      <c r="BP189" s="30">
        <v>0</v>
      </c>
      <c r="BQ189" s="30">
        <v>0</v>
      </c>
      <c r="BR189" s="30">
        <v>0</v>
      </c>
      <c r="BS189" s="30">
        <v>0</v>
      </c>
      <c r="BT189" s="30">
        <v>0</v>
      </c>
      <c r="BU189" s="30">
        <v>0</v>
      </c>
      <c r="BV189" s="30">
        <v>0</v>
      </c>
      <c r="BW189" s="30">
        <v>0</v>
      </c>
      <c r="BX189" s="30">
        <v>0</v>
      </c>
      <c r="BY189" s="30">
        <v>0</v>
      </c>
      <c r="BZ189" s="30">
        <v>0</v>
      </c>
      <c r="CA189" s="30">
        <v>0</v>
      </c>
      <c r="CB189" s="30">
        <v>0</v>
      </c>
      <c r="CC189" s="30">
        <v>0</v>
      </c>
      <c r="CD189" s="30">
        <v>0</v>
      </c>
      <c r="CE189" s="30">
        <v>0</v>
      </c>
      <c r="CF189" s="30">
        <v>0</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29" t="e">
        <f>#REF!</f>
        <v>#REF!</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9">
        <v>0</v>
      </c>
      <c r="AI196" s="29">
        <v>0</v>
      </c>
      <c r="AJ196" s="29">
        <v>0</v>
      </c>
      <c r="AK196" s="29">
        <v>0</v>
      </c>
      <c r="AL196" s="29">
        <v>0</v>
      </c>
      <c r="AM196" s="29">
        <v>0</v>
      </c>
      <c r="AN196" s="29">
        <v>0</v>
      </c>
      <c r="AO196" s="29">
        <v>0</v>
      </c>
      <c r="AP196" s="29">
        <v>0</v>
      </c>
      <c r="AQ196" s="29">
        <v>0</v>
      </c>
      <c r="AR196" s="29">
        <v>0</v>
      </c>
      <c r="AS196" s="29">
        <v>0</v>
      </c>
      <c r="AT196" s="29">
        <v>0</v>
      </c>
      <c r="AU196" s="29">
        <v>0</v>
      </c>
      <c r="AV196" s="29">
        <v>0</v>
      </c>
      <c r="AW196" s="29">
        <v>0</v>
      </c>
      <c r="AX196" s="29">
        <v>0</v>
      </c>
      <c r="AY196" s="29">
        <v>0</v>
      </c>
      <c r="AZ196" s="29">
        <v>0</v>
      </c>
      <c r="BA196" s="29">
        <v>0</v>
      </c>
      <c r="BB196" s="29">
        <v>0</v>
      </c>
      <c r="BC196" s="29">
        <v>0</v>
      </c>
      <c r="BD196" s="29">
        <v>0</v>
      </c>
      <c r="BE196" s="29">
        <v>0</v>
      </c>
      <c r="BF196" s="29">
        <v>0</v>
      </c>
      <c r="BG196" s="29">
        <v>0</v>
      </c>
      <c r="BH196" s="29">
        <v>0</v>
      </c>
      <c r="BI196" s="29">
        <v>0</v>
      </c>
      <c r="BJ196" s="29">
        <v>0</v>
      </c>
      <c r="BK196" s="29">
        <v>0</v>
      </c>
      <c r="BL196" s="29">
        <v>0</v>
      </c>
      <c r="BM196" s="29">
        <v>0</v>
      </c>
      <c r="BN196" s="29">
        <v>0</v>
      </c>
      <c r="BO196" s="29">
        <v>0</v>
      </c>
      <c r="BP196" s="29">
        <v>0</v>
      </c>
      <c r="BQ196" s="29">
        <v>0</v>
      </c>
      <c r="BR196" s="29">
        <v>0</v>
      </c>
      <c r="BS196" s="29">
        <v>0</v>
      </c>
      <c r="BT196" s="29">
        <v>0</v>
      </c>
      <c r="BU196" s="29">
        <v>0</v>
      </c>
      <c r="BV196" s="29">
        <v>0</v>
      </c>
      <c r="BW196" s="29">
        <v>0</v>
      </c>
      <c r="BX196" s="29">
        <v>0</v>
      </c>
      <c r="BY196" s="29">
        <v>0</v>
      </c>
      <c r="BZ196" s="29">
        <v>0</v>
      </c>
      <c r="CA196" s="29">
        <v>0</v>
      </c>
      <c r="CB196" s="29">
        <v>0</v>
      </c>
      <c r="CC196" s="29">
        <v>0</v>
      </c>
      <c r="CD196" s="29">
        <v>0</v>
      </c>
      <c r="CE196" s="29">
        <v>0</v>
      </c>
      <c r="CF196" s="29">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2" t="e">
        <f>#REF!</f>
        <v>#REF!</v>
      </c>
      <c r="I199" s="72">
        <v>0</v>
      </c>
      <c r="J199" s="72">
        <v>0</v>
      </c>
      <c r="K199" s="72">
        <v>0</v>
      </c>
      <c r="L199" s="72">
        <v>0</v>
      </c>
      <c r="M199" s="72">
        <v>0</v>
      </c>
      <c r="N199" s="72">
        <v>0</v>
      </c>
      <c r="O199" s="72">
        <v>0</v>
      </c>
      <c r="P199" s="72">
        <v>0</v>
      </c>
      <c r="Q199" s="72">
        <v>0</v>
      </c>
      <c r="R199" s="72">
        <v>0</v>
      </c>
      <c r="S199" s="72">
        <v>0</v>
      </c>
      <c r="T199" s="72">
        <v>0</v>
      </c>
      <c r="U199" s="72">
        <v>0</v>
      </c>
      <c r="V199" s="72">
        <v>0</v>
      </c>
      <c r="W199" s="72">
        <v>0</v>
      </c>
      <c r="X199" s="72">
        <v>0</v>
      </c>
      <c r="Y199" s="72">
        <v>0</v>
      </c>
      <c r="Z199" s="72">
        <v>0</v>
      </c>
      <c r="AA199" s="72">
        <v>0</v>
      </c>
      <c r="AB199" s="72">
        <v>0</v>
      </c>
      <c r="AC199" s="72">
        <v>0</v>
      </c>
      <c r="AD199" s="72">
        <v>0</v>
      </c>
      <c r="AE199" s="72">
        <v>0</v>
      </c>
      <c r="AF199" s="72">
        <v>0</v>
      </c>
      <c r="AG199" s="72">
        <v>0</v>
      </c>
      <c r="AH199" s="72">
        <v>0</v>
      </c>
      <c r="AI199" s="72">
        <v>0</v>
      </c>
      <c r="AJ199" s="72">
        <v>0</v>
      </c>
      <c r="AK199" s="72">
        <v>0</v>
      </c>
      <c r="AL199" s="72">
        <v>0</v>
      </c>
      <c r="AM199" s="72">
        <v>0</v>
      </c>
      <c r="AN199" s="72">
        <v>0</v>
      </c>
      <c r="AO199" s="72">
        <v>0</v>
      </c>
      <c r="AP199" s="72">
        <v>0</v>
      </c>
      <c r="AQ199" s="72">
        <v>0</v>
      </c>
      <c r="AR199" s="72">
        <v>0</v>
      </c>
      <c r="AS199" s="72">
        <v>0</v>
      </c>
      <c r="AT199" s="72">
        <v>0</v>
      </c>
      <c r="AU199" s="72">
        <v>0</v>
      </c>
      <c r="AV199" s="72">
        <v>0</v>
      </c>
      <c r="AW199" s="72">
        <v>0</v>
      </c>
      <c r="AX199" s="72">
        <v>0</v>
      </c>
      <c r="AY199" s="72">
        <v>0</v>
      </c>
      <c r="AZ199" s="72">
        <v>0</v>
      </c>
      <c r="BA199" s="72">
        <v>0</v>
      </c>
      <c r="BB199" s="72">
        <v>0</v>
      </c>
      <c r="BC199" s="72">
        <v>0</v>
      </c>
      <c r="BD199" s="72">
        <v>0</v>
      </c>
      <c r="BE199" s="72">
        <v>0</v>
      </c>
      <c r="BF199" s="72">
        <v>0</v>
      </c>
      <c r="BG199" s="72">
        <v>0</v>
      </c>
      <c r="BH199" s="72">
        <v>0</v>
      </c>
      <c r="BI199" s="72">
        <v>0</v>
      </c>
      <c r="BJ199" s="72">
        <v>0</v>
      </c>
      <c r="BK199" s="72">
        <v>0</v>
      </c>
      <c r="BL199" s="72">
        <v>0</v>
      </c>
      <c r="BM199" s="72">
        <v>0</v>
      </c>
      <c r="BN199" s="72">
        <v>0</v>
      </c>
      <c r="BO199" s="72">
        <v>0</v>
      </c>
      <c r="BP199" s="72">
        <v>0</v>
      </c>
      <c r="BQ199" s="72">
        <v>0</v>
      </c>
      <c r="BR199" s="72">
        <v>0</v>
      </c>
      <c r="BS199" s="72">
        <v>0</v>
      </c>
      <c r="BT199" s="72">
        <v>0</v>
      </c>
      <c r="BU199" s="72">
        <v>0</v>
      </c>
      <c r="BV199" s="72">
        <v>0</v>
      </c>
      <c r="BW199" s="72">
        <v>0</v>
      </c>
      <c r="BX199" s="72">
        <v>0</v>
      </c>
      <c r="BY199" s="72">
        <v>0</v>
      </c>
      <c r="BZ199" s="72">
        <v>0</v>
      </c>
      <c r="CA199" s="72">
        <v>0</v>
      </c>
      <c r="CB199" s="72">
        <v>0</v>
      </c>
      <c r="CC199" s="72">
        <v>0</v>
      </c>
      <c r="CD199" s="72">
        <v>0</v>
      </c>
      <c r="CE199" s="72">
        <v>0</v>
      </c>
      <c r="CF199" s="72">
        <v>0</v>
      </c>
    </row>
    <row r="200" spans="1:84" x14ac:dyDescent="0.25">
      <c r="A200" s="90" t="s">
        <v>36</v>
      </c>
      <c r="B200" s="91" t="s">
        <v>121</v>
      </c>
      <c r="C200" s="92" t="s">
        <v>189</v>
      </c>
      <c r="D200" s="17"/>
      <c r="E200" s="11"/>
      <c r="F200" s="14" t="s">
        <v>115</v>
      </c>
      <c r="G200" s="23" t="e">
        <f ca="1" xml:space="preserve"> IF(G9=0, 0,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2" t="e">
        <f>#REF!</f>
        <v>#REF!</v>
      </c>
      <c r="I203" s="72">
        <v>0</v>
      </c>
      <c r="J203" s="72">
        <v>0</v>
      </c>
      <c r="K203" s="72">
        <v>0</v>
      </c>
      <c r="L203" s="72">
        <v>0</v>
      </c>
      <c r="M203" s="72">
        <v>0</v>
      </c>
      <c r="N203" s="72">
        <v>0</v>
      </c>
      <c r="O203" s="72">
        <v>0</v>
      </c>
      <c r="P203" s="72">
        <v>0</v>
      </c>
      <c r="Q203" s="72">
        <v>0</v>
      </c>
      <c r="R203" s="72">
        <v>0</v>
      </c>
      <c r="S203" s="72">
        <v>0</v>
      </c>
      <c r="T203" s="72">
        <v>0</v>
      </c>
      <c r="U203" s="72">
        <v>0</v>
      </c>
      <c r="V203" s="72">
        <v>0</v>
      </c>
      <c r="W203" s="72">
        <v>0</v>
      </c>
      <c r="X203" s="72">
        <v>0</v>
      </c>
      <c r="Y203" s="72">
        <v>0</v>
      </c>
      <c r="Z203" s="72">
        <v>0</v>
      </c>
      <c r="AA203" s="72">
        <v>0</v>
      </c>
      <c r="AB203" s="72">
        <v>0</v>
      </c>
      <c r="AC203" s="72">
        <v>0</v>
      </c>
      <c r="AD203" s="72">
        <v>0</v>
      </c>
      <c r="AE203" s="72">
        <v>0</v>
      </c>
      <c r="AF203" s="72">
        <v>0</v>
      </c>
      <c r="AG203" s="72">
        <v>0</v>
      </c>
      <c r="AH203" s="72">
        <v>0</v>
      </c>
      <c r="AI203" s="72">
        <v>0</v>
      </c>
      <c r="AJ203" s="72">
        <v>0</v>
      </c>
      <c r="AK203" s="72">
        <v>0</v>
      </c>
      <c r="AL203" s="72">
        <v>0</v>
      </c>
      <c r="AM203" s="72">
        <v>0</v>
      </c>
      <c r="AN203" s="72">
        <v>0</v>
      </c>
      <c r="AO203" s="72">
        <v>0</v>
      </c>
      <c r="AP203" s="72">
        <v>0</v>
      </c>
      <c r="AQ203" s="72">
        <v>0</v>
      </c>
      <c r="AR203" s="72">
        <v>0</v>
      </c>
      <c r="AS203" s="72">
        <v>0</v>
      </c>
      <c r="AT203" s="72">
        <v>0</v>
      </c>
      <c r="AU203" s="72">
        <v>0</v>
      </c>
      <c r="AV203" s="72">
        <v>0</v>
      </c>
      <c r="AW203" s="72">
        <v>0</v>
      </c>
      <c r="AX203" s="72">
        <v>0</v>
      </c>
      <c r="AY203" s="72">
        <v>0</v>
      </c>
      <c r="AZ203" s="72">
        <v>0</v>
      </c>
      <c r="BA203" s="72">
        <v>0</v>
      </c>
      <c r="BB203" s="72">
        <v>0</v>
      </c>
      <c r="BC203" s="72">
        <v>0</v>
      </c>
      <c r="BD203" s="72">
        <v>0</v>
      </c>
      <c r="BE203" s="72">
        <v>0</v>
      </c>
      <c r="BF203" s="72">
        <v>0</v>
      </c>
      <c r="BG203" s="72">
        <v>0</v>
      </c>
      <c r="BH203" s="72">
        <v>0</v>
      </c>
      <c r="BI203" s="72">
        <v>0</v>
      </c>
      <c r="BJ203" s="72">
        <v>0</v>
      </c>
      <c r="BK203" s="72">
        <v>0</v>
      </c>
      <c r="BL203" s="72">
        <v>0</v>
      </c>
      <c r="BM203" s="72">
        <v>0</v>
      </c>
      <c r="BN203" s="72">
        <v>0</v>
      </c>
      <c r="BO203" s="72">
        <v>0</v>
      </c>
      <c r="BP203" s="72">
        <v>0</v>
      </c>
      <c r="BQ203" s="72">
        <v>0</v>
      </c>
      <c r="BR203" s="72">
        <v>0</v>
      </c>
      <c r="BS203" s="72">
        <v>0</v>
      </c>
      <c r="BT203" s="72">
        <v>0</v>
      </c>
      <c r="BU203" s="72">
        <v>0</v>
      </c>
      <c r="BV203" s="72">
        <v>0</v>
      </c>
      <c r="BW203" s="72">
        <v>0</v>
      </c>
      <c r="BX203" s="72">
        <v>0</v>
      </c>
      <c r="BY203" s="72">
        <v>0</v>
      </c>
      <c r="BZ203" s="72">
        <v>0</v>
      </c>
      <c r="CA203" s="72">
        <v>0</v>
      </c>
      <c r="CB203" s="72">
        <v>0</v>
      </c>
      <c r="CC203" s="72">
        <v>0</v>
      </c>
      <c r="CD203" s="72">
        <v>0</v>
      </c>
      <c r="CE203" s="72">
        <v>0</v>
      </c>
      <c r="CF203" s="72">
        <v>0</v>
      </c>
    </row>
    <row r="204" spans="1:84" x14ac:dyDescent="0.25">
      <c r="A204" s="48" t="s">
        <v>34</v>
      </c>
      <c r="B204" s="49" t="s">
        <v>121</v>
      </c>
      <c r="C204" s="50" t="s">
        <v>122</v>
      </c>
      <c r="D204" s="17"/>
      <c r="E204" s="11"/>
      <c r="F204" s="14" t="s">
        <v>115</v>
      </c>
      <c r="G204" s="23" t="e">
        <f ca="1" xml:space="preserve"> IF(G9=0, 0,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row>
    <row r="206" spans="1:84" ht="13.8" thickBot="1" x14ac:dyDescent="0.3">
      <c r="A206" s="17"/>
      <c r="B206" s="17"/>
      <c r="C206" s="17"/>
      <c r="D206" s="17"/>
      <c r="E206" s="11"/>
      <c r="F206" s="25" t="s">
        <v>192</v>
      </c>
      <c r="G206" s="117"/>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116" t="e">
        <f>#REF!</f>
        <v>#REF!</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0</v>
      </c>
      <c r="AC207" s="116">
        <v>0</v>
      </c>
      <c r="AD207" s="116">
        <v>0</v>
      </c>
      <c r="AE207" s="116">
        <v>0</v>
      </c>
      <c r="AF207" s="116">
        <v>0</v>
      </c>
      <c r="AG207" s="116">
        <v>0</v>
      </c>
      <c r="AH207" s="116">
        <v>0</v>
      </c>
      <c r="AI207" s="116">
        <v>0</v>
      </c>
      <c r="AJ207" s="116">
        <v>0</v>
      </c>
      <c r="AK207" s="116">
        <v>0</v>
      </c>
      <c r="AL207" s="116">
        <v>0</v>
      </c>
      <c r="AM207" s="116">
        <v>0</v>
      </c>
      <c r="AN207" s="116">
        <v>0</v>
      </c>
      <c r="AO207" s="116">
        <v>0</v>
      </c>
      <c r="AP207" s="116">
        <v>0</v>
      </c>
      <c r="AQ207" s="116">
        <v>0</v>
      </c>
      <c r="AR207" s="116">
        <v>0</v>
      </c>
      <c r="AS207" s="116">
        <v>0</v>
      </c>
      <c r="AT207" s="116">
        <v>0</v>
      </c>
      <c r="AU207" s="116">
        <v>0</v>
      </c>
      <c r="AV207" s="116">
        <v>0</v>
      </c>
      <c r="AW207" s="116">
        <v>0</v>
      </c>
      <c r="AX207" s="116">
        <v>0</v>
      </c>
      <c r="AY207" s="116">
        <v>0</v>
      </c>
      <c r="AZ207" s="116">
        <v>0</v>
      </c>
      <c r="BA207" s="116">
        <v>0</v>
      </c>
      <c r="BB207" s="116">
        <v>0</v>
      </c>
      <c r="BC207" s="116">
        <v>0</v>
      </c>
      <c r="BD207" s="116">
        <v>0</v>
      </c>
      <c r="BE207" s="116">
        <v>0</v>
      </c>
      <c r="BF207" s="116">
        <v>0</v>
      </c>
      <c r="BG207" s="116">
        <v>0</v>
      </c>
      <c r="BH207" s="116">
        <v>0</v>
      </c>
      <c r="BI207" s="116">
        <v>0</v>
      </c>
      <c r="BJ207" s="116">
        <v>0</v>
      </c>
      <c r="BK207" s="116">
        <v>0</v>
      </c>
      <c r="BL207" s="116">
        <v>0</v>
      </c>
      <c r="BM207" s="116">
        <v>0</v>
      </c>
      <c r="BN207" s="116">
        <v>0</v>
      </c>
      <c r="BO207" s="116">
        <v>0</v>
      </c>
      <c r="BP207" s="116">
        <v>0</v>
      </c>
      <c r="BQ207" s="116">
        <v>0</v>
      </c>
      <c r="BR207" s="116">
        <v>0</v>
      </c>
      <c r="BS207" s="116">
        <v>0</v>
      </c>
      <c r="BT207" s="116">
        <v>0</v>
      </c>
      <c r="BU207" s="116">
        <v>0</v>
      </c>
      <c r="BV207" s="116">
        <v>0</v>
      </c>
      <c r="BW207" s="116">
        <v>0</v>
      </c>
      <c r="BX207" s="116">
        <v>0</v>
      </c>
      <c r="BY207" s="116">
        <v>0</v>
      </c>
      <c r="BZ207" s="116">
        <v>0</v>
      </c>
      <c r="CA207" s="116">
        <v>0</v>
      </c>
      <c r="CB207" s="116">
        <v>0</v>
      </c>
      <c r="CC207" s="116">
        <v>0</v>
      </c>
      <c r="CD207" s="116">
        <v>0</v>
      </c>
      <c r="CE207" s="116">
        <v>0</v>
      </c>
      <c r="CF207" s="116">
        <v>0</v>
      </c>
    </row>
    <row r="208" spans="1:84" x14ac:dyDescent="0.25">
      <c r="A208" s="48" t="s">
        <v>194</v>
      </c>
      <c r="B208" s="49" t="s">
        <v>16</v>
      </c>
      <c r="C208" s="50" t="s">
        <v>17</v>
      </c>
      <c r="D208" s="17"/>
      <c r="E208" s="11"/>
      <c r="F208" s="27" t="s">
        <v>115</v>
      </c>
      <c r="G208" s="23" t="e">
        <f ca="1" xml:space="preserve"> IF(G9=0, 0, G207/G9)</f>
        <v>#REF!</v>
      </c>
      <c r="H208" s="30" t="e">
        <f>IF(H9=0, 0, H207/H9)</f>
        <v>#REF!</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116">
        <v>0</v>
      </c>
      <c r="AM209" s="116">
        <v>0</v>
      </c>
      <c r="AN209" s="116">
        <v>0</v>
      </c>
      <c r="AO209" s="116">
        <v>0</v>
      </c>
      <c r="AP209" s="116">
        <v>0</v>
      </c>
      <c r="AQ209" s="116">
        <v>0</v>
      </c>
      <c r="AR209" s="116">
        <v>0</v>
      </c>
      <c r="AS209" s="116">
        <v>0</v>
      </c>
      <c r="AT209" s="116">
        <v>0</v>
      </c>
      <c r="AU209" s="116">
        <v>0</v>
      </c>
      <c r="AV209" s="116">
        <v>0</v>
      </c>
      <c r="AW209" s="116">
        <v>0</v>
      </c>
      <c r="AX209" s="116">
        <v>0</v>
      </c>
      <c r="AY209" s="116">
        <v>0</v>
      </c>
      <c r="AZ209" s="116">
        <v>0</v>
      </c>
      <c r="BA209" s="116">
        <v>0</v>
      </c>
      <c r="BB209" s="116">
        <v>0</v>
      </c>
      <c r="BC209" s="116">
        <v>0</v>
      </c>
      <c r="BD209" s="116">
        <v>0</v>
      </c>
      <c r="BE209" s="116">
        <v>0</v>
      </c>
      <c r="BF209" s="116">
        <v>0</v>
      </c>
      <c r="BG209" s="116">
        <v>0</v>
      </c>
      <c r="BH209" s="116">
        <v>0</v>
      </c>
      <c r="BI209" s="116">
        <v>0</v>
      </c>
      <c r="BJ209" s="116">
        <v>0</v>
      </c>
      <c r="BK209" s="116">
        <v>0</v>
      </c>
      <c r="BL209" s="116">
        <v>0</v>
      </c>
      <c r="BM209" s="116">
        <v>0</v>
      </c>
      <c r="BN209" s="116">
        <v>0</v>
      </c>
      <c r="BO209" s="116">
        <v>0</v>
      </c>
      <c r="BP209" s="116">
        <v>0</v>
      </c>
      <c r="BQ209" s="116">
        <v>0</v>
      </c>
      <c r="BR209" s="116">
        <v>0</v>
      </c>
      <c r="BS209" s="116">
        <v>0</v>
      </c>
      <c r="BT209" s="116">
        <v>0</v>
      </c>
      <c r="BU209" s="116">
        <v>0</v>
      </c>
      <c r="BV209" s="116">
        <v>0</v>
      </c>
      <c r="BW209" s="116">
        <v>0</v>
      </c>
      <c r="BX209" s="116">
        <v>0</v>
      </c>
      <c r="BY209" s="116">
        <v>0</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IF(G9=0, 0,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116">
        <v>0</v>
      </c>
      <c r="AM213" s="116">
        <v>0</v>
      </c>
      <c r="AN213" s="116">
        <v>0</v>
      </c>
      <c r="AO213" s="116">
        <v>0</v>
      </c>
      <c r="AP213" s="116">
        <v>0</v>
      </c>
      <c r="AQ213" s="116">
        <v>0</v>
      </c>
      <c r="AR213" s="116">
        <v>0</v>
      </c>
      <c r="AS213" s="116">
        <v>0</v>
      </c>
      <c r="AT213" s="116">
        <v>0</v>
      </c>
      <c r="AU213" s="116">
        <v>0</v>
      </c>
      <c r="AV213" s="116">
        <v>0</v>
      </c>
      <c r="AW213" s="116">
        <v>0</v>
      </c>
      <c r="AX213" s="116">
        <v>0</v>
      </c>
      <c r="AY213" s="116">
        <v>0</v>
      </c>
      <c r="AZ213" s="116">
        <v>0</v>
      </c>
      <c r="BA213" s="116">
        <v>0</v>
      </c>
      <c r="BB213" s="116">
        <v>0</v>
      </c>
      <c r="BC213" s="116">
        <v>0</v>
      </c>
      <c r="BD213" s="116">
        <v>0</v>
      </c>
      <c r="BE213" s="116">
        <v>0</v>
      </c>
      <c r="BF213" s="116">
        <v>0</v>
      </c>
      <c r="BG213" s="116">
        <v>0</v>
      </c>
      <c r="BH213" s="116">
        <v>0</v>
      </c>
      <c r="BI213" s="116">
        <v>0</v>
      </c>
      <c r="BJ213" s="116">
        <v>0</v>
      </c>
      <c r="BK213" s="116">
        <v>0</v>
      </c>
      <c r="BL213" s="116">
        <v>0</v>
      </c>
      <c r="BM213" s="116">
        <v>0</v>
      </c>
      <c r="BN213" s="116">
        <v>0</v>
      </c>
      <c r="BO213" s="116">
        <v>0</v>
      </c>
      <c r="BP213" s="116">
        <v>0</v>
      </c>
      <c r="BQ213" s="116">
        <v>0</v>
      </c>
      <c r="BR213" s="116">
        <v>0</v>
      </c>
      <c r="BS213" s="116">
        <v>0</v>
      </c>
      <c r="BT213" s="116">
        <v>0</v>
      </c>
      <c r="BU213" s="116">
        <v>0</v>
      </c>
      <c r="BV213" s="116">
        <v>0</v>
      </c>
      <c r="BW213" s="116">
        <v>0</v>
      </c>
      <c r="BX213" s="116">
        <v>0</v>
      </c>
      <c r="BY213" s="116">
        <v>0</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IF(G9=0, 0,  G213/G63)</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0</v>
      </c>
      <c r="AX215" s="116">
        <v>0</v>
      </c>
      <c r="AY215" s="116">
        <v>0</v>
      </c>
      <c r="AZ215" s="116">
        <v>0</v>
      </c>
      <c r="BA215" s="116">
        <v>0</v>
      </c>
      <c r="BB215" s="116">
        <v>0</v>
      </c>
      <c r="BC215" s="116">
        <v>0</v>
      </c>
      <c r="BD215" s="116">
        <v>0</v>
      </c>
      <c r="BE215" s="116">
        <v>0</v>
      </c>
      <c r="BF215" s="116">
        <v>0</v>
      </c>
      <c r="BG215" s="116">
        <v>0</v>
      </c>
      <c r="BH215" s="116">
        <v>0</v>
      </c>
      <c r="BI215" s="116">
        <v>0</v>
      </c>
      <c r="BJ215" s="116">
        <v>0</v>
      </c>
      <c r="BK215" s="116">
        <v>0</v>
      </c>
      <c r="BL215" s="116">
        <v>0</v>
      </c>
      <c r="BM215" s="116">
        <v>0</v>
      </c>
      <c r="BN215" s="116">
        <v>0</v>
      </c>
      <c r="BO215" s="116">
        <v>0</v>
      </c>
      <c r="BP215" s="116">
        <v>0</v>
      </c>
      <c r="BQ215" s="116">
        <v>0</v>
      </c>
      <c r="BR215" s="116">
        <v>0</v>
      </c>
      <c r="BS215" s="116">
        <v>0</v>
      </c>
      <c r="BT215" s="116">
        <v>0</v>
      </c>
      <c r="BU215" s="116">
        <v>0</v>
      </c>
      <c r="BV215" s="116">
        <v>0</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IF(G9=0, 0,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26" t="e">
        <f>#REF!</f>
        <v>#REF!</v>
      </c>
      <c r="I224" s="126">
        <v>0</v>
      </c>
      <c r="J224" s="126">
        <v>0</v>
      </c>
      <c r="K224" s="126">
        <v>0</v>
      </c>
      <c r="L224" s="126">
        <v>0</v>
      </c>
      <c r="M224" s="126">
        <v>0</v>
      </c>
      <c r="N224" s="126">
        <v>0</v>
      </c>
      <c r="O224" s="126">
        <v>0</v>
      </c>
      <c r="P224" s="126">
        <v>0</v>
      </c>
      <c r="Q224" s="126">
        <v>0</v>
      </c>
      <c r="R224" s="126">
        <v>0</v>
      </c>
      <c r="S224" s="126">
        <v>0</v>
      </c>
      <c r="T224" s="126">
        <v>0</v>
      </c>
      <c r="U224" s="126">
        <v>0</v>
      </c>
      <c r="V224" s="126">
        <v>0</v>
      </c>
      <c r="W224" s="126">
        <v>0</v>
      </c>
      <c r="X224" s="126">
        <v>0</v>
      </c>
      <c r="Y224" s="126">
        <v>0</v>
      </c>
      <c r="Z224" s="126">
        <v>0</v>
      </c>
      <c r="AA224" s="126">
        <v>0</v>
      </c>
      <c r="AB224" s="126">
        <v>0</v>
      </c>
      <c r="AC224" s="126">
        <v>0</v>
      </c>
      <c r="AD224" s="126">
        <v>0</v>
      </c>
      <c r="AE224" s="126">
        <v>0</v>
      </c>
      <c r="AF224" s="126">
        <v>0</v>
      </c>
      <c r="AG224" s="126">
        <v>0</v>
      </c>
      <c r="AH224" s="126">
        <v>0</v>
      </c>
      <c r="AI224" s="126">
        <v>0</v>
      </c>
      <c r="AJ224" s="126">
        <v>0</v>
      </c>
      <c r="AK224" s="126">
        <v>0</v>
      </c>
      <c r="AL224" s="126">
        <v>0</v>
      </c>
      <c r="AM224" s="126">
        <v>0</v>
      </c>
      <c r="AN224" s="126">
        <v>0</v>
      </c>
      <c r="AO224" s="126">
        <v>0</v>
      </c>
      <c r="AP224" s="126">
        <v>0</v>
      </c>
      <c r="AQ224" s="126">
        <v>0</v>
      </c>
      <c r="AR224" s="126">
        <v>0</v>
      </c>
      <c r="AS224" s="126">
        <v>0</v>
      </c>
      <c r="AT224" s="126">
        <v>0</v>
      </c>
      <c r="AU224" s="126">
        <v>0</v>
      </c>
      <c r="AV224" s="126">
        <v>0</v>
      </c>
      <c r="AW224" s="126">
        <v>0</v>
      </c>
      <c r="AX224" s="126">
        <v>0</v>
      </c>
      <c r="AY224" s="126">
        <v>0</v>
      </c>
      <c r="AZ224" s="126">
        <v>0</v>
      </c>
      <c r="BA224" s="126">
        <v>0</v>
      </c>
      <c r="BB224" s="126">
        <v>0</v>
      </c>
      <c r="BC224" s="126">
        <v>0</v>
      </c>
      <c r="BD224" s="126">
        <v>0</v>
      </c>
      <c r="BE224" s="126">
        <v>0</v>
      </c>
      <c r="BF224" s="126">
        <v>0</v>
      </c>
      <c r="BG224" s="126">
        <v>0</v>
      </c>
      <c r="BH224" s="126">
        <v>0</v>
      </c>
      <c r="BI224" s="126">
        <v>0</v>
      </c>
      <c r="BJ224" s="126">
        <v>0</v>
      </c>
      <c r="BK224" s="126">
        <v>0</v>
      </c>
      <c r="BL224" s="126">
        <v>0</v>
      </c>
      <c r="BM224" s="126">
        <v>0</v>
      </c>
      <c r="BN224" s="126">
        <v>0</v>
      </c>
      <c r="BO224" s="126">
        <v>0</v>
      </c>
      <c r="BP224" s="126">
        <v>0</v>
      </c>
      <c r="BQ224" s="126">
        <v>0</v>
      </c>
      <c r="BR224" s="126">
        <v>0</v>
      </c>
      <c r="BS224" s="126">
        <v>0</v>
      </c>
      <c r="BT224" s="126">
        <v>0</v>
      </c>
      <c r="BU224" s="126">
        <v>0</v>
      </c>
      <c r="BV224" s="126">
        <v>0</v>
      </c>
      <c r="BW224" s="126">
        <v>0</v>
      </c>
      <c r="BX224" s="126">
        <v>0</v>
      </c>
      <c r="BY224" s="126">
        <v>0</v>
      </c>
      <c r="BZ224" s="126">
        <v>0</v>
      </c>
      <c r="CA224" s="126">
        <v>0</v>
      </c>
      <c r="CB224" s="126">
        <v>0</v>
      </c>
      <c r="CC224" s="126">
        <v>0</v>
      </c>
      <c r="CD224" s="126">
        <v>0</v>
      </c>
      <c r="CE224" s="126">
        <v>0</v>
      </c>
      <c r="CF224" s="126">
        <v>0</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26" t="e">
        <f>#REF!</f>
        <v>#REF!</v>
      </c>
      <c r="I225" s="126">
        <v>0</v>
      </c>
      <c r="J225" s="126">
        <v>0</v>
      </c>
      <c r="K225" s="126">
        <v>0</v>
      </c>
      <c r="L225" s="126">
        <v>0</v>
      </c>
      <c r="M225" s="126">
        <v>0</v>
      </c>
      <c r="N225" s="126">
        <v>0</v>
      </c>
      <c r="O225" s="126">
        <v>0</v>
      </c>
      <c r="P225" s="126">
        <v>0</v>
      </c>
      <c r="Q225" s="126">
        <v>0</v>
      </c>
      <c r="R225" s="126">
        <v>0</v>
      </c>
      <c r="S225" s="126">
        <v>0</v>
      </c>
      <c r="T225" s="126">
        <v>0</v>
      </c>
      <c r="U225" s="126">
        <v>0</v>
      </c>
      <c r="V225" s="126">
        <v>0</v>
      </c>
      <c r="W225" s="126">
        <v>0</v>
      </c>
      <c r="X225" s="126">
        <v>0</v>
      </c>
      <c r="Y225" s="126">
        <v>0</v>
      </c>
      <c r="Z225" s="126">
        <v>0</v>
      </c>
      <c r="AA225" s="126">
        <v>0</v>
      </c>
      <c r="AB225" s="126">
        <v>0</v>
      </c>
      <c r="AC225" s="126">
        <v>0</v>
      </c>
      <c r="AD225" s="126">
        <v>0</v>
      </c>
      <c r="AE225" s="126">
        <v>0</v>
      </c>
      <c r="AF225" s="126">
        <v>0</v>
      </c>
      <c r="AG225" s="126">
        <v>0</v>
      </c>
      <c r="AH225" s="126">
        <v>0</v>
      </c>
      <c r="AI225" s="126">
        <v>0</v>
      </c>
      <c r="AJ225" s="126">
        <v>0</v>
      </c>
      <c r="AK225" s="126">
        <v>0</v>
      </c>
      <c r="AL225" s="126">
        <v>0</v>
      </c>
      <c r="AM225" s="126">
        <v>0</v>
      </c>
      <c r="AN225" s="126">
        <v>0</v>
      </c>
      <c r="AO225" s="126">
        <v>0</v>
      </c>
      <c r="AP225" s="126">
        <v>0</v>
      </c>
      <c r="AQ225" s="126">
        <v>0</v>
      </c>
      <c r="AR225" s="126">
        <v>0</v>
      </c>
      <c r="AS225" s="126">
        <v>0</v>
      </c>
      <c r="AT225" s="126">
        <v>0</v>
      </c>
      <c r="AU225" s="126">
        <v>0</v>
      </c>
      <c r="AV225" s="126">
        <v>0</v>
      </c>
      <c r="AW225" s="126">
        <v>0</v>
      </c>
      <c r="AX225" s="126">
        <v>0</v>
      </c>
      <c r="AY225" s="126">
        <v>0</v>
      </c>
      <c r="AZ225" s="126">
        <v>0</v>
      </c>
      <c r="BA225" s="126">
        <v>0</v>
      </c>
      <c r="BB225" s="126">
        <v>0</v>
      </c>
      <c r="BC225" s="126">
        <v>0</v>
      </c>
      <c r="BD225" s="126">
        <v>0</v>
      </c>
      <c r="BE225" s="126">
        <v>0</v>
      </c>
      <c r="BF225" s="126">
        <v>0</v>
      </c>
      <c r="BG225" s="126">
        <v>0</v>
      </c>
      <c r="BH225" s="126">
        <v>0</v>
      </c>
      <c r="BI225" s="126">
        <v>0</v>
      </c>
      <c r="BJ225" s="126">
        <v>0</v>
      </c>
      <c r="BK225" s="126">
        <v>0</v>
      </c>
      <c r="BL225" s="126">
        <v>0</v>
      </c>
      <c r="BM225" s="126">
        <v>0</v>
      </c>
      <c r="BN225" s="126">
        <v>0</v>
      </c>
      <c r="BO225" s="126">
        <v>0</v>
      </c>
      <c r="BP225" s="126">
        <v>0</v>
      </c>
      <c r="BQ225" s="126">
        <v>0</v>
      </c>
      <c r="BR225" s="126">
        <v>0</v>
      </c>
      <c r="BS225" s="126">
        <v>0</v>
      </c>
      <c r="BT225" s="126">
        <v>0</v>
      </c>
      <c r="BU225" s="126">
        <v>0</v>
      </c>
      <c r="BV225" s="126">
        <v>0</v>
      </c>
      <c r="BW225" s="126">
        <v>0</v>
      </c>
      <c r="BX225" s="126">
        <v>0</v>
      </c>
      <c r="BY225" s="126">
        <v>0</v>
      </c>
      <c r="BZ225" s="126">
        <v>0</v>
      </c>
      <c r="CA225" s="126">
        <v>0</v>
      </c>
      <c r="CB225" s="126">
        <v>0</v>
      </c>
      <c r="CC225" s="126">
        <v>0</v>
      </c>
      <c r="CD225" s="126">
        <v>0</v>
      </c>
      <c r="CE225" s="126">
        <v>0</v>
      </c>
      <c r="CF225" s="126">
        <v>0</v>
      </c>
    </row>
    <row r="226" spans="1:84" x14ac:dyDescent="0.25">
      <c r="A226" s="17"/>
      <c r="B226" s="17"/>
      <c r="C226" s="17"/>
      <c r="D226" s="17"/>
      <c r="E226" s="11"/>
      <c r="F226" s="27" t="s">
        <v>68</v>
      </c>
      <c r="G226" s="106" t="e">
        <f ca="1" xml:space="preserve"> IF(G8=0,0,G225/G8)</f>
        <v>#REF!</v>
      </c>
      <c r="H226" s="74" t="e">
        <f>IF(H8=0, 0, H225/H8)</f>
        <v>#REF!</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v>0</v>
      </c>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v>0</v>
      </c>
      <c r="AZ226" s="74">
        <v>0</v>
      </c>
      <c r="BA226" s="74">
        <v>0</v>
      </c>
      <c r="BB226" s="74">
        <v>0</v>
      </c>
      <c r="BC226" s="74">
        <v>0</v>
      </c>
      <c r="BD226" s="74">
        <v>0</v>
      </c>
      <c r="BE226" s="74">
        <v>0</v>
      </c>
      <c r="BF226" s="74">
        <v>0</v>
      </c>
      <c r="BG226" s="74">
        <v>0</v>
      </c>
      <c r="BH226" s="74">
        <v>0</v>
      </c>
      <c r="BI226" s="74">
        <v>0</v>
      </c>
      <c r="BJ226" s="74">
        <v>0</v>
      </c>
      <c r="BK226" s="74">
        <v>0</v>
      </c>
      <c r="BL226" s="74">
        <v>0</v>
      </c>
      <c r="BM226" s="74">
        <v>0</v>
      </c>
      <c r="BN226" s="74">
        <v>0</v>
      </c>
      <c r="BO226" s="74">
        <v>0</v>
      </c>
      <c r="BP226" s="74">
        <v>0</v>
      </c>
      <c r="BQ226" s="74">
        <v>0</v>
      </c>
      <c r="BR226" s="74">
        <v>0</v>
      </c>
      <c r="BS226" s="74">
        <v>0</v>
      </c>
      <c r="BT226" s="74">
        <v>0</v>
      </c>
      <c r="BU226" s="74">
        <v>0</v>
      </c>
      <c r="BV226" s="74">
        <v>0</v>
      </c>
      <c r="BW226" s="74">
        <v>0</v>
      </c>
      <c r="BX226" s="74">
        <v>0</v>
      </c>
      <c r="BY226" s="74">
        <v>0</v>
      </c>
      <c r="BZ226" s="74">
        <v>0</v>
      </c>
      <c r="CA226" s="74">
        <v>0</v>
      </c>
      <c r="CB226" s="74">
        <v>0</v>
      </c>
      <c r="CC226" s="74">
        <v>0</v>
      </c>
      <c r="CD226" s="74">
        <v>0</v>
      </c>
      <c r="CE226" s="74">
        <v>0</v>
      </c>
      <c r="CF226" s="74">
        <v>0</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0</v>
      </c>
      <c r="J233" s="73">
        <v>0</v>
      </c>
      <c r="K233" s="73">
        <v>0</v>
      </c>
      <c r="L233" s="73">
        <v>0</v>
      </c>
      <c r="M233" s="73">
        <v>0</v>
      </c>
      <c r="N233" s="73">
        <v>0</v>
      </c>
      <c r="O233" s="73">
        <v>0</v>
      </c>
      <c r="P233" s="73">
        <v>1</v>
      </c>
      <c r="Q233" s="73">
        <v>0</v>
      </c>
      <c r="R233" s="73">
        <v>0</v>
      </c>
      <c r="S233" s="73">
        <v>0</v>
      </c>
      <c r="T233" s="73">
        <v>0</v>
      </c>
      <c r="U233" s="73">
        <v>0</v>
      </c>
      <c r="V233" s="73">
        <v>0</v>
      </c>
      <c r="W233" s="73">
        <v>0</v>
      </c>
      <c r="X233" s="73">
        <v>0</v>
      </c>
      <c r="Y233" s="73">
        <v>0</v>
      </c>
      <c r="Z233" s="73">
        <v>0</v>
      </c>
      <c r="AA233" s="73">
        <v>0</v>
      </c>
      <c r="AB233" s="73">
        <v>0</v>
      </c>
      <c r="AC233" s="73">
        <v>0</v>
      </c>
      <c r="AD233" s="73">
        <v>0</v>
      </c>
      <c r="AE233" s="73">
        <v>0</v>
      </c>
      <c r="AF233" s="73">
        <v>0</v>
      </c>
      <c r="AG233" s="73">
        <v>0</v>
      </c>
      <c r="AH233" s="73">
        <v>0</v>
      </c>
      <c r="AI233" s="73">
        <v>0</v>
      </c>
      <c r="AJ233" s="73">
        <v>0</v>
      </c>
      <c r="AK233" s="73">
        <v>0</v>
      </c>
      <c r="AL233" s="73">
        <v>0</v>
      </c>
      <c r="AM233" s="73">
        <v>0</v>
      </c>
      <c r="AN233" s="73">
        <v>0</v>
      </c>
      <c r="AO233" s="73">
        <v>0</v>
      </c>
      <c r="AP233" s="73">
        <v>0</v>
      </c>
      <c r="AQ233" s="73">
        <v>0</v>
      </c>
      <c r="AR233" s="73">
        <v>0</v>
      </c>
      <c r="AS233" s="73">
        <v>0</v>
      </c>
      <c r="AT233" s="73">
        <v>0</v>
      </c>
      <c r="AU233" s="73">
        <v>0</v>
      </c>
      <c r="AV233" s="73">
        <v>0</v>
      </c>
      <c r="AW233" s="73">
        <v>0</v>
      </c>
      <c r="AX233" s="73">
        <v>0</v>
      </c>
      <c r="AY233" s="73">
        <v>0</v>
      </c>
      <c r="AZ233" s="73">
        <v>0</v>
      </c>
      <c r="BA233" s="73">
        <v>0</v>
      </c>
      <c r="BB233" s="73">
        <v>0</v>
      </c>
      <c r="BC233" s="73">
        <v>0</v>
      </c>
      <c r="BD233" s="73">
        <v>0</v>
      </c>
      <c r="BE233" s="73">
        <v>0</v>
      </c>
      <c r="BF233" s="73">
        <v>0</v>
      </c>
      <c r="BG233" s="73">
        <v>0</v>
      </c>
      <c r="BH233" s="73">
        <v>0</v>
      </c>
      <c r="BI233" s="73">
        <v>0</v>
      </c>
      <c r="BJ233" s="73">
        <v>0</v>
      </c>
      <c r="BK233" s="73">
        <v>0</v>
      </c>
      <c r="BL233" s="73">
        <v>0</v>
      </c>
      <c r="BM233" s="73">
        <v>0</v>
      </c>
      <c r="BN233" s="73">
        <v>0</v>
      </c>
      <c r="BO233" s="73">
        <v>0</v>
      </c>
      <c r="BP233" s="73">
        <v>0</v>
      </c>
      <c r="BQ233" s="73">
        <v>0</v>
      </c>
      <c r="BR233" s="73">
        <v>0</v>
      </c>
      <c r="BS233" s="73">
        <v>0</v>
      </c>
      <c r="BT233" s="73">
        <v>0</v>
      </c>
      <c r="BU233" s="73">
        <v>0</v>
      </c>
      <c r="BV233" s="73">
        <v>0</v>
      </c>
      <c r="BW233" s="73">
        <v>0</v>
      </c>
      <c r="BX233" s="73">
        <v>0</v>
      </c>
      <c r="BY233" s="73">
        <v>0</v>
      </c>
      <c r="BZ233" s="73">
        <v>0</v>
      </c>
      <c r="CA233" s="73">
        <v>0</v>
      </c>
      <c r="CB233" s="73">
        <v>0</v>
      </c>
      <c r="CC233" s="73">
        <v>0</v>
      </c>
      <c r="CD233" s="73">
        <v>0</v>
      </c>
      <c r="CE233" s="73">
        <v>0</v>
      </c>
      <c r="CF233" s="73">
        <v>0</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0</v>
      </c>
      <c r="J234" s="73">
        <v>0</v>
      </c>
      <c r="K234" s="73">
        <v>0</v>
      </c>
      <c r="L234" s="73">
        <v>0</v>
      </c>
      <c r="M234" s="73">
        <v>0</v>
      </c>
      <c r="N234" s="73">
        <v>0</v>
      </c>
      <c r="O234" s="73">
        <v>0</v>
      </c>
      <c r="P234" s="73">
        <v>0</v>
      </c>
      <c r="Q234" s="73">
        <v>0</v>
      </c>
      <c r="R234" s="73">
        <v>0</v>
      </c>
      <c r="S234" s="73">
        <v>0</v>
      </c>
      <c r="T234" s="73">
        <v>0</v>
      </c>
      <c r="U234" s="73">
        <v>0</v>
      </c>
      <c r="V234" s="73">
        <v>0</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73">
        <v>0</v>
      </c>
      <c r="AQ234" s="73">
        <v>0</v>
      </c>
      <c r="AR234" s="73">
        <v>0</v>
      </c>
      <c r="AS234" s="73">
        <v>0</v>
      </c>
      <c r="AT234" s="73">
        <v>0</v>
      </c>
      <c r="AU234" s="73">
        <v>0</v>
      </c>
      <c r="AV234" s="73">
        <v>0</v>
      </c>
      <c r="AW234" s="73">
        <v>0</v>
      </c>
      <c r="AX234" s="73">
        <v>0</v>
      </c>
      <c r="AY234" s="73">
        <v>0</v>
      </c>
      <c r="AZ234" s="73">
        <v>0</v>
      </c>
      <c r="BA234" s="73">
        <v>0</v>
      </c>
      <c r="BB234" s="73">
        <v>0</v>
      </c>
      <c r="BC234" s="73">
        <v>0</v>
      </c>
      <c r="BD234" s="73">
        <v>0</v>
      </c>
      <c r="BE234" s="73">
        <v>0</v>
      </c>
      <c r="BF234" s="73">
        <v>0</v>
      </c>
      <c r="BG234" s="73">
        <v>0</v>
      </c>
      <c r="BH234" s="73">
        <v>0</v>
      </c>
      <c r="BI234" s="73">
        <v>0</v>
      </c>
      <c r="BJ234" s="73">
        <v>0</v>
      </c>
      <c r="BK234" s="73">
        <v>0</v>
      </c>
      <c r="BL234" s="73">
        <v>0</v>
      </c>
      <c r="BM234" s="73">
        <v>0</v>
      </c>
      <c r="BN234" s="73">
        <v>0</v>
      </c>
      <c r="BO234" s="73">
        <v>0</v>
      </c>
      <c r="BP234" s="73">
        <v>0</v>
      </c>
      <c r="BQ234" s="73">
        <v>0</v>
      </c>
      <c r="BR234" s="73">
        <v>0</v>
      </c>
      <c r="BS234" s="73">
        <v>0</v>
      </c>
      <c r="BT234" s="73">
        <v>0</v>
      </c>
      <c r="BU234" s="73">
        <v>0</v>
      </c>
      <c r="BV234" s="73">
        <v>0</v>
      </c>
      <c r="BW234" s="73">
        <v>0</v>
      </c>
      <c r="BX234" s="73">
        <v>0</v>
      </c>
      <c r="BY234" s="73">
        <v>0</v>
      </c>
      <c r="BZ234" s="73">
        <v>0</v>
      </c>
      <c r="CA234" s="73">
        <v>0</v>
      </c>
      <c r="CB234" s="73">
        <v>0</v>
      </c>
      <c r="CC234" s="73">
        <v>0</v>
      </c>
      <c r="CD234" s="73">
        <v>0</v>
      </c>
      <c r="CE234" s="73">
        <v>0</v>
      </c>
      <c r="CF234" s="73">
        <v>0</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0</v>
      </c>
      <c r="J235" s="73">
        <v>0</v>
      </c>
      <c r="K235" s="73">
        <v>0</v>
      </c>
      <c r="L235" s="73">
        <v>0</v>
      </c>
      <c r="M235" s="73">
        <v>0</v>
      </c>
      <c r="N235" s="73">
        <v>0</v>
      </c>
      <c r="O235" s="73">
        <v>0</v>
      </c>
      <c r="P235" s="73">
        <v>1</v>
      </c>
      <c r="Q235" s="73">
        <v>0</v>
      </c>
      <c r="R235" s="73">
        <v>0</v>
      </c>
      <c r="S235" s="73">
        <v>0</v>
      </c>
      <c r="T235" s="73">
        <v>0</v>
      </c>
      <c r="U235" s="73">
        <v>0</v>
      </c>
      <c r="V235" s="73">
        <v>0</v>
      </c>
      <c r="W235" s="73">
        <v>0</v>
      </c>
      <c r="X235" s="73">
        <v>0</v>
      </c>
      <c r="Y235" s="73">
        <v>0</v>
      </c>
      <c r="Z235" s="73">
        <v>0</v>
      </c>
      <c r="AA235" s="73">
        <v>0</v>
      </c>
      <c r="AB235" s="73">
        <v>0</v>
      </c>
      <c r="AC235" s="73">
        <v>0</v>
      </c>
      <c r="AD235" s="73">
        <v>0</v>
      </c>
      <c r="AE235" s="73">
        <v>0</v>
      </c>
      <c r="AF235" s="73">
        <v>0</v>
      </c>
      <c r="AG235" s="73">
        <v>0</v>
      </c>
      <c r="AH235" s="73">
        <v>0</v>
      </c>
      <c r="AI235" s="73">
        <v>0</v>
      </c>
      <c r="AJ235" s="73">
        <v>0</v>
      </c>
      <c r="AK235" s="73">
        <v>0</v>
      </c>
      <c r="AL235" s="73">
        <v>0</v>
      </c>
      <c r="AM235" s="73">
        <v>1</v>
      </c>
      <c r="AN235" s="73">
        <v>1</v>
      </c>
      <c r="AO235" s="73">
        <v>1</v>
      </c>
      <c r="AP235" s="73">
        <v>1</v>
      </c>
      <c r="AQ235" s="73">
        <v>1</v>
      </c>
      <c r="AR235" s="73">
        <v>1</v>
      </c>
      <c r="AS235" s="73">
        <v>2</v>
      </c>
      <c r="AT235" s="73">
        <v>2</v>
      </c>
      <c r="AU235" s="73">
        <v>2</v>
      </c>
      <c r="AV235" s="73">
        <v>3</v>
      </c>
      <c r="AW235" s="73">
        <v>3</v>
      </c>
      <c r="AX235" s="73">
        <v>3</v>
      </c>
      <c r="AY235" s="73">
        <v>3</v>
      </c>
      <c r="AZ235" s="73">
        <v>3</v>
      </c>
      <c r="BA235" s="73">
        <v>3</v>
      </c>
      <c r="BB235" s="73">
        <v>3</v>
      </c>
      <c r="BC235" s="73">
        <v>3</v>
      </c>
      <c r="BD235" s="73">
        <v>3</v>
      </c>
      <c r="BE235" s="73">
        <v>3</v>
      </c>
      <c r="BF235" s="73">
        <v>3</v>
      </c>
      <c r="BG235" s="73">
        <v>2</v>
      </c>
      <c r="BH235" s="73">
        <v>2</v>
      </c>
      <c r="BI235" s="73">
        <v>2</v>
      </c>
      <c r="BJ235" s="73">
        <v>2</v>
      </c>
      <c r="BK235" s="73">
        <v>2</v>
      </c>
      <c r="BL235" s="73">
        <v>2</v>
      </c>
      <c r="BM235" s="73">
        <v>2</v>
      </c>
      <c r="BN235" s="73">
        <v>2</v>
      </c>
      <c r="BO235" s="73">
        <v>2</v>
      </c>
      <c r="BP235" s="73">
        <v>2</v>
      </c>
      <c r="BQ235" s="73">
        <v>2</v>
      </c>
      <c r="BR235" s="73">
        <v>2</v>
      </c>
      <c r="BS235" s="73">
        <v>2</v>
      </c>
      <c r="BT235" s="73">
        <v>2</v>
      </c>
      <c r="BU235" s="73">
        <v>3</v>
      </c>
      <c r="BV235" s="73">
        <v>3</v>
      </c>
      <c r="BW235" s="73">
        <v>3</v>
      </c>
      <c r="BX235" s="73">
        <v>3</v>
      </c>
      <c r="BY235" s="73">
        <v>3</v>
      </c>
      <c r="BZ235" s="73">
        <v>3</v>
      </c>
      <c r="CA235" s="73">
        <v>5</v>
      </c>
      <c r="CB235" s="73">
        <v>5</v>
      </c>
      <c r="CC235" s="73">
        <v>5</v>
      </c>
      <c r="CD235" s="73">
        <v>5</v>
      </c>
      <c r="CE235" s="73">
        <v>7</v>
      </c>
      <c r="CF235" s="73">
        <v>7</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6</v>
      </c>
      <c r="J236" s="73">
        <v>6</v>
      </c>
      <c r="K236" s="73">
        <v>6</v>
      </c>
      <c r="L236" s="73">
        <v>6</v>
      </c>
      <c r="M236" s="73">
        <v>6</v>
      </c>
      <c r="N236" s="73">
        <v>6</v>
      </c>
      <c r="O236" s="73">
        <v>6</v>
      </c>
      <c r="P236" s="73">
        <v>6</v>
      </c>
      <c r="Q236" s="73">
        <v>7</v>
      </c>
      <c r="R236" s="73">
        <v>6</v>
      </c>
      <c r="S236" s="73">
        <v>6</v>
      </c>
      <c r="T236" s="73">
        <v>6</v>
      </c>
      <c r="U236" s="73">
        <v>6</v>
      </c>
      <c r="V236" s="73">
        <v>0</v>
      </c>
      <c r="W236" s="73">
        <v>6</v>
      </c>
      <c r="X236" s="73">
        <v>0</v>
      </c>
      <c r="Y236" s="73">
        <v>6</v>
      </c>
      <c r="Z236" s="73">
        <v>6</v>
      </c>
      <c r="AA236" s="73">
        <v>6</v>
      </c>
      <c r="AB236" s="73">
        <v>7</v>
      </c>
      <c r="AC236" s="73">
        <v>7</v>
      </c>
      <c r="AD236" s="73">
        <v>8</v>
      </c>
      <c r="AE236" s="73">
        <v>8</v>
      </c>
      <c r="AF236" s="73">
        <v>0</v>
      </c>
      <c r="AG236" s="73">
        <v>8</v>
      </c>
      <c r="AH236" s="73">
        <v>8</v>
      </c>
      <c r="AI236" s="73">
        <v>8</v>
      </c>
      <c r="AJ236" s="73">
        <v>0</v>
      </c>
      <c r="AK236" s="73">
        <v>0</v>
      </c>
      <c r="AL236" s="73">
        <v>0</v>
      </c>
      <c r="AM236" s="73">
        <v>8</v>
      </c>
      <c r="AN236" s="73">
        <v>8</v>
      </c>
      <c r="AO236" s="73">
        <v>8</v>
      </c>
      <c r="AP236" s="73">
        <v>8</v>
      </c>
      <c r="AQ236" s="73">
        <v>9</v>
      </c>
      <c r="AR236" s="73">
        <v>9</v>
      </c>
      <c r="AS236" s="73">
        <v>9</v>
      </c>
      <c r="AT236" s="73">
        <v>9</v>
      </c>
      <c r="AU236" s="73">
        <v>9</v>
      </c>
      <c r="AV236" s="73">
        <v>9</v>
      </c>
      <c r="AW236" s="73">
        <v>9</v>
      </c>
      <c r="AX236" s="73">
        <v>9</v>
      </c>
      <c r="AY236" s="73">
        <v>9</v>
      </c>
      <c r="AZ236" s="73">
        <v>9</v>
      </c>
      <c r="BA236" s="73">
        <v>9</v>
      </c>
      <c r="BB236" s="73">
        <v>10</v>
      </c>
      <c r="BC236" s="73">
        <v>10</v>
      </c>
      <c r="BD236" s="73">
        <v>10</v>
      </c>
      <c r="BE236" s="73">
        <v>10</v>
      </c>
      <c r="BF236" s="73">
        <v>9</v>
      </c>
      <c r="BG236" s="73">
        <v>10</v>
      </c>
      <c r="BH236" s="73">
        <v>10</v>
      </c>
      <c r="BI236" s="73">
        <v>10</v>
      </c>
      <c r="BJ236" s="73">
        <v>10</v>
      </c>
      <c r="BK236" s="73">
        <v>10</v>
      </c>
      <c r="BL236" s="73">
        <v>10</v>
      </c>
      <c r="BM236" s="73">
        <v>10</v>
      </c>
      <c r="BN236" s="73">
        <v>10</v>
      </c>
      <c r="BO236" s="73">
        <v>10</v>
      </c>
      <c r="BP236" s="73">
        <v>10</v>
      </c>
      <c r="BQ236" s="73">
        <v>10</v>
      </c>
      <c r="BR236" s="73">
        <v>10</v>
      </c>
      <c r="BS236" s="73">
        <v>10</v>
      </c>
      <c r="BT236" s="73">
        <v>10</v>
      </c>
      <c r="BU236" s="73">
        <v>10</v>
      </c>
      <c r="BV236" s="73">
        <v>10</v>
      </c>
      <c r="BW236" s="73">
        <v>10</v>
      </c>
      <c r="BX236" s="73">
        <v>10</v>
      </c>
      <c r="BY236" s="73">
        <v>10</v>
      </c>
      <c r="BZ236" s="73">
        <v>10</v>
      </c>
      <c r="CA236" s="73">
        <v>10</v>
      </c>
      <c r="CB236" s="73">
        <v>10</v>
      </c>
      <c r="CC236" s="73">
        <v>10</v>
      </c>
      <c r="CD236" s="73">
        <v>10</v>
      </c>
      <c r="CE236" s="73">
        <v>10</v>
      </c>
      <c r="CF236" s="73">
        <v>11</v>
      </c>
    </row>
    <row r="237" spans="1:84" ht="13.8" thickBot="1" x14ac:dyDescent="0.3">
      <c r="A237" s="17"/>
      <c r="B237" s="17"/>
      <c r="C237" s="17"/>
      <c r="D237" s="17"/>
      <c r="E237" s="11"/>
      <c r="F237" s="159" t="s">
        <v>212</v>
      </c>
      <c r="G237" s="170" t="e">
        <f ca="1">(INDIRECT("H237")+INDIRECT("I237")+INDIRECT("J237")+INDIRECT("K237")+INDIRECT("L237")+INDIRECT("M237")+INDIRECT("N237")+INDIRECT("O237")+INDIRECT("P237")+INDIRECT("Q237")+INDIRECT("R237")+INDIRECT("S237")) / 12</f>
        <v>#REF!</v>
      </c>
      <c r="H237" s="171" t="e">
        <f>#REF!</f>
        <v>#REF!</v>
      </c>
      <c r="I237" s="171">
        <v>3</v>
      </c>
      <c r="J237" s="171">
        <v>3</v>
      </c>
      <c r="K237" s="171">
        <v>2</v>
      </c>
      <c r="L237" s="171">
        <v>2</v>
      </c>
      <c r="M237" s="171">
        <v>2</v>
      </c>
      <c r="N237" s="171">
        <v>2</v>
      </c>
      <c r="O237" s="171">
        <v>2</v>
      </c>
      <c r="P237" s="171">
        <v>2</v>
      </c>
      <c r="Q237" s="171">
        <v>0</v>
      </c>
      <c r="R237" s="171">
        <v>0</v>
      </c>
      <c r="S237" s="171">
        <v>0</v>
      </c>
      <c r="T237" s="171">
        <v>0</v>
      </c>
      <c r="U237" s="171">
        <v>0</v>
      </c>
      <c r="V237" s="171">
        <v>0</v>
      </c>
      <c r="W237" s="171">
        <v>0</v>
      </c>
      <c r="X237" s="171">
        <v>0</v>
      </c>
      <c r="Y237" s="171">
        <v>0</v>
      </c>
      <c r="Z237" s="171">
        <v>0</v>
      </c>
      <c r="AA237" s="171">
        <v>0</v>
      </c>
      <c r="AB237" s="171">
        <v>0</v>
      </c>
      <c r="AC237" s="171">
        <v>0</v>
      </c>
      <c r="AD237" s="171">
        <v>0</v>
      </c>
      <c r="AE237" s="171">
        <v>0</v>
      </c>
      <c r="AF237" s="171">
        <v>0</v>
      </c>
      <c r="AG237" s="171">
        <v>0</v>
      </c>
      <c r="AH237" s="171">
        <v>0</v>
      </c>
      <c r="AI237" s="171">
        <v>0</v>
      </c>
      <c r="AJ237" s="171">
        <v>0</v>
      </c>
      <c r="AK237" s="171">
        <v>0</v>
      </c>
      <c r="AL237" s="171">
        <v>0</v>
      </c>
      <c r="AM237" s="171">
        <v>1</v>
      </c>
      <c r="AN237" s="171">
        <v>1</v>
      </c>
      <c r="AO237" s="171">
        <v>1</v>
      </c>
      <c r="AP237" s="171">
        <v>1</v>
      </c>
      <c r="AQ237" s="171">
        <v>1</v>
      </c>
      <c r="AR237" s="171">
        <v>1</v>
      </c>
      <c r="AS237" s="171">
        <v>1</v>
      </c>
      <c r="AT237" s="171">
        <v>1</v>
      </c>
      <c r="AU237" s="171">
        <v>1</v>
      </c>
      <c r="AV237" s="171">
        <v>1</v>
      </c>
      <c r="AW237" s="171">
        <v>1</v>
      </c>
      <c r="AX237" s="171">
        <v>1</v>
      </c>
      <c r="AY237" s="171">
        <v>1</v>
      </c>
      <c r="AZ237" s="171">
        <v>1</v>
      </c>
      <c r="BA237" s="171">
        <v>0</v>
      </c>
      <c r="BB237" s="171">
        <v>0</v>
      </c>
      <c r="BC237" s="171">
        <v>0</v>
      </c>
      <c r="BD237" s="171">
        <v>0</v>
      </c>
      <c r="BE237" s="171">
        <v>0</v>
      </c>
      <c r="BF237" s="171">
        <v>0</v>
      </c>
      <c r="BG237" s="171">
        <v>0</v>
      </c>
      <c r="BH237" s="171">
        <v>0</v>
      </c>
      <c r="BI237" s="171">
        <v>0</v>
      </c>
      <c r="BJ237" s="171">
        <v>0</v>
      </c>
      <c r="BK237" s="171">
        <v>0</v>
      </c>
      <c r="BL237" s="171">
        <v>0</v>
      </c>
      <c r="BM237" s="171">
        <v>0</v>
      </c>
      <c r="BN237" s="171">
        <v>0</v>
      </c>
      <c r="BO237" s="171">
        <v>0</v>
      </c>
      <c r="BP237" s="171">
        <v>0</v>
      </c>
      <c r="BQ237" s="171">
        <v>0</v>
      </c>
      <c r="BR237" s="171">
        <v>0</v>
      </c>
      <c r="BS237" s="171">
        <v>0</v>
      </c>
      <c r="BT237" s="171">
        <v>0</v>
      </c>
      <c r="BU237" s="171">
        <v>0</v>
      </c>
      <c r="BV237" s="171">
        <v>0</v>
      </c>
      <c r="BW237" s="171">
        <v>0</v>
      </c>
      <c r="BX237" s="171">
        <v>0</v>
      </c>
      <c r="BY237" s="171">
        <v>0</v>
      </c>
      <c r="BZ237" s="171">
        <v>0</v>
      </c>
      <c r="CA237" s="171">
        <v>0</v>
      </c>
      <c r="CB237" s="171">
        <v>0</v>
      </c>
      <c r="CC237" s="171">
        <v>0</v>
      </c>
      <c r="CD237" s="171">
        <v>0</v>
      </c>
      <c r="CE237" s="171">
        <v>0</v>
      </c>
      <c r="CF237" s="171">
        <v>0</v>
      </c>
    </row>
    <row r="238" spans="1:84" x14ac:dyDescent="0.25">
      <c r="A238" s="17"/>
      <c r="B238" s="17"/>
      <c r="C238" s="17"/>
      <c r="D238" s="17"/>
      <c r="E238" s="11"/>
      <c r="F238" s="166" t="s">
        <v>213</v>
      </c>
      <c r="G238" s="172" t="e">
        <f ca="1">(INDIRECT("H238")+INDIRECT("I238")+INDIRECT("J238")+INDIRECT("K238")+INDIRECT("L238")+INDIRECT("M238")+INDIRECT("N238")+INDIRECT("O238")+INDIRECT("P238")+INDIRECT("Q238")+INDIRECT("R238")+INDIRECT("S238")) / 12</f>
        <v>#REF!</v>
      </c>
      <c r="H238" s="173" t="e">
        <f>#REF!</f>
        <v>#REF!</v>
      </c>
      <c r="I238" s="173">
        <v>0</v>
      </c>
      <c r="J238" s="173">
        <v>0</v>
      </c>
      <c r="K238" s="173">
        <v>0</v>
      </c>
      <c r="L238" s="173">
        <v>0</v>
      </c>
      <c r="M238" s="173">
        <v>0</v>
      </c>
      <c r="N238" s="173">
        <v>0</v>
      </c>
      <c r="O238" s="173">
        <v>0</v>
      </c>
      <c r="P238" s="173">
        <v>0</v>
      </c>
      <c r="Q238" s="173">
        <v>0</v>
      </c>
      <c r="R238" s="173">
        <v>0</v>
      </c>
      <c r="S238" s="173">
        <v>0</v>
      </c>
      <c r="T238" s="173">
        <v>0</v>
      </c>
      <c r="U238" s="173">
        <v>0</v>
      </c>
      <c r="V238" s="173">
        <v>0</v>
      </c>
      <c r="W238" s="173">
        <v>0</v>
      </c>
      <c r="X238" s="173">
        <v>0</v>
      </c>
      <c r="Y238" s="173">
        <v>0</v>
      </c>
      <c r="Z238" s="173">
        <v>0</v>
      </c>
      <c r="AA238" s="173">
        <v>0</v>
      </c>
      <c r="AB238" s="173">
        <v>0</v>
      </c>
      <c r="AC238" s="173">
        <v>0</v>
      </c>
      <c r="AD238" s="173">
        <v>0</v>
      </c>
      <c r="AE238" s="173">
        <v>0</v>
      </c>
      <c r="AF238" s="173">
        <v>0</v>
      </c>
      <c r="AG238" s="173">
        <v>0</v>
      </c>
      <c r="AH238" s="173">
        <v>0</v>
      </c>
      <c r="AI238" s="173">
        <v>0</v>
      </c>
      <c r="AJ238" s="173">
        <v>0</v>
      </c>
      <c r="AK238" s="173">
        <v>0</v>
      </c>
      <c r="AL238" s="173">
        <v>0</v>
      </c>
      <c r="AM238" s="173">
        <v>0</v>
      </c>
      <c r="AN238" s="173">
        <v>0</v>
      </c>
      <c r="AO238" s="173">
        <v>0</v>
      </c>
      <c r="AP238" s="173">
        <v>0</v>
      </c>
      <c r="AQ238" s="173">
        <v>0</v>
      </c>
      <c r="AR238" s="173">
        <v>0</v>
      </c>
      <c r="AS238" s="173">
        <v>0</v>
      </c>
      <c r="AT238" s="173">
        <v>0</v>
      </c>
      <c r="AU238" s="173">
        <v>0</v>
      </c>
      <c r="AV238" s="173">
        <v>0</v>
      </c>
      <c r="AW238" s="173">
        <v>0</v>
      </c>
      <c r="AX238" s="173">
        <v>0</v>
      </c>
      <c r="AY238" s="173">
        <v>0</v>
      </c>
      <c r="AZ238" s="173">
        <v>0</v>
      </c>
      <c r="BA238" s="173">
        <v>0</v>
      </c>
      <c r="BB238" s="173">
        <v>0</v>
      </c>
      <c r="BC238" s="173">
        <v>0</v>
      </c>
      <c r="BD238" s="173">
        <v>0</v>
      </c>
      <c r="BE238" s="173">
        <v>0</v>
      </c>
      <c r="BF238" s="173">
        <v>0</v>
      </c>
      <c r="BG238" s="173">
        <v>0</v>
      </c>
      <c r="BH238" s="173">
        <v>0</v>
      </c>
      <c r="BI238" s="173">
        <v>0</v>
      </c>
      <c r="BJ238" s="173">
        <v>0</v>
      </c>
      <c r="BK238" s="173">
        <v>0</v>
      </c>
      <c r="BL238" s="173">
        <v>0</v>
      </c>
      <c r="BM238" s="173">
        <v>0</v>
      </c>
      <c r="BN238" s="173">
        <v>0</v>
      </c>
      <c r="BO238" s="173">
        <v>0</v>
      </c>
      <c r="BP238" s="173">
        <v>0</v>
      </c>
      <c r="BQ238" s="173">
        <v>0</v>
      </c>
      <c r="BR238" s="173">
        <v>0</v>
      </c>
      <c r="BS238" s="173">
        <v>0</v>
      </c>
      <c r="BT238" s="173">
        <v>0</v>
      </c>
      <c r="BU238" s="173">
        <v>0</v>
      </c>
      <c r="BV238" s="173">
        <v>0</v>
      </c>
      <c r="BW238" s="173">
        <v>0</v>
      </c>
      <c r="BX238" s="173">
        <v>0</v>
      </c>
      <c r="BY238" s="173">
        <v>0</v>
      </c>
      <c r="BZ238" s="173">
        <v>0</v>
      </c>
      <c r="CA238" s="173">
        <v>0</v>
      </c>
      <c r="CB238" s="173">
        <v>0</v>
      </c>
      <c r="CC238" s="173">
        <v>0</v>
      </c>
      <c r="CD238" s="173">
        <v>0</v>
      </c>
      <c r="CE238" s="173">
        <v>0</v>
      </c>
      <c r="CF238" s="174">
        <v>0</v>
      </c>
    </row>
    <row r="239" spans="1:84" x14ac:dyDescent="0.25">
      <c r="A239" s="17"/>
      <c r="B239" s="17"/>
      <c r="C239" s="17"/>
      <c r="D239" s="17"/>
      <c r="E239" s="11"/>
      <c r="F239" s="166" t="s">
        <v>214</v>
      </c>
      <c r="G239" s="175" t="e">
        <f ca="1">(INDIRECT("H239")+INDIRECT("I239")+INDIRECT("J239")+INDIRECT("K239")+INDIRECT("L239")+INDIRECT("M239")+INDIRECT("N239")+INDIRECT("O239")+INDIRECT("P239")+INDIRECT("Q239")+INDIRECT("R239")+INDIRECT("S239")) / 12</f>
        <v>#REF!</v>
      </c>
      <c r="H239" s="73" t="e">
        <f>#REF!</f>
        <v>#REF!</v>
      </c>
      <c r="I239" s="73">
        <v>0</v>
      </c>
      <c r="J239" s="73">
        <v>0</v>
      </c>
      <c r="K239" s="73">
        <v>0</v>
      </c>
      <c r="L239" s="73">
        <v>0</v>
      </c>
      <c r="M239" s="73">
        <v>0</v>
      </c>
      <c r="N239" s="73">
        <v>0</v>
      </c>
      <c r="O239" s="73">
        <v>0</v>
      </c>
      <c r="P239" s="73">
        <v>0</v>
      </c>
      <c r="Q239" s="73">
        <v>0</v>
      </c>
      <c r="R239" s="73">
        <v>0</v>
      </c>
      <c r="S239" s="73">
        <v>0</v>
      </c>
      <c r="T239" s="73">
        <v>0</v>
      </c>
      <c r="U239" s="73">
        <v>0</v>
      </c>
      <c r="V239" s="73">
        <v>0</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73">
        <v>0</v>
      </c>
      <c r="AQ239" s="73">
        <v>0</v>
      </c>
      <c r="AR239" s="73">
        <v>0</v>
      </c>
      <c r="AS239" s="73">
        <v>0</v>
      </c>
      <c r="AT239" s="73">
        <v>0</v>
      </c>
      <c r="AU239" s="73">
        <v>0</v>
      </c>
      <c r="AV239" s="73">
        <v>0</v>
      </c>
      <c r="AW239" s="73">
        <v>0</v>
      </c>
      <c r="AX239" s="73">
        <v>0</v>
      </c>
      <c r="AY239" s="73">
        <v>0</v>
      </c>
      <c r="AZ239" s="73">
        <v>0</v>
      </c>
      <c r="BA239" s="73">
        <v>0</v>
      </c>
      <c r="BB239" s="73">
        <v>0</v>
      </c>
      <c r="BC239" s="73">
        <v>0</v>
      </c>
      <c r="BD239" s="73">
        <v>0</v>
      </c>
      <c r="BE239" s="73">
        <v>0</v>
      </c>
      <c r="BF239" s="73">
        <v>0</v>
      </c>
      <c r="BG239" s="73">
        <v>0</v>
      </c>
      <c r="BH239" s="73">
        <v>0</v>
      </c>
      <c r="BI239" s="73">
        <v>0</v>
      </c>
      <c r="BJ239" s="73">
        <v>0</v>
      </c>
      <c r="BK239" s="73">
        <v>0</v>
      </c>
      <c r="BL239" s="73">
        <v>0</v>
      </c>
      <c r="BM239" s="73">
        <v>0</v>
      </c>
      <c r="BN239" s="73">
        <v>0</v>
      </c>
      <c r="BO239" s="73">
        <v>0</v>
      </c>
      <c r="BP239" s="73">
        <v>0</v>
      </c>
      <c r="BQ239" s="73">
        <v>0</v>
      </c>
      <c r="BR239" s="73">
        <v>0</v>
      </c>
      <c r="BS239" s="73">
        <v>0</v>
      </c>
      <c r="BT239" s="73">
        <v>0</v>
      </c>
      <c r="BU239" s="73">
        <v>0</v>
      </c>
      <c r="BV239" s="73">
        <v>0</v>
      </c>
      <c r="BW239" s="73">
        <v>0</v>
      </c>
      <c r="BX239" s="73">
        <v>0</v>
      </c>
      <c r="BY239" s="73">
        <v>0</v>
      </c>
      <c r="BZ239" s="73">
        <v>0</v>
      </c>
      <c r="CA239" s="73">
        <v>0</v>
      </c>
      <c r="CB239" s="73">
        <v>0</v>
      </c>
      <c r="CC239" s="73">
        <v>0</v>
      </c>
      <c r="CD239" s="73">
        <v>0</v>
      </c>
      <c r="CE239" s="73">
        <v>0</v>
      </c>
      <c r="CF239" s="176">
        <v>0</v>
      </c>
    </row>
    <row r="240" spans="1:84" ht="13.8" thickBot="1" x14ac:dyDescent="0.3">
      <c r="A240" s="17"/>
      <c r="B240" s="17"/>
      <c r="C240" s="17"/>
      <c r="D240" s="17"/>
      <c r="E240" s="15"/>
      <c r="F240" s="16"/>
      <c r="G240" s="177"/>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78"/>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l++LUEUJIBYghsJrc0wBsUU0vmcmol2grsBVTZO0DrahAOKIokh0UTp7W6hzopf+zrFQW7SIsPyzG60Iun9pQw==" saltValue="gn+OFcwR1EyvfyvDnhavnw==" spinCount="100000" sheet="1" objects="1" scenarios="1" insertColumns="0"/>
  <phoneticPr fontId="0" type="noConversion"/>
  <conditionalFormatting sqref="A20">
    <cfRule type="cellIs" dxfId="220" priority="368" stopIfTrue="1" operator="lessThan">
      <formula>1000</formula>
    </cfRule>
  </conditionalFormatting>
  <conditionalFormatting sqref="B20">
    <cfRule type="cellIs" dxfId="219" priority="366" stopIfTrue="1" operator="between">
      <formula>1000</formula>
      <formula>2000</formula>
    </cfRule>
    <cfRule type="cellIs" dxfId="218" priority="367" stopIfTrue="1" operator="lessThan">
      <formula>1000</formula>
    </cfRule>
  </conditionalFormatting>
  <conditionalFormatting sqref="C20 C31 C33 C65 C75 C83 C95 C131 C133 C135:C136 C138 C140 C142 C145 C147 C150:C151 C159 C161 C163:C165 C167 C169 C179 C181 C183 C185 C187 C194:C196 C198 C200 C202 C206 C208 C211 C214 C222:C223">
    <cfRule type="cellIs" dxfId="217" priority="369" stopIfTrue="1" operator="equal">
      <formula>"g"</formula>
    </cfRule>
    <cfRule type="cellIs" dxfId="216" priority="370" stopIfTrue="1" operator="equal">
      <formula>"r"</formula>
    </cfRule>
    <cfRule type="cellIs" dxfId="215" priority="371" stopIfTrue="1" operator="equal">
      <formula>"y"</formula>
    </cfRule>
  </conditionalFormatting>
  <conditionalFormatting sqref="C67 C69 C71">
    <cfRule type="cellIs" dxfId="214" priority="315" stopIfTrue="1" operator="equal">
      <formula>"g"</formula>
    </cfRule>
    <cfRule type="cellIs" dxfId="213" priority="316" stopIfTrue="1" operator="equal">
      <formula>"r"</formula>
    </cfRule>
    <cfRule type="cellIs" dxfId="212" priority="317" stopIfTrue="1" operator="equal">
      <formula>"y"</formula>
    </cfRule>
  </conditionalFormatting>
  <conditionalFormatting sqref="C77 C79 C81">
    <cfRule type="cellIs" dxfId="211" priority="306" stopIfTrue="1" operator="equal">
      <formula>"g"</formula>
    </cfRule>
    <cfRule type="cellIs" dxfId="210" priority="307" stopIfTrue="1" operator="equal">
      <formula>"r"</formula>
    </cfRule>
    <cfRule type="cellIs" dxfId="209" priority="308" stopIfTrue="1" operator="equal">
      <formula>"y"</formula>
    </cfRule>
  </conditionalFormatting>
  <conditionalFormatting sqref="C85 C87">
    <cfRule type="cellIs" dxfId="208" priority="297" stopIfTrue="1" operator="equal">
      <formula>"g"</formula>
    </cfRule>
    <cfRule type="cellIs" dxfId="207" priority="298" stopIfTrue="1" operator="equal">
      <formula>"r"</formula>
    </cfRule>
    <cfRule type="cellIs" dxfId="206" priority="299" stopIfTrue="1" operator="equal">
      <formula>"y"</formula>
    </cfRule>
  </conditionalFormatting>
  <conditionalFormatting sqref="C89 C91 C93">
    <cfRule type="cellIs" dxfId="205" priority="288" stopIfTrue="1" operator="equal">
      <formula>"g"</formula>
    </cfRule>
    <cfRule type="cellIs" dxfId="204" priority="289" stopIfTrue="1" operator="equal">
      <formula>"r"</formula>
    </cfRule>
    <cfRule type="cellIs" dxfId="203" priority="290" stopIfTrue="1" operator="equal">
      <formula>"y"</formula>
    </cfRule>
  </conditionalFormatting>
  <conditionalFormatting sqref="C97 C99">
    <cfRule type="cellIs" dxfId="202" priority="279" stopIfTrue="1" operator="equal">
      <formula>"g"</formula>
    </cfRule>
    <cfRule type="cellIs" dxfId="201" priority="280" stopIfTrue="1" operator="equal">
      <formula>"r"</formula>
    </cfRule>
    <cfRule type="cellIs" dxfId="200" priority="281" stopIfTrue="1" operator="equal">
      <formula>"y"</formula>
    </cfRule>
  </conditionalFormatting>
  <conditionalFormatting sqref="H21:CF21">
    <cfRule type="expression" dxfId="199" priority="189" stopIfTrue="1">
      <formula>H22&lt;0.0101</formula>
    </cfRule>
    <cfRule type="expression" dxfId="198" priority="190" stopIfTrue="1">
      <formula>H22&gt;0.0201</formula>
    </cfRule>
    <cfRule type="expression" dxfId="197" priority="191" stopIfTrue="1">
      <formula>H22&lt;0.0201</formula>
    </cfRule>
  </conditionalFormatting>
  <conditionalFormatting sqref="H22:CF22">
    <cfRule type="cellIs" dxfId="196" priority="192" stopIfTrue="1" operator="lessThanOrEqual">
      <formula>0.01</formula>
    </cfRule>
    <cfRule type="cellIs" dxfId="195" priority="193" stopIfTrue="1" operator="between">
      <formula>0.01</formula>
      <formula>0.02</formula>
    </cfRule>
    <cfRule type="cellIs" dxfId="194" priority="194" stopIfTrue="1" operator="greaterThan">
      <formula>0.02</formula>
    </cfRule>
  </conditionalFormatting>
  <conditionalFormatting sqref="H31:CF31">
    <cfRule type="cellIs" dxfId="193" priority="52" stopIfTrue="1" operator="lessThanOrEqual">
      <formula>0.4</formula>
    </cfRule>
    <cfRule type="cellIs" dxfId="192" priority="53" stopIfTrue="1" operator="greaterThan">
      <formula>0.65</formula>
    </cfRule>
    <cfRule type="cellIs" dxfId="191" priority="54" stopIfTrue="1" operator="between">
      <formula>0.4</formula>
      <formula>0.65</formula>
    </cfRule>
  </conditionalFormatting>
  <conditionalFormatting sqref="H32:CF32">
    <cfRule type="expression" dxfId="190" priority="55" stopIfTrue="1">
      <formula>H33&lt;0.000201</formula>
    </cfRule>
    <cfRule type="expression" dxfId="189" priority="56" stopIfTrue="1">
      <formula>H33&gt;0.0005</formula>
    </cfRule>
    <cfRule type="expression" dxfId="188" priority="57" stopIfTrue="1">
      <formula>H33&lt;0.0005</formula>
    </cfRule>
  </conditionalFormatting>
  <conditionalFormatting sqref="H33:CF33">
    <cfRule type="cellIs" dxfId="187" priority="58" stopIfTrue="1" operator="lessThanOrEqual">
      <formula>0.0002</formula>
    </cfRule>
    <cfRule type="cellIs" dxfId="186" priority="59" stopIfTrue="1" operator="greaterThan">
      <formula>0.0005</formula>
    </cfRule>
    <cfRule type="cellIs" dxfId="185" priority="60" stopIfTrue="1" operator="between">
      <formula>0.0002</formula>
      <formula>0.0005</formula>
    </cfRule>
  </conditionalFormatting>
  <conditionalFormatting sqref="H34:CF34">
    <cfRule type="expression" dxfId="184" priority="46" stopIfTrue="1">
      <formula>H35&lt;0.0301</formula>
    </cfRule>
    <cfRule type="expression" dxfId="183" priority="47" stopIfTrue="1">
      <formula>H35&gt;0.05</formula>
    </cfRule>
    <cfRule type="expression" dxfId="182" priority="48" stopIfTrue="1">
      <formula>H35&lt;0.0501</formula>
    </cfRule>
  </conditionalFormatting>
  <conditionalFormatting sqref="H35:CF35">
    <cfRule type="cellIs" dxfId="181" priority="49" stopIfTrue="1" operator="lessThanOrEqual">
      <formula>0.0301</formula>
    </cfRule>
    <cfRule type="cellIs" dxfId="180" priority="50" stopIfTrue="1" operator="between">
      <formula>0.03</formula>
      <formula>0.0501</formula>
    </cfRule>
    <cfRule type="cellIs" dxfId="179" priority="51" stopIfTrue="1" operator="greaterThan">
      <formula>0.05</formula>
    </cfRule>
  </conditionalFormatting>
  <conditionalFormatting sqref="H36:CF36">
    <cfRule type="cellIs" dxfId="178" priority="61" stopIfTrue="1" operator="lessThanOrEqual">
      <formula>0</formula>
    </cfRule>
    <cfRule type="cellIs" dxfId="177" priority="62" stopIfTrue="1" operator="greaterThan">
      <formula>0</formula>
    </cfRule>
  </conditionalFormatting>
  <conditionalFormatting sqref="H37:CF37">
    <cfRule type="expression" dxfId="176" priority="66" stopIfTrue="1">
      <formula>H38&lt;0.005</formula>
    </cfRule>
    <cfRule type="expression" dxfId="175" priority="67" stopIfTrue="1">
      <formula>H38&gt;=0.01</formula>
    </cfRule>
    <cfRule type="expression" dxfId="174" priority="68" stopIfTrue="1">
      <formula>H38&lt;0.01</formula>
    </cfRule>
  </conditionalFormatting>
  <conditionalFormatting sqref="H38:CF38">
    <cfRule type="cellIs" dxfId="173" priority="63" stopIfTrue="1" operator="lessThan">
      <formula>0.005</formula>
    </cfRule>
    <cfRule type="cellIs" dxfId="172" priority="64" stopIfTrue="1" operator="between">
      <formula>0.005</formula>
      <formula>0.01</formula>
    </cfRule>
    <cfRule type="cellIs" dxfId="171" priority="65" stopIfTrue="1" operator="greaterThan">
      <formula>0.01</formula>
    </cfRule>
  </conditionalFormatting>
  <conditionalFormatting sqref="H39:CF39">
    <cfRule type="expression" dxfId="170" priority="69" stopIfTrue="1">
      <formula>H40&lt;0.01</formula>
    </cfRule>
    <cfRule type="expression" dxfId="169" priority="70" stopIfTrue="1">
      <formula>H40&lt;0.01501</formula>
    </cfRule>
    <cfRule type="expression" dxfId="168" priority="71" stopIfTrue="1">
      <formula>H40&gt;0.015</formula>
    </cfRule>
  </conditionalFormatting>
  <conditionalFormatting sqref="H40:CF40">
    <cfRule type="cellIs" dxfId="167" priority="72" stopIfTrue="1" operator="lessThanOrEqual">
      <formula>0.01</formula>
    </cfRule>
    <cfRule type="cellIs" dxfId="166" priority="73" stopIfTrue="1" operator="between">
      <formula>0.01</formula>
      <formula>0.01501</formula>
    </cfRule>
    <cfRule type="cellIs" dxfId="165" priority="74" stopIfTrue="1" operator="greaterThanOrEqual">
      <formula>0.01501</formula>
    </cfRule>
  </conditionalFormatting>
  <conditionalFormatting sqref="H45:CF45 H47:CF47">
    <cfRule type="expression" dxfId="164" priority="75" stopIfTrue="1">
      <formula>H46&lt;0.00501</formula>
    </cfRule>
    <cfRule type="expression" dxfId="163" priority="76" stopIfTrue="1">
      <formula>H46&gt;0.01</formula>
    </cfRule>
    <cfRule type="expression" dxfId="162" priority="77" stopIfTrue="1">
      <formula>H46&lt;0.0101</formula>
    </cfRule>
  </conditionalFormatting>
  <conditionalFormatting sqref="H46:CF46 H48:CF48">
    <cfRule type="cellIs" dxfId="161" priority="78" stopIfTrue="1" operator="lessThanOrEqual">
      <formula>0.005</formula>
    </cfRule>
    <cfRule type="cellIs" dxfId="160" priority="79" stopIfTrue="1" operator="greaterThan">
      <formula>0.01</formula>
    </cfRule>
    <cfRule type="cellIs" dxfId="159" priority="80" stopIfTrue="1" operator="between">
      <formula>0.005</formula>
      <formula>0.0101</formula>
    </cfRule>
  </conditionalFormatting>
  <conditionalFormatting sqref="H49:CF49">
    <cfRule type="expression" dxfId="158" priority="195" stopIfTrue="1">
      <formula>H50&lt;0.0401</formula>
    </cfRule>
    <cfRule type="expression" dxfId="157" priority="196" stopIfTrue="1">
      <formula>H50&gt;0.08</formula>
    </cfRule>
    <cfRule type="expression" dxfId="156" priority="197" stopIfTrue="1">
      <formula>H50&lt;0.0801</formula>
    </cfRule>
  </conditionalFormatting>
  <conditionalFormatting sqref="H50:CF50">
    <cfRule type="cellIs" dxfId="155" priority="198" stopIfTrue="1" operator="lessThanOrEqual">
      <formula>0.04</formula>
    </cfRule>
    <cfRule type="cellIs" dxfId="154" priority="199" stopIfTrue="1" operator="greaterThan">
      <formula>0.08</formula>
    </cfRule>
    <cfRule type="cellIs" dxfId="153" priority="200" stopIfTrue="1" operator="between">
      <formula>0.04</formula>
      <formula>0.0801</formula>
    </cfRule>
  </conditionalFormatting>
  <conditionalFormatting sqref="H51:CF51">
    <cfRule type="cellIs" dxfId="152" priority="81" stopIfTrue="1" operator="lessThanOrEqual">
      <formula>50</formula>
    </cfRule>
    <cfRule type="cellIs" dxfId="151" priority="82" stopIfTrue="1" operator="greaterThan">
      <formula>80</formula>
    </cfRule>
    <cfRule type="cellIs" dxfId="150" priority="83" stopIfTrue="1" operator="between">
      <formula>50</formula>
      <formula>81</formula>
    </cfRule>
  </conditionalFormatting>
  <conditionalFormatting sqref="H53:CF53">
    <cfRule type="expression" dxfId="149" priority="84" stopIfTrue="1">
      <formula>H54&lt;0.1501</formula>
    </cfRule>
    <cfRule type="expression" dxfId="148" priority="85" stopIfTrue="1">
      <formula>H54&lt;0.201</formula>
    </cfRule>
    <cfRule type="expression" dxfId="147" priority="86" stopIfTrue="1">
      <formula>H54&gt;0.2</formula>
    </cfRule>
  </conditionalFormatting>
  <conditionalFormatting sqref="H54:CF54">
    <cfRule type="cellIs" dxfId="146" priority="87" stopIfTrue="1" operator="lessThanOrEqual">
      <formula>0.15</formula>
    </cfRule>
    <cfRule type="cellIs" dxfId="145" priority="88" stopIfTrue="1" operator="lessThanOrEqual">
      <formula>0.2</formula>
    </cfRule>
    <cfRule type="cellIs" dxfId="144" priority="89" stopIfTrue="1" operator="greaterThan">
      <formula>0.2</formula>
    </cfRule>
  </conditionalFormatting>
  <conditionalFormatting sqref="H64:CF64 H66:CF66 H68:CF68 H70:CF70">
    <cfRule type="expression" dxfId="143" priority="111" stopIfTrue="1">
      <formula>H65&lt;0.0101</formula>
    </cfRule>
    <cfRule type="expression" dxfId="142" priority="112" stopIfTrue="1">
      <formula>H65&gt;0.02</formula>
    </cfRule>
    <cfRule type="expression" dxfId="141" priority="113" stopIfTrue="1">
      <formula>H65&lt;0.0201</formula>
    </cfRule>
  </conditionalFormatting>
  <conditionalFormatting sqref="H65:CF65 H83:CF83 H95:CF95">
    <cfRule type="cellIs" dxfId="140" priority="93" stopIfTrue="1" operator="lessThanOrEqual">
      <formula>0.01</formula>
    </cfRule>
    <cfRule type="cellIs" dxfId="139" priority="94" stopIfTrue="1" operator="between">
      <formula>0.01</formula>
      <formula>0.0201</formula>
    </cfRule>
    <cfRule type="cellIs" dxfId="138" priority="95" stopIfTrue="1" operator="greaterThanOrEqual">
      <formula>0.02</formula>
    </cfRule>
  </conditionalFormatting>
  <conditionalFormatting sqref="H67:CF67">
    <cfRule type="cellIs" dxfId="137" priority="34" stopIfTrue="1" operator="lessThanOrEqual">
      <formula>0.01</formula>
    </cfRule>
    <cfRule type="cellIs" dxfId="136" priority="35" stopIfTrue="1" operator="between">
      <formula>0.01</formula>
      <formula>0.0201</formula>
    </cfRule>
    <cfRule type="cellIs" dxfId="135" priority="36" stopIfTrue="1" operator="greaterThanOrEqual">
      <formula>0.02</formula>
    </cfRule>
  </conditionalFormatting>
  <conditionalFormatting sqref="H69:CF69">
    <cfRule type="cellIs" dxfId="134" priority="31" stopIfTrue="1" operator="lessThanOrEqual">
      <formula>0.01</formula>
    </cfRule>
    <cfRule type="cellIs" dxfId="133" priority="32" stopIfTrue="1" operator="between">
      <formula>0.01</formula>
      <formula>0.0201</formula>
    </cfRule>
    <cfRule type="cellIs" dxfId="132" priority="33" stopIfTrue="1" operator="greaterThanOrEqual">
      <formula>0.02</formula>
    </cfRule>
  </conditionalFormatting>
  <conditionalFormatting sqref="H71:CF71">
    <cfRule type="cellIs" dxfId="131" priority="28" stopIfTrue="1" operator="lessThanOrEqual">
      <formula>0.01</formula>
    </cfRule>
    <cfRule type="cellIs" dxfId="130" priority="29" stopIfTrue="1" operator="between">
      <formula>0.01</formula>
      <formula>0.0201</formula>
    </cfRule>
    <cfRule type="cellIs" dxfId="129" priority="30" stopIfTrue="1" operator="greaterThanOrEqual">
      <formula>0.02</formula>
    </cfRule>
  </conditionalFormatting>
  <conditionalFormatting sqref="H74:CF74 H76:CF76 H78:CF78 H80:CF80 H84:CF84 H86:CF86 H90:CF90 H92:CF92 H96:CF96 H98:CF98">
    <cfRule type="expression" dxfId="128" priority="90" stopIfTrue="1">
      <formula>H75&lt;0.00075</formula>
    </cfRule>
    <cfRule type="expression" dxfId="127" priority="91" stopIfTrue="1">
      <formula>H75 &gt; 0.0015</formula>
    </cfRule>
    <cfRule type="expression" dxfId="126" priority="92" stopIfTrue="1">
      <formula>H75 &gt;= 0.00075</formula>
    </cfRule>
  </conditionalFormatting>
  <conditionalFormatting sqref="H75:CF75">
    <cfRule type="cellIs" dxfId="125" priority="99" stopIfTrue="1" operator="lessThan">
      <formula>0.00075</formula>
    </cfRule>
    <cfRule type="cellIs" dxfId="124" priority="100" stopIfTrue="1" operator="between">
      <formula>0.00075</formula>
      <formula>0.0015</formula>
    </cfRule>
    <cfRule type="cellIs" dxfId="123" priority="101" stopIfTrue="1" operator="greaterThanOrEqual">
      <formula>0.0015</formula>
    </cfRule>
  </conditionalFormatting>
  <conditionalFormatting sqref="H77:CF77">
    <cfRule type="cellIs" dxfId="122" priority="25" stopIfTrue="1" operator="lessThanOrEqual">
      <formula>0.01</formula>
    </cfRule>
    <cfRule type="cellIs" dxfId="121" priority="26" stopIfTrue="1" operator="between">
      <formula>0.01</formula>
      <formula>0.0201</formula>
    </cfRule>
    <cfRule type="cellIs" dxfId="120" priority="27" stopIfTrue="1" operator="greaterThanOrEqual">
      <formula>0.02</formula>
    </cfRule>
  </conditionalFormatting>
  <conditionalFormatting sqref="H79:CF79">
    <cfRule type="cellIs" dxfId="119" priority="22" stopIfTrue="1" operator="lessThanOrEqual">
      <formula>0.01</formula>
    </cfRule>
    <cfRule type="cellIs" dxfId="118" priority="23" stopIfTrue="1" operator="between">
      <formula>0.01</formula>
      <formula>0.0201</formula>
    </cfRule>
    <cfRule type="cellIs" dxfId="117" priority="24" stopIfTrue="1" operator="greaterThanOrEqual">
      <formula>0.02</formula>
    </cfRule>
  </conditionalFormatting>
  <conditionalFormatting sqref="H81:CF81">
    <cfRule type="cellIs" dxfId="116" priority="19" stopIfTrue="1" operator="lessThanOrEqual">
      <formula>0.01</formula>
    </cfRule>
    <cfRule type="cellIs" dxfId="115" priority="20" stopIfTrue="1" operator="between">
      <formula>0.01</formula>
      <formula>0.0201</formula>
    </cfRule>
    <cfRule type="cellIs" dxfId="114" priority="21" stopIfTrue="1" operator="greaterThanOrEqual">
      <formula>0.02</formula>
    </cfRule>
  </conditionalFormatting>
  <conditionalFormatting sqref="H82:CF82 H88:CF88">
    <cfRule type="expression" dxfId="113" priority="96" stopIfTrue="1">
      <formula>H83 &lt;= 0.01</formula>
    </cfRule>
    <cfRule type="expression" dxfId="112" priority="97" stopIfTrue="1">
      <formula>H83 &gt;= 0.02</formula>
    </cfRule>
    <cfRule type="expression" dxfId="111" priority="98" stopIfTrue="1">
      <formula>H83 &gt; 0.01</formula>
    </cfRule>
  </conditionalFormatting>
  <conditionalFormatting sqref="H85:CF85">
    <cfRule type="cellIs" dxfId="110" priority="16" stopIfTrue="1" operator="lessThanOrEqual">
      <formula>0.01</formula>
    </cfRule>
    <cfRule type="cellIs" dxfId="109" priority="17" stopIfTrue="1" operator="between">
      <formula>0.01</formula>
      <formula>0.0201</formula>
    </cfRule>
    <cfRule type="cellIs" dxfId="108" priority="18" stopIfTrue="1" operator="greaterThanOrEqual">
      <formula>0.02</formula>
    </cfRule>
  </conditionalFormatting>
  <conditionalFormatting sqref="H87:CF87">
    <cfRule type="cellIs" dxfId="107" priority="13" stopIfTrue="1" operator="lessThanOrEqual">
      <formula>0.01</formula>
    </cfRule>
    <cfRule type="cellIs" dxfId="106" priority="14" stopIfTrue="1" operator="between">
      <formula>0.01</formula>
      <formula>0.0201</formula>
    </cfRule>
    <cfRule type="cellIs" dxfId="105" priority="15" stopIfTrue="1" operator="greaterThanOrEqual">
      <formula>0.02</formula>
    </cfRule>
  </conditionalFormatting>
  <conditionalFormatting sqref="H89:CF89">
    <cfRule type="cellIs" dxfId="104" priority="37" stopIfTrue="1" operator="lessThanOrEqual">
      <formula>0.01</formula>
    </cfRule>
    <cfRule type="cellIs" dxfId="103" priority="38" stopIfTrue="1" operator="between">
      <formula>0.01</formula>
      <formula>0.0201</formula>
    </cfRule>
    <cfRule type="cellIs" dxfId="102" priority="39" stopIfTrue="1" operator="greaterThanOrEqual">
      <formula>0.02</formula>
    </cfRule>
  </conditionalFormatting>
  <conditionalFormatting sqref="H91:CF91">
    <cfRule type="cellIs" dxfId="101" priority="10" stopIfTrue="1" operator="lessThanOrEqual">
      <formula>0.01</formula>
    </cfRule>
    <cfRule type="cellIs" dxfId="100" priority="11" stopIfTrue="1" operator="between">
      <formula>0.01</formula>
      <formula>0.0201</formula>
    </cfRule>
    <cfRule type="cellIs" dxfId="99" priority="12" stopIfTrue="1" operator="greaterThanOrEqual">
      <formula>0.02</formula>
    </cfRule>
  </conditionalFormatting>
  <conditionalFormatting sqref="H93:CF93">
    <cfRule type="cellIs" dxfId="98" priority="7" stopIfTrue="1" operator="lessThanOrEqual">
      <formula>0.01</formula>
    </cfRule>
    <cfRule type="cellIs" dxfId="97" priority="8" stopIfTrue="1" operator="between">
      <formula>0.01</formula>
      <formula>0.0201</formula>
    </cfRule>
    <cfRule type="cellIs" dxfId="96" priority="9" stopIfTrue="1" operator="greaterThanOrEqual">
      <formula>0.02</formula>
    </cfRule>
  </conditionalFormatting>
  <conditionalFormatting sqref="H94:CF94">
    <cfRule type="expression" dxfId="95" priority="102" stopIfTrue="1">
      <formula>H95 &lt;= 0.01</formula>
    </cfRule>
    <cfRule type="expression" dxfId="94" priority="103" stopIfTrue="1">
      <formula xml:space="preserve"> H95 &gt;= 0.02</formula>
    </cfRule>
    <cfRule type="expression" dxfId="93" priority="104" stopIfTrue="1">
      <formula xml:space="preserve"> H95 &gt; 0.01</formula>
    </cfRule>
  </conditionalFormatting>
  <conditionalFormatting sqref="H97:CF97">
    <cfRule type="cellIs" dxfId="92" priority="4" stopIfTrue="1" operator="lessThanOrEqual">
      <formula>0.01</formula>
    </cfRule>
    <cfRule type="cellIs" dxfId="91" priority="5" stopIfTrue="1" operator="between">
      <formula>0.01</formula>
      <formula>0.0201</formula>
    </cfRule>
    <cfRule type="cellIs" dxfId="90" priority="6" stopIfTrue="1" operator="greaterThanOrEqual">
      <formula>0.02</formula>
    </cfRule>
  </conditionalFormatting>
  <conditionalFormatting sqref="H99:CF99">
    <cfRule type="cellIs" dxfId="89" priority="1" stopIfTrue="1" operator="lessThanOrEqual">
      <formula>0.01</formula>
    </cfRule>
    <cfRule type="cellIs" dxfId="88" priority="2" stopIfTrue="1" operator="between">
      <formula>0.01</formula>
      <formula>0.0201</formula>
    </cfRule>
    <cfRule type="cellIs" dxfId="87" priority="3" stopIfTrue="1" operator="greaterThanOrEqual">
      <formula>0.02</formula>
    </cfRule>
  </conditionalFormatting>
  <conditionalFormatting sqref="H130:CF130 H137:CF137 H139:CF139">
    <cfRule type="expression" dxfId="86" priority="105" stopIfTrue="1">
      <formula>H131&lt;0.0501</formula>
    </cfRule>
    <cfRule type="expression" dxfId="85" priority="106" stopIfTrue="1">
      <formula>H131&lt;0.07501</formula>
    </cfRule>
    <cfRule type="expression" dxfId="84" priority="107" stopIfTrue="1">
      <formula>H131&gt;0.075</formula>
    </cfRule>
  </conditionalFormatting>
  <conditionalFormatting sqref="H131:CF131">
    <cfRule type="cellIs" dxfId="83" priority="108" stopIfTrue="1" operator="lessThanOrEqual">
      <formula>0.05</formula>
    </cfRule>
    <cfRule type="cellIs" dxfId="82" priority="109" stopIfTrue="1" operator="between">
      <formula>0.05</formula>
      <formula>0.07501</formula>
    </cfRule>
    <cfRule type="cellIs" dxfId="81" priority="110" stopIfTrue="1" operator="greaterThan">
      <formula>0.075</formula>
    </cfRule>
  </conditionalFormatting>
  <conditionalFormatting sqref="H132:CF132">
    <cfRule type="expression" dxfId="80" priority="114" stopIfTrue="1">
      <formula>H133&lt;0.0201</formula>
    </cfRule>
    <cfRule type="expression" dxfId="79" priority="115" stopIfTrue="1">
      <formula>H133&lt;0.0401</formula>
    </cfRule>
    <cfRule type="expression" dxfId="78" priority="116" stopIfTrue="1">
      <formula>H133&gt;0.04</formula>
    </cfRule>
  </conditionalFormatting>
  <conditionalFormatting sqref="H133:CF133">
    <cfRule type="cellIs" dxfId="77" priority="117" stopIfTrue="1" operator="lessThanOrEqual">
      <formula>0.02</formula>
    </cfRule>
    <cfRule type="cellIs" dxfId="76" priority="118" stopIfTrue="1" operator="between">
      <formula>0.02</formula>
      <formula>0.0401</formula>
    </cfRule>
    <cfRule type="cellIs" dxfId="75" priority="119" stopIfTrue="1" operator="greaterThan">
      <formula>0.04</formula>
    </cfRule>
  </conditionalFormatting>
  <conditionalFormatting sqref="H134:CF134">
    <cfRule type="expression" dxfId="74" priority="120" stopIfTrue="1">
      <formula>H135&lt;0.0301</formula>
    </cfRule>
    <cfRule type="expression" dxfId="73" priority="121" stopIfTrue="1">
      <formula>H135&lt;0.0501</formula>
    </cfRule>
    <cfRule type="expression" dxfId="72" priority="122" stopIfTrue="1">
      <formula>H135&gt;0.05</formula>
    </cfRule>
  </conditionalFormatting>
  <conditionalFormatting sqref="H135:CF135">
    <cfRule type="cellIs" dxfId="71" priority="123" stopIfTrue="1" operator="lessThanOrEqual">
      <formula>0.03</formula>
    </cfRule>
    <cfRule type="cellIs" dxfId="70" priority="124" stopIfTrue="1" operator="between">
      <formula>0.03</formula>
      <formula>0.0501</formula>
    </cfRule>
    <cfRule type="cellIs" dxfId="69" priority="125" stopIfTrue="1" operator="greaterThan">
      <formula>0.05</formula>
    </cfRule>
  </conditionalFormatting>
  <conditionalFormatting sqref="H136:CF136">
    <cfRule type="cellIs" dxfId="68" priority="126" stopIfTrue="1" operator="lessThan">
      <formula>201</formula>
    </cfRule>
    <cfRule type="cellIs" dxfId="67" priority="127" stopIfTrue="1" operator="lessThan">
      <formula>501</formula>
    </cfRule>
    <cfRule type="cellIs" dxfId="66" priority="128" stopIfTrue="1" operator="greaterThan">
      <formula>500</formula>
    </cfRule>
  </conditionalFormatting>
  <conditionalFormatting sqref="H138:CF138">
    <cfRule type="cellIs" dxfId="65" priority="129" stopIfTrue="1" operator="lessThan">
      <formula>0.005</formula>
    </cfRule>
    <cfRule type="cellIs" dxfId="64" priority="130" stopIfTrue="1" operator="between">
      <formula>0.005</formula>
      <formula>0.0101</formula>
    </cfRule>
    <cfRule type="cellIs" dxfId="63" priority="131" stopIfTrue="1" operator="greaterThan">
      <formula>0.01</formula>
    </cfRule>
  </conditionalFormatting>
  <conditionalFormatting sqref="H140:CF140">
    <cfRule type="cellIs" dxfId="62" priority="132" stopIfTrue="1" operator="lessThanOrEqual">
      <formula>0.01</formula>
    </cfRule>
    <cfRule type="cellIs" dxfId="61" priority="133" stopIfTrue="1" operator="between">
      <formula>0.01</formula>
      <formula>0.01501</formula>
    </cfRule>
    <cfRule type="cellIs" dxfId="60" priority="134" stopIfTrue="1" operator="greaterThan">
      <formula>0.015</formula>
    </cfRule>
  </conditionalFormatting>
  <conditionalFormatting sqref="H141:CF141">
    <cfRule type="expression" dxfId="59" priority="40" stopIfTrue="1">
      <formula>H142&lt;0.001</formula>
    </cfRule>
    <cfRule type="expression" dxfId="58" priority="41" stopIfTrue="1">
      <formula>H142&lt;0.001501</formula>
    </cfRule>
    <cfRule type="expression" dxfId="57" priority="42" stopIfTrue="1">
      <formula>H142&gt;0.015</formula>
    </cfRule>
  </conditionalFormatting>
  <conditionalFormatting sqref="H142:CF142">
    <cfRule type="cellIs" dxfId="56" priority="141" stopIfTrue="1" operator="lessThanOrEqual">
      <formula>0.001</formula>
    </cfRule>
    <cfRule type="cellIs" dxfId="55" priority="142" stopIfTrue="1" operator="between">
      <formula>0.001</formula>
      <formula>0.001501</formula>
    </cfRule>
    <cfRule type="cellIs" dxfId="54" priority="143" stopIfTrue="1" operator="greaterThan">
      <formula>0.0015</formula>
    </cfRule>
  </conditionalFormatting>
  <conditionalFormatting sqref="H144:CF144">
    <cfRule type="expression" dxfId="53" priority="138" stopIfTrue="1">
      <formula>H145 &lt; 0.25</formula>
    </cfRule>
    <cfRule type="expression" dxfId="52" priority="139" stopIfTrue="1">
      <formula>H145 &gt; 0.4</formula>
    </cfRule>
    <cfRule type="expression" dxfId="51" priority="140" stopIfTrue="1">
      <formula>H145 &gt;= 0.25</formula>
    </cfRule>
  </conditionalFormatting>
  <conditionalFormatting sqref="H145:CF145">
    <cfRule type="cellIs" dxfId="50" priority="135" stopIfTrue="1" operator="lessThan">
      <formula>0.25</formula>
    </cfRule>
    <cfRule type="cellIs" dxfId="49" priority="136" stopIfTrue="1" operator="greaterThan">
      <formula>0.4</formula>
    </cfRule>
    <cfRule type="cellIs" dxfId="48" priority="137" stopIfTrue="1" operator="greaterThanOrEqual">
      <formula>0.25</formula>
    </cfRule>
  </conditionalFormatting>
  <conditionalFormatting sqref="H146:CF146">
    <cfRule type="expression" dxfId="47" priority="144" stopIfTrue="1">
      <formula>H147&lt;0.0251</formula>
    </cfRule>
    <cfRule type="expression" dxfId="46" priority="145" stopIfTrue="1">
      <formula>H147&lt;0.0401</formula>
    </cfRule>
    <cfRule type="expression" dxfId="45" priority="146" stopIfTrue="1">
      <formula>H147&gt;0.04</formula>
    </cfRule>
  </conditionalFormatting>
  <conditionalFormatting sqref="H147:CF147">
    <cfRule type="cellIs" dxfId="44" priority="147" stopIfTrue="1" operator="lessThanOrEqual">
      <formula>0.025</formula>
    </cfRule>
    <cfRule type="cellIs" dxfId="43" priority="148" stopIfTrue="1" operator="between">
      <formula>0.025</formula>
      <formula>0.0401</formula>
    </cfRule>
    <cfRule type="cellIs" dxfId="42" priority="149" stopIfTrue="1" operator="greaterThan">
      <formula>0.04</formula>
    </cfRule>
  </conditionalFormatting>
  <conditionalFormatting sqref="H148:CF148">
    <cfRule type="expression" dxfId="41" priority="150" stopIfTrue="1">
      <formula>H150&lt;0.001</formula>
    </cfRule>
    <cfRule type="expression" dxfId="40" priority="151" stopIfTrue="1">
      <formula>H150&lt;0.001501</formula>
    </cfRule>
    <cfRule type="expression" dxfId="39" priority="152" stopIfTrue="1">
      <formula>H150&gt;0.0015</formula>
    </cfRule>
  </conditionalFormatting>
  <conditionalFormatting sqref="H160:CF160 H162:CF162 H166:CF166 H168:CF168">
    <cfRule type="expression" dxfId="38" priority="153" stopIfTrue="1">
      <formula>H161&lt;0.00501</formula>
    </cfRule>
    <cfRule type="expression" dxfId="37" priority="154" stopIfTrue="1">
      <formula>H161&lt;0.0101</formula>
    </cfRule>
    <cfRule type="expression" dxfId="36" priority="155" stopIfTrue="1">
      <formula>H161&gt;0.01</formula>
    </cfRule>
  </conditionalFormatting>
  <conditionalFormatting sqref="H161:CF161">
    <cfRule type="cellIs" dxfId="35" priority="156" stopIfTrue="1" operator="lessThanOrEqual">
      <formula>0.03</formula>
    </cfRule>
    <cfRule type="cellIs" dxfId="34" priority="157" stopIfTrue="1" operator="greaterThan">
      <formula>0.05</formula>
    </cfRule>
    <cfRule type="cellIs" dxfId="33" priority="158" stopIfTrue="1" operator="between">
      <formula>0.03</formula>
      <formula>0.05</formula>
    </cfRule>
  </conditionalFormatting>
  <conditionalFormatting sqref="H163:CF163">
    <cfRule type="cellIs" dxfId="32" priority="159" stopIfTrue="1" operator="lessThanOrEqual">
      <formula>0.005</formula>
    </cfRule>
    <cfRule type="cellIs" dxfId="31" priority="160" stopIfTrue="1" operator="greaterThan">
      <formula>0.01</formula>
    </cfRule>
    <cfRule type="cellIs" dxfId="30" priority="161" stopIfTrue="1" operator="between">
      <formula>0.005</formula>
      <formula>0.0101</formula>
    </cfRule>
  </conditionalFormatting>
  <conditionalFormatting sqref="H167:CF167">
    <cfRule type="cellIs" dxfId="29" priority="162" stopIfTrue="1" operator="lessThanOrEqual">
      <formula>0.01</formula>
    </cfRule>
    <cfRule type="cellIs" dxfId="28" priority="163" stopIfTrue="1" operator="greaterThan">
      <formula>0.03</formula>
    </cfRule>
    <cfRule type="cellIs" dxfId="27" priority="164" stopIfTrue="1" operator="between">
      <formula>0.01</formula>
      <formula>0.0301</formula>
    </cfRule>
  </conditionalFormatting>
  <conditionalFormatting sqref="H169:CF169">
    <cfRule type="cellIs" dxfId="26" priority="165" stopIfTrue="1" operator="lessThan">
      <formula>0.005</formula>
    </cfRule>
    <cfRule type="cellIs" dxfId="25" priority="166" stopIfTrue="1" operator="greaterThan">
      <formula>0.01</formula>
    </cfRule>
    <cfRule type="cellIs" dxfId="24" priority="167" stopIfTrue="1" operator="between">
      <formula>0.005</formula>
      <formula>0.0101</formula>
    </cfRule>
  </conditionalFormatting>
  <conditionalFormatting sqref="H180:CF180 H186:CF186">
    <cfRule type="expression" dxfId="23" priority="168" stopIfTrue="1">
      <formula>H181&lt;0.02</formula>
    </cfRule>
    <cfRule type="expression" dxfId="22" priority="169" stopIfTrue="1">
      <formula>H181&gt;0.04</formula>
    </cfRule>
    <cfRule type="expression" dxfId="21" priority="170" stopIfTrue="1">
      <formula>H181&lt;0.0401</formula>
    </cfRule>
  </conditionalFormatting>
  <conditionalFormatting sqref="H181:CF181 H187:CF187">
    <cfRule type="cellIs" dxfId="20" priority="171" stopIfTrue="1" operator="lessThan">
      <formula>0.02</formula>
    </cfRule>
    <cfRule type="cellIs" dxfId="19" priority="172" stopIfTrue="1" operator="greaterThan">
      <formula>0.04</formula>
    </cfRule>
    <cfRule type="cellIs" dxfId="18" priority="173" stopIfTrue="1" operator="between">
      <formula>0.02</formula>
      <formula>0.0401</formula>
    </cfRule>
  </conditionalFormatting>
  <conditionalFormatting sqref="H182:CF182 H184:CF184 H207:CF207 H213:CF213">
    <cfRule type="expression" dxfId="17" priority="174" stopIfTrue="1">
      <formula>H183&lt;0.01</formula>
    </cfRule>
    <cfRule type="expression" dxfId="16" priority="175" stopIfTrue="1">
      <formula>H183&gt;0.02</formula>
    </cfRule>
    <cfRule type="expression" dxfId="15" priority="176" stopIfTrue="1">
      <formula>H183&lt;0.0201</formula>
    </cfRule>
  </conditionalFormatting>
  <conditionalFormatting sqref="H183:CF183 H185:CF185">
    <cfRule type="cellIs" dxfId="14" priority="177" stopIfTrue="1" operator="lessThan">
      <formula>0.01</formula>
    </cfRule>
    <cfRule type="cellIs" dxfId="13" priority="178" stopIfTrue="1" operator="greaterThan">
      <formula>0.02</formula>
    </cfRule>
    <cfRule type="cellIs" dxfId="12" priority="179" stopIfTrue="1" operator="between">
      <formula>0.01</formula>
      <formula>0.0201</formula>
    </cfRule>
  </conditionalFormatting>
  <conditionalFormatting sqref="H196:CF196">
    <cfRule type="cellIs" dxfId="11" priority="180" stopIfTrue="1" operator="lessThanOrEqual">
      <formula>0</formula>
    </cfRule>
    <cfRule type="cellIs" dxfId="10" priority="181" stopIfTrue="1" operator="between">
      <formula>1</formula>
      <formula>5</formula>
    </cfRule>
    <cfRule type="cellIs" dxfId="9" priority="182" stopIfTrue="1" operator="greaterThan">
      <formula>5</formula>
    </cfRule>
  </conditionalFormatting>
  <conditionalFormatting sqref="H201:CF201">
    <cfRule type="expression" dxfId="8" priority="183" stopIfTrue="1">
      <formula>H202 &lt;= 0.03</formula>
    </cfRule>
    <cfRule type="expression" dxfId="7" priority="184" stopIfTrue="1">
      <formula xml:space="preserve"> H202 &gt; 0.05</formula>
    </cfRule>
    <cfRule type="expression" dxfId="6" priority="185" stopIfTrue="1">
      <formula xml:space="preserve"> H202 &lt;= 0.05</formula>
    </cfRule>
  </conditionalFormatting>
  <conditionalFormatting sqref="H202:CF202">
    <cfRule type="cellIs" dxfId="5" priority="43" stopIfTrue="1" operator="lessThanOrEqual">
      <formula>0.03</formula>
    </cfRule>
    <cfRule type="cellIs" dxfId="4" priority="44" stopIfTrue="1" operator="between">
      <formula>0.03</formula>
      <formula>0.05</formula>
    </cfRule>
    <cfRule type="cellIs" dxfId="3" priority="45" stopIfTrue="1" operator="greaterThan">
      <formula>0.05</formula>
    </cfRule>
  </conditionalFormatting>
  <conditionalFormatting sqref="H208:CF208 H214:CF214">
    <cfRule type="cellIs" dxfId="2" priority="186" stopIfTrue="1" operator="lessThanOrEqual">
      <formula>0.01</formula>
    </cfRule>
    <cfRule type="cellIs" dxfId="1" priority="187" stopIfTrue="1" operator="greaterThan">
      <formula>0.02</formula>
    </cfRule>
    <cfRule type="cellIs" dxfId="0" priority="188" stopIfTrue="1" operator="between">
      <formula>0.01</formula>
      <formula>0.0201</formula>
    </cfRule>
  </conditionalFormatting>
  <hyperlinks>
    <hyperlink ref="F21" location="GRAPHS!A25" display="List Clean To Do's - Address Validation" xr:uid="{00000000-0004-0000-0900-000000000000}"/>
    <hyperlink ref="F34" location="GRAPHS!A80" display="SPU Accounts which should have had at least 1 actual read used on a bill in the past 100 days and haven't" xr:uid="{00000000-0004-0000-0900-000001000000}"/>
    <hyperlink ref="F37" location="GRAPHS!A145" display="LPU Accounts which should have had at least 1 actual read used on a bill in the past 100 days and haven't" xr:uid="{00000000-0004-0000-0900-000002000000}"/>
    <hyperlink ref="F39" location="GRAPHS!A205" display="Accounts which should have had at least 1 actual read used on a bill in the past 300 days and haven't" xr:uid="{00000000-0004-0000-0900-000003000000}"/>
    <hyperlink ref="F51" location="GRAPHS!A265" display="Routes Uploaded Late" xr:uid="{00000000-0004-0000-0900-000004000000}"/>
    <hyperlink ref="F53" location="GRAPHS!A325" display="Conventional Pending Field Activities (past scheduled date)" xr:uid="{00000000-0004-0000-0900-000005000000}"/>
    <hyperlink ref="F62" location="GRAPHS!A385" display="Unbilled Service Agreements - Inception to date" xr:uid="{00000000-0004-0000-0900-000006000000}"/>
    <hyperlink ref="F146" location="GRAPHS!A505" display="Refund To Do's in excess of 60 days" xr:uid="{00000000-0004-0000-0900-000007000000}"/>
    <hyperlink ref="F166" location="GRAPHS!A625" display="Conventional Unallocated Payments " xr:uid="{00000000-0004-0000-0900-000008000000}"/>
    <hyperlink ref="F225" location="GRAPHS!A685" display="- Inception To Date" xr:uid="{00000000-0004-0000-0900-000009000000}"/>
    <hyperlink ref="F148" location="GRAPHS!A560" display="Number of active customers linked to zero interest rate" xr:uid="{00000000-0004-0000-0900-00000A000000}"/>
    <hyperlink ref="F82" location="GRAPHS!A445" display="No. of active customers billed on zero consumption" xr:uid="{00000000-0004-0000-0900-00000B000000}"/>
    <hyperlink ref="F84" location="GRAPHS!A445" display="No. of active customers billed on zero consumption" xr:uid="{00000000-0004-0000-0900-00000C000000}"/>
    <hyperlink ref="F86" location="GRAPHS!A445" display="No. of active customers billed on zero consumption" xr:uid="{00000000-0004-0000-09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3AD22-B870-4600-8529-EEB1AEDD982A}">
  <dimension ref="A1:G30"/>
  <sheetViews>
    <sheetView topLeftCell="A4" workbookViewId="0">
      <selection activeCell="B8" sqref="B8:G8"/>
    </sheetView>
  </sheetViews>
  <sheetFormatPr defaultRowHeight="13.2" x14ac:dyDescent="0.25"/>
  <cols>
    <col min="3" max="3" width="24.21875" customWidth="1"/>
    <col min="4" max="4" width="10" customWidth="1"/>
    <col min="5" max="5" width="15.77734375" customWidth="1"/>
    <col min="6" max="6" width="15.21875" customWidth="1"/>
    <col min="7" max="7" width="29.44140625" customWidth="1"/>
  </cols>
  <sheetData>
    <row r="1" spans="1:7" ht="17.399999999999999" x14ac:dyDescent="0.25">
      <c r="A1" s="299" t="s">
        <v>320</v>
      </c>
      <c r="B1" s="300"/>
      <c r="C1" s="301"/>
      <c r="D1" s="301"/>
      <c r="E1" s="301"/>
      <c r="F1" s="301"/>
      <c r="G1" s="301"/>
    </row>
    <row r="2" spans="1:7" ht="15.6" x14ac:dyDescent="0.3">
      <c r="A2" s="302"/>
      <c r="B2" s="303"/>
      <c r="C2" s="303"/>
      <c r="D2" s="303"/>
      <c r="E2" s="303"/>
      <c r="F2" s="303"/>
      <c r="G2" s="303"/>
    </row>
    <row r="3" spans="1:7" ht="18" thickBot="1" x14ac:dyDescent="0.3">
      <c r="A3" s="304" t="s">
        <v>321</v>
      </c>
      <c r="B3" s="305"/>
      <c r="C3" s="305"/>
      <c r="D3" s="305"/>
      <c r="E3" s="305"/>
      <c r="F3" s="305"/>
      <c r="G3" s="305"/>
    </row>
    <row r="4" spans="1:7" ht="99.6" customHeight="1" x14ac:dyDescent="0.25">
      <c r="A4" s="306">
        <v>1</v>
      </c>
      <c r="B4" s="332" t="s">
        <v>322</v>
      </c>
      <c r="C4" s="333"/>
      <c r="D4" s="333"/>
      <c r="E4" s="333"/>
      <c r="F4" s="333"/>
      <c r="G4" s="334"/>
    </row>
    <row r="5" spans="1:7" ht="15" x14ac:dyDescent="0.25">
      <c r="A5" s="335">
        <v>2</v>
      </c>
      <c r="B5" s="336" t="s">
        <v>323</v>
      </c>
      <c r="C5" s="337"/>
      <c r="D5" s="337"/>
      <c r="E5" s="337"/>
      <c r="F5" s="337"/>
      <c r="G5" s="338"/>
    </row>
    <row r="6" spans="1:7" ht="25.8" customHeight="1" x14ac:dyDescent="0.25">
      <c r="A6" s="335"/>
      <c r="B6" s="339" t="s">
        <v>324</v>
      </c>
      <c r="C6" s="340"/>
      <c r="D6" s="340"/>
      <c r="E6" s="340"/>
      <c r="F6" s="340"/>
      <c r="G6" s="341"/>
    </row>
    <row r="7" spans="1:7" ht="83.4" customHeight="1" x14ac:dyDescent="0.25">
      <c r="A7" s="335"/>
      <c r="B7" s="342" t="s">
        <v>325</v>
      </c>
      <c r="C7" s="343"/>
      <c r="D7" s="343"/>
      <c r="E7" s="343"/>
      <c r="F7" s="343"/>
      <c r="G7" s="344"/>
    </row>
    <row r="8" spans="1:7" ht="91.2" customHeight="1" x14ac:dyDescent="0.25">
      <c r="A8" s="307">
        <v>3</v>
      </c>
      <c r="B8" s="345" t="s">
        <v>326</v>
      </c>
      <c r="C8" s="346"/>
      <c r="D8" s="346"/>
      <c r="E8" s="346"/>
      <c r="F8" s="346"/>
      <c r="G8" s="347"/>
    </row>
    <row r="9" spans="1:7" ht="52.2" customHeight="1" x14ac:dyDescent="0.25">
      <c r="A9" s="307">
        <v>4</v>
      </c>
      <c r="B9" s="348" t="s">
        <v>327</v>
      </c>
      <c r="C9" s="349"/>
      <c r="D9" s="349"/>
      <c r="E9" s="349"/>
      <c r="F9" s="349"/>
      <c r="G9" s="350"/>
    </row>
    <row r="10" spans="1:7" ht="28.2" customHeight="1" x14ac:dyDescent="0.25">
      <c r="A10" s="351">
        <v>5</v>
      </c>
      <c r="B10" s="352" t="s">
        <v>328</v>
      </c>
      <c r="C10" s="353"/>
      <c r="D10" s="353"/>
      <c r="E10" s="353"/>
      <c r="F10" s="353"/>
      <c r="G10" s="354"/>
    </row>
    <row r="11" spans="1:7" ht="55.2" customHeight="1" x14ac:dyDescent="0.25">
      <c r="A11" s="351"/>
      <c r="B11" s="352" t="s">
        <v>329</v>
      </c>
      <c r="C11" s="353"/>
      <c r="D11" s="353"/>
      <c r="E11" s="353"/>
      <c r="F11" s="353"/>
      <c r="G11" s="354"/>
    </row>
    <row r="12" spans="1:7" ht="38.4" customHeight="1" thickBot="1" x14ac:dyDescent="0.3">
      <c r="A12" s="351"/>
      <c r="B12" s="355" t="s">
        <v>330</v>
      </c>
      <c r="C12" s="356"/>
      <c r="D12" s="356"/>
      <c r="E12" s="356"/>
      <c r="F12" s="356"/>
      <c r="G12" s="357"/>
    </row>
    <row r="13" spans="1:7" x14ac:dyDescent="0.25">
      <c r="A13" s="308"/>
      <c r="B13" s="308"/>
      <c r="C13" s="308"/>
      <c r="D13" s="308"/>
      <c r="E13" s="308"/>
      <c r="F13" s="308"/>
      <c r="G13" s="308"/>
    </row>
    <row r="14" spans="1:7" ht="13.8" thickBot="1" x14ac:dyDescent="0.3">
      <c r="A14" s="308"/>
      <c r="B14" s="308"/>
      <c r="C14" s="308"/>
      <c r="D14" s="308"/>
      <c r="E14" s="308"/>
      <c r="F14" s="308"/>
      <c r="G14" s="308"/>
    </row>
    <row r="15" spans="1:7" ht="16.2" thickBot="1" x14ac:dyDescent="0.3">
      <c r="A15" s="308"/>
      <c r="B15" s="329" t="s">
        <v>331</v>
      </c>
      <c r="C15" s="330"/>
      <c r="D15" s="330"/>
      <c r="E15" s="330"/>
      <c r="F15" s="330"/>
      <c r="G15" s="331"/>
    </row>
    <row r="16" spans="1:7" ht="26.4" x14ac:dyDescent="0.25">
      <c r="A16" s="308"/>
      <c r="B16" s="309" t="s">
        <v>332</v>
      </c>
      <c r="C16" s="310" t="s">
        <v>333</v>
      </c>
      <c r="D16" s="311" t="s">
        <v>334</v>
      </c>
      <c r="E16" s="312" t="s">
        <v>335</v>
      </c>
      <c r="F16" s="311" t="s">
        <v>336</v>
      </c>
      <c r="G16" s="313" t="s">
        <v>337</v>
      </c>
    </row>
    <row r="17" spans="1:7" x14ac:dyDescent="0.25">
      <c r="A17" s="308"/>
      <c r="B17" s="314">
        <v>1</v>
      </c>
      <c r="C17" s="326"/>
      <c r="D17" s="327"/>
      <c r="E17" s="315"/>
      <c r="F17" s="316"/>
      <c r="G17" s="317"/>
    </row>
    <row r="18" spans="1:7" x14ac:dyDescent="0.25">
      <c r="A18" s="308"/>
      <c r="B18" s="318">
        <v>2</v>
      </c>
      <c r="C18" s="326"/>
      <c r="D18" s="327"/>
      <c r="E18" s="319"/>
      <c r="F18" s="316"/>
      <c r="G18" s="317"/>
    </row>
    <row r="19" spans="1:7" x14ac:dyDescent="0.25">
      <c r="A19" s="308"/>
      <c r="B19" s="314">
        <v>3</v>
      </c>
      <c r="C19" s="326"/>
      <c r="D19" s="327"/>
      <c r="E19" s="319"/>
      <c r="F19" s="316"/>
      <c r="G19" s="317"/>
    </row>
    <row r="20" spans="1:7" x14ac:dyDescent="0.25">
      <c r="A20" s="308"/>
      <c r="B20" s="318">
        <v>4</v>
      </c>
      <c r="C20" s="326"/>
      <c r="D20" s="327"/>
      <c r="E20" s="319"/>
      <c r="F20" s="316"/>
      <c r="G20" s="317"/>
    </row>
    <row r="21" spans="1:7" x14ac:dyDescent="0.25">
      <c r="A21" s="308"/>
      <c r="B21" s="314">
        <v>5</v>
      </c>
      <c r="C21" s="326"/>
      <c r="D21" s="327"/>
      <c r="E21" s="319"/>
      <c r="F21" s="316"/>
      <c r="G21" s="317"/>
    </row>
    <row r="22" spans="1:7" x14ac:dyDescent="0.25">
      <c r="A22" s="308"/>
      <c r="B22" s="318">
        <v>6</v>
      </c>
      <c r="C22" s="326"/>
      <c r="D22" s="327"/>
      <c r="E22" s="319"/>
      <c r="F22" s="316"/>
      <c r="G22" s="317"/>
    </row>
    <row r="23" spans="1:7" x14ac:dyDescent="0.25">
      <c r="A23" s="308"/>
      <c r="B23" s="314">
        <v>7</v>
      </c>
      <c r="C23" s="326"/>
      <c r="D23" s="327"/>
      <c r="E23" s="319"/>
      <c r="F23" s="316"/>
      <c r="G23" s="317"/>
    </row>
    <row r="24" spans="1:7" x14ac:dyDescent="0.25">
      <c r="A24" s="308"/>
      <c r="B24" s="318">
        <v>8</v>
      </c>
      <c r="C24" s="326"/>
      <c r="D24" s="327"/>
      <c r="E24" s="319"/>
      <c r="F24" s="316"/>
      <c r="G24" s="317"/>
    </row>
    <row r="25" spans="1:7" x14ac:dyDescent="0.25">
      <c r="A25" s="308"/>
      <c r="B25" s="314">
        <v>9</v>
      </c>
      <c r="C25" s="326"/>
      <c r="D25" s="327"/>
      <c r="E25" s="319"/>
      <c r="F25" s="316"/>
      <c r="G25" s="317"/>
    </row>
    <row r="26" spans="1:7" x14ac:dyDescent="0.25">
      <c r="A26" s="308"/>
      <c r="B26" s="318">
        <v>10</v>
      </c>
      <c r="C26" s="326"/>
      <c r="D26" s="327"/>
      <c r="E26" s="319"/>
      <c r="F26" s="316"/>
      <c r="G26" s="317"/>
    </row>
    <row r="27" spans="1:7" x14ac:dyDescent="0.25">
      <c r="A27" s="308"/>
      <c r="B27" s="314">
        <v>11</v>
      </c>
      <c r="C27" s="326"/>
      <c r="D27" s="327"/>
      <c r="E27" s="319"/>
      <c r="F27" s="316"/>
      <c r="G27" s="317"/>
    </row>
    <row r="28" spans="1:7" x14ac:dyDescent="0.25">
      <c r="A28" s="308"/>
      <c r="B28" s="318">
        <v>12</v>
      </c>
      <c r="C28" s="326"/>
      <c r="D28" s="327"/>
      <c r="E28" s="319"/>
      <c r="F28" s="316"/>
      <c r="G28" s="317"/>
    </row>
    <row r="29" spans="1:7" x14ac:dyDescent="0.25">
      <c r="A29" s="308"/>
      <c r="B29" s="314">
        <v>13</v>
      </c>
      <c r="C29" s="326"/>
      <c r="D29" s="327"/>
      <c r="E29" s="319"/>
      <c r="F29" s="316"/>
      <c r="G29" s="317"/>
    </row>
    <row r="30" spans="1:7" ht="13.8" thickBot="1" x14ac:dyDescent="0.3">
      <c r="A30" s="308"/>
      <c r="B30" s="320">
        <v>14</v>
      </c>
      <c r="C30" s="321" t="s">
        <v>338</v>
      </c>
      <c r="D30" s="322" t="s">
        <v>339</v>
      </c>
      <c r="E30" s="323">
        <v>1</v>
      </c>
      <c r="F30" s="324"/>
      <c r="G30" s="325"/>
    </row>
  </sheetData>
  <sheetProtection algorithmName="SHA-512" hashValue="Gi6wjhQ7D4AJJenPrYbGXsnR0OWwX3T/a+6V/HEOaNM7Qc/fh954pfTH1mbU1zQwSsiuJDq+HmSNdQFIzUlu7w==" saltValue="ly9jspNnFKUv1dYM/rBe3A==" spinCount="100000" sheet="1" objects="1" scenarios="1"/>
  <mergeCells count="12">
    <mergeCell ref="B15:G15"/>
    <mergeCell ref="B4:G4"/>
    <mergeCell ref="A5:A7"/>
    <mergeCell ref="B5:G5"/>
    <mergeCell ref="B6:G6"/>
    <mergeCell ref="B7:G7"/>
    <mergeCell ref="B8:G8"/>
    <mergeCell ref="B9:G9"/>
    <mergeCell ref="A10:A12"/>
    <mergeCell ref="B10:G10"/>
    <mergeCell ref="B11:G11"/>
    <mergeCell ref="B12:G12"/>
  </mergeCells>
  <hyperlinks>
    <hyperlink ref="B6" r:id="rId1" display="WWW.resbank.co.za" xr:uid="{646439EF-C7B4-4CBC-A224-56B923FB6A9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A5D8-07B2-49D7-B5A7-8F79A24F4575}">
  <dimension ref="A1:BL712"/>
  <sheetViews>
    <sheetView tabSelected="1" zoomScaleNormal="100" workbookViewId="0">
      <selection activeCell="E10" sqref="E10"/>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9" width="13.2187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276"/>
      <c r="F14" s="276"/>
      <c r="G14" s="276"/>
      <c r="H14" s="195"/>
      <c r="I14" s="195"/>
      <c r="J14" s="277"/>
      <c r="K14" s="271"/>
      <c r="L14" s="271"/>
      <c r="M14" s="270"/>
    </row>
    <row r="15" spans="1:15" x14ac:dyDescent="0.25">
      <c r="A15" s="190"/>
      <c r="B15" s="195"/>
      <c r="C15" s="195"/>
      <c r="D15" s="255"/>
      <c r="E15" s="228"/>
      <c r="F15" s="228"/>
      <c r="G15" s="228"/>
      <c r="H15" s="255"/>
      <c r="I15" s="255"/>
      <c r="J15" s="279"/>
      <c r="K15" s="272"/>
      <c r="L15" s="272"/>
      <c r="M15" s="270"/>
    </row>
    <row r="16" spans="1:15" x14ac:dyDescent="0.25">
      <c r="A16" s="242">
        <v>2</v>
      </c>
      <c r="B16" s="190" t="s">
        <v>343</v>
      </c>
      <c r="C16" s="195"/>
      <c r="D16" s="255"/>
      <c r="E16" s="228"/>
      <c r="F16" s="228"/>
      <c r="G16" s="228"/>
      <c r="H16" s="255"/>
      <c r="I16" s="255"/>
      <c r="J16" s="279"/>
      <c r="K16" s="272"/>
      <c r="L16" s="272"/>
      <c r="M16" s="270"/>
    </row>
    <row r="17" spans="1:15" x14ac:dyDescent="0.25">
      <c r="A17" s="191">
        <v>2.1</v>
      </c>
      <c r="B17" s="192" t="s">
        <v>266</v>
      </c>
      <c r="C17" s="191" t="s">
        <v>257</v>
      </c>
      <c r="D17" s="297">
        <v>43835</v>
      </c>
      <c r="E17" s="220"/>
      <c r="F17" s="220"/>
      <c r="G17" s="220"/>
      <c r="H17" s="250">
        <f t="shared" ref="H17:H46" si="5">F17*G17</f>
        <v>0</v>
      </c>
      <c r="I17" s="250">
        <f t="shared" ref="I17:I46"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97">
        <v>293</v>
      </c>
      <c r="E18" s="220"/>
      <c r="F18" s="220"/>
      <c r="G18" s="220"/>
      <c r="H18" s="250">
        <f t="shared" si="5"/>
        <v>0</v>
      </c>
      <c r="I18" s="250">
        <f t="shared" si="6"/>
        <v>0</v>
      </c>
      <c r="J18" s="275"/>
      <c r="K18" s="269">
        <f t="shared" si="7"/>
        <v>0</v>
      </c>
      <c r="L18" s="269">
        <f t="shared" si="8"/>
        <v>0</v>
      </c>
      <c r="M18" s="270">
        <f t="shared" si="9"/>
        <v>0</v>
      </c>
    </row>
    <row r="19" spans="1:15" ht="26.4" x14ac:dyDescent="0.25">
      <c r="A19" s="191">
        <v>2.2999999999999998</v>
      </c>
      <c r="B19" s="192" t="s">
        <v>268</v>
      </c>
      <c r="C19" s="191" t="s">
        <v>257</v>
      </c>
      <c r="D19" s="297">
        <v>3507</v>
      </c>
      <c r="E19" s="220"/>
      <c r="F19" s="220"/>
      <c r="G19" s="220"/>
      <c r="H19" s="250">
        <f t="shared" si="5"/>
        <v>0</v>
      </c>
      <c r="I19" s="250">
        <f t="shared" si="6"/>
        <v>0</v>
      </c>
      <c r="J19" s="275"/>
      <c r="K19" s="269">
        <f t="shared" si="7"/>
        <v>0</v>
      </c>
      <c r="L19" s="269">
        <f t="shared" si="8"/>
        <v>0</v>
      </c>
      <c r="M19" s="270">
        <f t="shared" si="9"/>
        <v>0</v>
      </c>
    </row>
    <row r="20" spans="1:15" x14ac:dyDescent="0.25">
      <c r="A20" s="191">
        <v>2.4</v>
      </c>
      <c r="B20" s="192" t="s">
        <v>269</v>
      </c>
      <c r="C20" s="191" t="s">
        <v>257</v>
      </c>
      <c r="D20" s="298">
        <v>23</v>
      </c>
      <c r="E20" s="220"/>
      <c r="F20" s="220"/>
      <c r="G20" s="220"/>
      <c r="H20" s="250">
        <f t="shared" si="5"/>
        <v>0</v>
      </c>
      <c r="I20" s="250">
        <f t="shared" si="6"/>
        <v>0</v>
      </c>
      <c r="J20" s="275"/>
      <c r="K20" s="269">
        <f t="shared" si="7"/>
        <v>0</v>
      </c>
      <c r="L20" s="269">
        <f t="shared" si="8"/>
        <v>0</v>
      </c>
      <c r="M20" s="270">
        <f t="shared" si="9"/>
        <v>0</v>
      </c>
    </row>
    <row r="21" spans="1:15" ht="26.4" x14ac:dyDescent="0.25">
      <c r="A21" s="191">
        <v>2.5</v>
      </c>
      <c r="B21" s="192" t="s">
        <v>270</v>
      </c>
      <c r="C21" s="191" t="s">
        <v>257</v>
      </c>
      <c r="D21" s="298">
        <v>436</v>
      </c>
      <c r="E21" s="220"/>
      <c r="F21" s="220"/>
      <c r="G21" s="220"/>
      <c r="H21" s="250">
        <f t="shared" si="5"/>
        <v>0</v>
      </c>
      <c r="I21" s="250">
        <f t="shared" si="6"/>
        <v>0</v>
      </c>
      <c r="J21" s="275"/>
      <c r="K21" s="269">
        <f t="shared" si="7"/>
        <v>0</v>
      </c>
      <c r="L21" s="269">
        <f t="shared" si="8"/>
        <v>0</v>
      </c>
      <c r="M21" s="270">
        <f t="shared" si="9"/>
        <v>0</v>
      </c>
    </row>
    <row r="22" spans="1:15" x14ac:dyDescent="0.25">
      <c r="A22" s="191">
        <v>2.6</v>
      </c>
      <c r="B22" s="192" t="s">
        <v>258</v>
      </c>
      <c r="C22" s="191" t="s">
        <v>257</v>
      </c>
      <c r="D22" s="297">
        <v>48095</v>
      </c>
      <c r="E22" s="220"/>
      <c r="F22" s="220"/>
      <c r="G22" s="220"/>
      <c r="H22" s="250">
        <f t="shared" si="5"/>
        <v>0</v>
      </c>
      <c r="I22" s="250">
        <f t="shared" si="6"/>
        <v>0</v>
      </c>
      <c r="J22" s="275"/>
      <c r="K22" s="269">
        <f t="shared" si="7"/>
        <v>0</v>
      </c>
      <c r="L22" s="269">
        <f t="shared" si="8"/>
        <v>0</v>
      </c>
      <c r="M22" s="270">
        <f t="shared" si="9"/>
        <v>0</v>
      </c>
    </row>
    <row r="23" spans="1:15" ht="11.55" customHeight="1" x14ac:dyDescent="0.25">
      <c r="A23" s="259">
        <v>2.7</v>
      </c>
      <c r="B23" s="192" t="s">
        <v>259</v>
      </c>
      <c r="C23" s="191" t="s">
        <v>257</v>
      </c>
      <c r="D23" s="298">
        <v>48095</v>
      </c>
      <c r="E23" s="220"/>
      <c r="F23" s="220"/>
      <c r="G23" s="220"/>
      <c r="H23" s="250">
        <f t="shared" si="5"/>
        <v>0</v>
      </c>
      <c r="I23" s="250">
        <f t="shared" si="6"/>
        <v>0</v>
      </c>
      <c r="J23" s="275"/>
      <c r="K23" s="269">
        <f t="shared" si="7"/>
        <v>0</v>
      </c>
      <c r="L23" s="269">
        <f t="shared" si="8"/>
        <v>0</v>
      </c>
      <c r="M23" s="270">
        <f t="shared" si="9"/>
        <v>0</v>
      </c>
    </row>
    <row r="24" spans="1:15" x14ac:dyDescent="0.25">
      <c r="A24" s="191"/>
      <c r="B24" s="192"/>
      <c r="C24" s="191"/>
      <c r="D24" s="298"/>
      <c r="E24" s="220"/>
      <c r="F24" s="220"/>
      <c r="G24" s="220"/>
      <c r="H24" s="250"/>
      <c r="I24" s="250"/>
      <c r="J24" s="275"/>
      <c r="K24" s="269"/>
      <c r="L24" s="269"/>
      <c r="M24" s="270"/>
    </row>
    <row r="25" spans="1:15" x14ac:dyDescent="0.25">
      <c r="A25" s="242">
        <v>3</v>
      </c>
      <c r="B25" s="190" t="s">
        <v>260</v>
      </c>
      <c r="C25" s="191"/>
      <c r="D25" s="298"/>
      <c r="E25" s="220"/>
      <c r="F25" s="220"/>
      <c r="G25" s="220"/>
      <c r="H25" s="250"/>
      <c r="I25" s="250"/>
      <c r="J25" s="275"/>
      <c r="K25" s="269"/>
      <c r="L25" s="269"/>
      <c r="M25" s="270"/>
    </row>
    <row r="26" spans="1:15" x14ac:dyDescent="0.25">
      <c r="A26" s="191">
        <v>3.1</v>
      </c>
      <c r="B26" s="194" t="s">
        <v>261</v>
      </c>
      <c r="C26" s="191" t="s">
        <v>257</v>
      </c>
      <c r="D26" s="297">
        <v>48095</v>
      </c>
      <c r="E26" s="228"/>
      <c r="F26" s="220"/>
      <c r="G26" s="220"/>
      <c r="H26" s="250">
        <f t="shared" si="5"/>
        <v>0</v>
      </c>
      <c r="I26" s="250">
        <f t="shared" si="6"/>
        <v>0</v>
      </c>
      <c r="J26" s="275"/>
      <c r="K26" s="269">
        <f>J26*D26</f>
        <v>0</v>
      </c>
      <c r="L26" s="269">
        <f>+J26+H26</f>
        <v>0</v>
      </c>
      <c r="M26" s="270">
        <f>L26*D26</f>
        <v>0</v>
      </c>
      <c r="N26" s="229"/>
      <c r="O26" s="230"/>
    </row>
    <row r="27" spans="1:15" x14ac:dyDescent="0.25">
      <c r="A27" s="191"/>
      <c r="B27" s="192"/>
      <c r="C27" s="191"/>
      <c r="D27" s="297"/>
      <c r="E27" s="228"/>
      <c r="F27" s="220"/>
      <c r="G27" s="220"/>
      <c r="H27" s="250"/>
      <c r="I27" s="250"/>
      <c r="J27" s="275"/>
      <c r="K27" s="269"/>
      <c r="L27" s="269"/>
      <c r="M27" s="270"/>
    </row>
    <row r="28" spans="1:15" x14ac:dyDescent="0.25">
      <c r="A28" s="242">
        <v>4</v>
      </c>
      <c r="B28" s="190" t="s">
        <v>340</v>
      </c>
      <c r="C28" s="191"/>
      <c r="D28" s="297"/>
      <c r="E28" s="228"/>
      <c r="F28" s="220"/>
      <c r="G28" s="220"/>
      <c r="H28" s="250"/>
      <c r="I28" s="250"/>
      <c r="J28" s="275"/>
      <c r="K28" s="269"/>
      <c r="L28" s="269"/>
      <c r="M28" s="270"/>
    </row>
    <row r="29" spans="1:15" x14ac:dyDescent="0.25">
      <c r="A29" s="191">
        <v>4.0999999999999996</v>
      </c>
      <c r="B29" s="192" t="s">
        <v>265</v>
      </c>
      <c r="C29" s="191" t="s">
        <v>257</v>
      </c>
      <c r="D29" s="297">
        <v>1756</v>
      </c>
      <c r="E29" s="228"/>
      <c r="F29" s="220"/>
      <c r="G29" s="220"/>
      <c r="H29" s="250">
        <f t="shared" si="5"/>
        <v>0</v>
      </c>
      <c r="I29" s="250">
        <f t="shared" si="6"/>
        <v>0</v>
      </c>
      <c r="J29" s="275"/>
      <c r="K29" s="269">
        <f>J29*D29</f>
        <v>0</v>
      </c>
      <c r="L29" s="269">
        <f>+J29+H29</f>
        <v>0</v>
      </c>
      <c r="M29" s="270">
        <f>L29*D29</f>
        <v>0</v>
      </c>
      <c r="N29" s="231"/>
    </row>
    <row r="30" spans="1:15" x14ac:dyDescent="0.25">
      <c r="A30" s="191">
        <v>4.2</v>
      </c>
      <c r="B30" s="260" t="s">
        <v>262</v>
      </c>
      <c r="C30" s="191" t="s">
        <v>257</v>
      </c>
      <c r="D30" s="297">
        <v>1756</v>
      </c>
      <c r="E30" s="228"/>
      <c r="F30" s="220"/>
      <c r="G30" s="220"/>
      <c r="H30" s="250">
        <f t="shared" si="5"/>
        <v>0</v>
      </c>
      <c r="I30" s="250">
        <f t="shared" si="6"/>
        <v>0</v>
      </c>
      <c r="J30" s="275"/>
      <c r="K30" s="269">
        <f>J30*D30</f>
        <v>0</v>
      </c>
      <c r="L30" s="269">
        <f>+J30+H30</f>
        <v>0</v>
      </c>
      <c r="M30" s="270">
        <f>L30*D30</f>
        <v>0</v>
      </c>
      <c r="O30" s="232"/>
    </row>
    <row r="31" spans="1:15" x14ac:dyDescent="0.25">
      <c r="A31" s="191"/>
      <c r="B31" s="194"/>
      <c r="C31" s="191"/>
      <c r="D31" s="297"/>
      <c r="E31" s="228"/>
      <c r="F31" s="220"/>
      <c r="G31" s="220"/>
      <c r="H31" s="250"/>
      <c r="I31" s="250"/>
      <c r="J31" s="275"/>
      <c r="K31" s="269"/>
      <c r="L31" s="269"/>
      <c r="M31" s="270"/>
      <c r="O31" s="232"/>
    </row>
    <row r="32" spans="1:15" x14ac:dyDescent="0.25">
      <c r="A32" s="242">
        <v>5</v>
      </c>
      <c r="B32" s="196" t="s">
        <v>263</v>
      </c>
      <c r="C32" s="191"/>
      <c r="D32" s="297"/>
      <c r="E32" s="220"/>
      <c r="F32" s="220"/>
      <c r="G32" s="220"/>
      <c r="H32" s="250"/>
      <c r="I32" s="250"/>
      <c r="J32" s="275"/>
      <c r="K32" s="269"/>
      <c r="L32" s="269"/>
      <c r="M32" s="270"/>
      <c r="O32" s="232"/>
    </row>
    <row r="33" spans="1:15" x14ac:dyDescent="0.25">
      <c r="A33" s="191">
        <v>5.0999999999999996</v>
      </c>
      <c r="B33" s="260" t="s">
        <v>318</v>
      </c>
      <c r="C33" s="191" t="s">
        <v>257</v>
      </c>
      <c r="D33" s="297">
        <f>+D35*0.6</f>
        <v>15803.4</v>
      </c>
      <c r="E33" s="220"/>
      <c r="F33" s="220"/>
      <c r="G33" s="220"/>
      <c r="H33" s="250">
        <f t="shared" si="5"/>
        <v>0</v>
      </c>
      <c r="I33" s="250">
        <f t="shared" si="6"/>
        <v>0</v>
      </c>
      <c r="J33" s="275"/>
      <c r="K33" s="269">
        <f t="shared" ref="K33:K46" si="10">J33*D33</f>
        <v>0</v>
      </c>
      <c r="L33" s="269">
        <f t="shared" ref="L33:L46" si="11">+J33+H33</f>
        <v>0</v>
      </c>
      <c r="M33" s="270">
        <f t="shared" ref="M33:M46" si="12">L33*D33</f>
        <v>0</v>
      </c>
      <c r="O33" s="232"/>
    </row>
    <row r="34" spans="1:15" x14ac:dyDescent="0.25">
      <c r="A34" s="191">
        <v>5.2</v>
      </c>
      <c r="B34" s="328" t="s">
        <v>317</v>
      </c>
      <c r="C34" s="191" t="s">
        <v>257</v>
      </c>
      <c r="D34" s="297">
        <f>+D35*0.4</f>
        <v>10535.6</v>
      </c>
      <c r="E34" s="220"/>
      <c r="F34" s="220"/>
      <c r="G34" s="220"/>
      <c r="H34" s="250">
        <f t="shared" ref="H34" si="13">F34*G34</f>
        <v>0</v>
      </c>
      <c r="I34" s="250">
        <f t="shared" ref="I34" si="14">D34*F34</f>
        <v>0</v>
      </c>
      <c r="J34" s="275"/>
      <c r="K34" s="269">
        <f t="shared" si="10"/>
        <v>0</v>
      </c>
      <c r="L34" s="269">
        <f t="shared" si="11"/>
        <v>0</v>
      </c>
      <c r="M34" s="270">
        <f t="shared" si="12"/>
        <v>0</v>
      </c>
      <c r="O34" s="232"/>
    </row>
    <row r="35" spans="1:15" x14ac:dyDescent="0.25">
      <c r="A35" s="191">
        <f>+A34+0.1</f>
        <v>5.3</v>
      </c>
      <c r="B35" s="260" t="s">
        <v>341</v>
      </c>
      <c r="C35" s="191" t="s">
        <v>257</v>
      </c>
      <c r="D35" s="297">
        <v>26339</v>
      </c>
      <c r="E35" s="220"/>
      <c r="F35" s="220"/>
      <c r="G35" s="220"/>
      <c r="H35" s="250">
        <f t="shared" si="5"/>
        <v>0</v>
      </c>
      <c r="I35" s="250">
        <f t="shared" si="6"/>
        <v>0</v>
      </c>
      <c r="J35" s="275"/>
      <c r="K35" s="269">
        <f t="shared" si="10"/>
        <v>0</v>
      </c>
      <c r="L35" s="269">
        <f t="shared" si="11"/>
        <v>0</v>
      </c>
      <c r="M35" s="270">
        <f t="shared" si="12"/>
        <v>0</v>
      </c>
      <c r="O35" s="232"/>
    </row>
    <row r="36" spans="1:15" x14ac:dyDescent="0.25">
      <c r="A36" s="191">
        <f t="shared" ref="A36:A41" si="15">+A35+0.1</f>
        <v>5.3999999999999995</v>
      </c>
      <c r="B36" s="194" t="s">
        <v>271</v>
      </c>
      <c r="C36" s="191" t="s">
        <v>257</v>
      </c>
      <c r="D36" s="297">
        <v>59</v>
      </c>
      <c r="E36" s="220"/>
      <c r="F36" s="220"/>
      <c r="G36" s="220"/>
      <c r="H36" s="250">
        <f t="shared" si="5"/>
        <v>0</v>
      </c>
      <c r="I36" s="250">
        <f t="shared" si="6"/>
        <v>0</v>
      </c>
      <c r="J36" s="275"/>
      <c r="K36" s="269">
        <f t="shared" si="10"/>
        <v>0</v>
      </c>
      <c r="L36" s="269">
        <f t="shared" si="11"/>
        <v>0</v>
      </c>
      <c r="M36" s="270">
        <f t="shared" si="12"/>
        <v>0</v>
      </c>
      <c r="O36" s="232"/>
    </row>
    <row r="37" spans="1:15" x14ac:dyDescent="0.25">
      <c r="A37" s="191">
        <f t="shared" si="15"/>
        <v>5.4999999999999991</v>
      </c>
      <c r="B37" s="194" t="s">
        <v>272</v>
      </c>
      <c r="C37" s="191" t="s">
        <v>257</v>
      </c>
      <c r="D37" s="297">
        <v>59</v>
      </c>
      <c r="E37" s="220"/>
      <c r="F37" s="220"/>
      <c r="G37" s="220"/>
      <c r="H37" s="250">
        <f t="shared" si="5"/>
        <v>0</v>
      </c>
      <c r="I37" s="250">
        <f t="shared" si="6"/>
        <v>0</v>
      </c>
      <c r="J37" s="275"/>
      <c r="K37" s="269">
        <f t="shared" si="10"/>
        <v>0</v>
      </c>
      <c r="L37" s="269">
        <f t="shared" si="11"/>
        <v>0</v>
      </c>
      <c r="M37" s="270">
        <f t="shared" si="12"/>
        <v>0</v>
      </c>
      <c r="O37" s="232"/>
    </row>
    <row r="38" spans="1:15" x14ac:dyDescent="0.25">
      <c r="A38" s="191">
        <f t="shared" si="15"/>
        <v>5.5999999999999988</v>
      </c>
      <c r="B38" s="194" t="s">
        <v>273</v>
      </c>
      <c r="C38" s="191" t="s">
        <v>257</v>
      </c>
      <c r="D38" s="297">
        <v>3536</v>
      </c>
      <c r="E38" s="220"/>
      <c r="F38" s="220"/>
      <c r="G38" s="220"/>
      <c r="H38" s="250">
        <f t="shared" si="5"/>
        <v>0</v>
      </c>
      <c r="I38" s="250">
        <f t="shared" si="6"/>
        <v>0</v>
      </c>
      <c r="J38" s="275"/>
      <c r="K38" s="269">
        <f t="shared" si="10"/>
        <v>0</v>
      </c>
      <c r="L38" s="269">
        <f t="shared" si="11"/>
        <v>0</v>
      </c>
      <c r="M38" s="270">
        <f t="shared" si="12"/>
        <v>0</v>
      </c>
      <c r="O38" s="232"/>
    </row>
    <row r="39" spans="1:15" x14ac:dyDescent="0.25">
      <c r="A39" s="191">
        <f t="shared" si="15"/>
        <v>5.6999999999999984</v>
      </c>
      <c r="B39" s="194" t="s">
        <v>274</v>
      </c>
      <c r="C39" s="191" t="s">
        <v>257</v>
      </c>
      <c r="D39" s="297">
        <v>59</v>
      </c>
      <c r="E39" s="220"/>
      <c r="F39" s="220"/>
      <c r="G39" s="220"/>
      <c r="H39" s="250">
        <f t="shared" si="5"/>
        <v>0</v>
      </c>
      <c r="I39" s="250">
        <f t="shared" si="6"/>
        <v>0</v>
      </c>
      <c r="J39" s="275"/>
      <c r="K39" s="269">
        <f t="shared" si="10"/>
        <v>0</v>
      </c>
      <c r="L39" s="269">
        <f t="shared" si="11"/>
        <v>0</v>
      </c>
      <c r="M39" s="270">
        <f t="shared" si="12"/>
        <v>0</v>
      </c>
      <c r="O39" s="232"/>
    </row>
    <row r="40" spans="1:15" x14ac:dyDescent="0.25">
      <c r="A40" s="191">
        <f t="shared" si="15"/>
        <v>5.799999999999998</v>
      </c>
      <c r="B40" s="194" t="s">
        <v>275</v>
      </c>
      <c r="C40" s="191" t="s">
        <v>257</v>
      </c>
      <c r="D40" s="297">
        <v>59</v>
      </c>
      <c r="E40" s="220"/>
      <c r="F40" s="220"/>
      <c r="G40" s="220"/>
      <c r="H40" s="250">
        <f t="shared" si="5"/>
        <v>0</v>
      </c>
      <c r="I40" s="250">
        <f t="shared" si="6"/>
        <v>0</v>
      </c>
      <c r="J40" s="275"/>
      <c r="K40" s="269">
        <f t="shared" si="10"/>
        <v>0</v>
      </c>
      <c r="L40" s="269">
        <f t="shared" si="11"/>
        <v>0</v>
      </c>
      <c r="M40" s="270">
        <f t="shared" si="12"/>
        <v>0</v>
      </c>
      <c r="O40" s="232"/>
    </row>
    <row r="41" spans="1:15" x14ac:dyDescent="0.25">
      <c r="A41" s="191">
        <f t="shared" si="15"/>
        <v>5.8999999999999977</v>
      </c>
      <c r="B41" s="194" t="s">
        <v>276</v>
      </c>
      <c r="C41" s="191" t="s">
        <v>257</v>
      </c>
      <c r="D41" s="297">
        <v>59</v>
      </c>
      <c r="E41" s="220"/>
      <c r="F41" s="220"/>
      <c r="G41" s="220"/>
      <c r="H41" s="250">
        <f t="shared" si="5"/>
        <v>0</v>
      </c>
      <c r="I41" s="250">
        <f t="shared" si="6"/>
        <v>0</v>
      </c>
      <c r="J41" s="275"/>
      <c r="K41" s="269">
        <f t="shared" si="10"/>
        <v>0</v>
      </c>
      <c r="L41" s="269">
        <f t="shared" si="11"/>
        <v>0</v>
      </c>
      <c r="M41" s="270">
        <f t="shared" si="12"/>
        <v>0</v>
      </c>
      <c r="O41" s="232"/>
    </row>
    <row r="42" spans="1:15" x14ac:dyDescent="0.25">
      <c r="A42" s="257">
        <v>5.0999999999999996</v>
      </c>
      <c r="B42" s="194" t="s">
        <v>277</v>
      </c>
      <c r="C42" s="191" t="s">
        <v>257</v>
      </c>
      <c r="D42" s="297">
        <v>59</v>
      </c>
      <c r="E42" s="220"/>
      <c r="F42" s="220"/>
      <c r="G42" s="220"/>
      <c r="H42" s="250">
        <f t="shared" si="5"/>
        <v>0</v>
      </c>
      <c r="I42" s="250">
        <f t="shared" si="6"/>
        <v>0</v>
      </c>
      <c r="J42" s="275"/>
      <c r="K42" s="269">
        <f t="shared" si="10"/>
        <v>0</v>
      </c>
      <c r="L42" s="269">
        <f t="shared" si="11"/>
        <v>0</v>
      </c>
      <c r="M42" s="270">
        <f t="shared" si="12"/>
        <v>0</v>
      </c>
      <c r="O42" s="232"/>
    </row>
    <row r="43" spans="1:15" x14ac:dyDescent="0.25">
      <c r="A43" s="257">
        <f>+A42+0.01</f>
        <v>5.1099999999999994</v>
      </c>
      <c r="B43" s="194" t="s">
        <v>278</v>
      </c>
      <c r="C43" s="191" t="s">
        <v>257</v>
      </c>
      <c r="D43" s="297">
        <v>59</v>
      </c>
      <c r="E43" s="220"/>
      <c r="F43" s="220"/>
      <c r="G43" s="220"/>
      <c r="H43" s="250">
        <f t="shared" si="5"/>
        <v>0</v>
      </c>
      <c r="I43" s="250">
        <f t="shared" si="6"/>
        <v>0</v>
      </c>
      <c r="J43" s="275"/>
      <c r="K43" s="269">
        <f t="shared" si="10"/>
        <v>0</v>
      </c>
      <c r="L43" s="269">
        <f t="shared" si="11"/>
        <v>0</v>
      </c>
      <c r="M43" s="270">
        <f t="shared" si="12"/>
        <v>0</v>
      </c>
      <c r="O43" s="232"/>
    </row>
    <row r="44" spans="1:15" x14ac:dyDescent="0.25">
      <c r="A44" s="257">
        <f t="shared" ref="A44:A46" si="16">+A43+0.01</f>
        <v>5.1199999999999992</v>
      </c>
      <c r="B44" s="194" t="s">
        <v>319</v>
      </c>
      <c r="C44" s="191" t="s">
        <v>257</v>
      </c>
      <c r="D44" s="297">
        <v>3950</v>
      </c>
      <c r="E44" s="220"/>
      <c r="F44" s="220"/>
      <c r="G44" s="220"/>
      <c r="H44" s="250">
        <f t="shared" si="5"/>
        <v>0</v>
      </c>
      <c r="I44" s="250">
        <f t="shared" si="6"/>
        <v>0</v>
      </c>
      <c r="J44" s="275"/>
      <c r="K44" s="269">
        <f t="shared" si="10"/>
        <v>0</v>
      </c>
      <c r="L44" s="269">
        <f t="shared" si="11"/>
        <v>0</v>
      </c>
      <c r="M44" s="270">
        <f t="shared" si="12"/>
        <v>0</v>
      </c>
      <c r="N44" s="231"/>
      <c r="O44" s="232"/>
    </row>
    <row r="45" spans="1:15" x14ac:dyDescent="0.25">
      <c r="A45" s="257">
        <f t="shared" si="16"/>
        <v>5.129999999999999</v>
      </c>
      <c r="B45" s="194" t="s">
        <v>279</v>
      </c>
      <c r="C45" s="191" t="s">
        <v>257</v>
      </c>
      <c r="D45" s="297">
        <v>11673</v>
      </c>
      <c r="E45" s="220"/>
      <c r="F45" s="220"/>
      <c r="G45" s="220"/>
      <c r="H45" s="250">
        <f t="shared" si="5"/>
        <v>0</v>
      </c>
      <c r="I45" s="250">
        <f t="shared" si="6"/>
        <v>0</v>
      </c>
      <c r="J45" s="275"/>
      <c r="K45" s="269">
        <f t="shared" si="10"/>
        <v>0</v>
      </c>
      <c r="L45" s="269">
        <f t="shared" si="11"/>
        <v>0</v>
      </c>
      <c r="M45" s="270">
        <f t="shared" si="12"/>
        <v>0</v>
      </c>
      <c r="O45" s="232"/>
    </row>
    <row r="46" spans="1:15" x14ac:dyDescent="0.25">
      <c r="A46" s="257">
        <f t="shared" si="16"/>
        <v>5.1399999999999988</v>
      </c>
      <c r="B46" s="194" t="s">
        <v>264</v>
      </c>
      <c r="C46" s="191" t="s">
        <v>257</v>
      </c>
      <c r="D46" s="297">
        <v>3950</v>
      </c>
      <c r="E46" s="220"/>
      <c r="F46" s="220"/>
      <c r="G46" s="220"/>
      <c r="H46" s="250">
        <f t="shared" si="5"/>
        <v>0</v>
      </c>
      <c r="I46" s="250">
        <f t="shared" si="6"/>
        <v>0</v>
      </c>
      <c r="J46" s="275"/>
      <c r="K46" s="269">
        <f t="shared" si="10"/>
        <v>0</v>
      </c>
      <c r="L46" s="269">
        <f t="shared" si="11"/>
        <v>0</v>
      </c>
      <c r="M46" s="270">
        <f t="shared" si="12"/>
        <v>0</v>
      </c>
      <c r="O46" s="232"/>
    </row>
    <row r="47" spans="1:15" x14ac:dyDescent="0.25">
      <c r="A47" s="191"/>
      <c r="B47" s="194"/>
      <c r="C47" s="191"/>
      <c r="D47" s="250"/>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OoUm3dUbQdHEoA+8rM0zTb91cK7sydKCm60uTfPi4IVD83RFDEe0hVUxjYPiFT/Slk4MBEFoHQdoYTirsyAPiQ==" saltValue="s8E0ntzRE3UBfl2/iTk7XA=="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426B-EA43-4D7B-AA5F-4ABB48FFC436}">
  <dimension ref="A1:BL712"/>
  <sheetViews>
    <sheetView zoomScaleNormal="100" zoomScaleSheetLayoutView="70" workbookViewId="0">
      <selection activeCell="N4" sqref="N4"/>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9" width="13.2187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9.2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9.2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9.2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9.2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9.2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9.2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9.2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9.2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9.2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9.2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9.2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9.2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9.2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9.2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9.2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9.2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9.2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9.2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9.2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9.2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9.2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9.2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9.2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9.2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9.2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9.2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9.2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9.2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9.2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9.2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9.2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9.2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9.2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9.2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9.2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9.2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9.2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9.2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9.2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9.2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9.2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9.2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9.2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9.2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9.2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9.2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9.2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9.2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9.2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9.2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9.2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9.2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9.2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9.2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9.2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9.2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9.2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9.2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9.2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9.2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9.2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9.2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9.2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2" width="9.21875" style="217"/>
    <col min="16383" max="16384" width="9.21875" style="217" customWidth="1"/>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195"/>
      <c r="F14" s="195"/>
      <c r="G14" s="195"/>
      <c r="H14" s="195"/>
      <c r="I14" s="195"/>
      <c r="J14" s="271"/>
      <c r="K14" s="271"/>
      <c r="L14" s="271"/>
      <c r="M14" s="270"/>
    </row>
    <row r="15" spans="1:15" x14ac:dyDescent="0.25">
      <c r="A15" s="190"/>
      <c r="B15" s="195"/>
      <c r="C15" s="195"/>
      <c r="D15" s="255"/>
      <c r="E15" s="255"/>
      <c r="F15" s="255"/>
      <c r="G15" s="255"/>
      <c r="H15" s="255"/>
      <c r="I15" s="255"/>
      <c r="J15" s="272"/>
      <c r="K15" s="272"/>
      <c r="L15" s="272"/>
      <c r="M15" s="270"/>
    </row>
    <row r="16" spans="1:15" x14ac:dyDescent="0.25">
      <c r="A16" s="242">
        <v>2</v>
      </c>
      <c r="B16" s="190" t="s">
        <v>343</v>
      </c>
      <c r="C16" s="195"/>
      <c r="D16" s="255"/>
      <c r="E16" s="255"/>
      <c r="F16" s="255"/>
      <c r="G16" s="255"/>
      <c r="H16" s="255"/>
      <c r="I16" s="255"/>
      <c r="J16" s="272"/>
      <c r="K16" s="272"/>
      <c r="L16" s="272"/>
      <c r="M16" s="270"/>
    </row>
    <row r="17" spans="1:15" x14ac:dyDescent="0.25">
      <c r="A17" s="191">
        <v>2.1</v>
      </c>
      <c r="B17" s="192" t="s">
        <v>266</v>
      </c>
      <c r="C17" s="191" t="s">
        <v>257</v>
      </c>
      <c r="D17" s="250">
        <v>171883</v>
      </c>
      <c r="E17" s="220"/>
      <c r="F17" s="220"/>
      <c r="G17" s="220"/>
      <c r="H17" s="250">
        <f t="shared" ref="H17" si="5">F17*G17</f>
        <v>0</v>
      </c>
      <c r="I17" s="250">
        <f t="shared" ref="I17"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50">
        <v>1268</v>
      </c>
      <c r="E18" s="220"/>
      <c r="F18" s="220"/>
      <c r="G18" s="220"/>
      <c r="H18" s="250">
        <f t="shared" ref="H18:H46" si="10">F18*G18</f>
        <v>0</v>
      </c>
      <c r="I18" s="250">
        <f t="shared" ref="I18:I46" si="11">D18*F18</f>
        <v>0</v>
      </c>
      <c r="J18" s="275"/>
      <c r="K18" s="269">
        <f t="shared" si="7"/>
        <v>0</v>
      </c>
      <c r="L18" s="269">
        <f t="shared" si="8"/>
        <v>0</v>
      </c>
      <c r="M18" s="270">
        <f t="shared" si="9"/>
        <v>0</v>
      </c>
    </row>
    <row r="19" spans="1:15" ht="26.4" x14ac:dyDescent="0.25">
      <c r="A19" s="191">
        <v>2.2999999999999998</v>
      </c>
      <c r="B19" s="192" t="s">
        <v>268</v>
      </c>
      <c r="C19" s="191" t="s">
        <v>257</v>
      </c>
      <c r="D19" s="250">
        <v>15117</v>
      </c>
      <c r="E19" s="220"/>
      <c r="F19" s="220"/>
      <c r="G19" s="220"/>
      <c r="H19" s="250">
        <f t="shared" si="10"/>
        <v>0</v>
      </c>
      <c r="I19" s="250">
        <f t="shared" si="11"/>
        <v>0</v>
      </c>
      <c r="J19" s="275"/>
      <c r="K19" s="269">
        <f t="shared" si="7"/>
        <v>0</v>
      </c>
      <c r="L19" s="269">
        <f t="shared" si="8"/>
        <v>0</v>
      </c>
      <c r="M19" s="270">
        <f t="shared" si="9"/>
        <v>0</v>
      </c>
    </row>
    <row r="20" spans="1:15" x14ac:dyDescent="0.25">
      <c r="A20" s="191">
        <v>2.4</v>
      </c>
      <c r="B20" s="192" t="s">
        <v>269</v>
      </c>
      <c r="C20" s="191" t="s">
        <v>257</v>
      </c>
      <c r="D20" s="250">
        <v>31</v>
      </c>
      <c r="E20" s="220"/>
      <c r="F20" s="220"/>
      <c r="G20" s="220"/>
      <c r="H20" s="250">
        <f t="shared" si="10"/>
        <v>0</v>
      </c>
      <c r="I20" s="250">
        <f t="shared" si="11"/>
        <v>0</v>
      </c>
      <c r="J20" s="275"/>
      <c r="K20" s="269">
        <f t="shared" si="7"/>
        <v>0</v>
      </c>
      <c r="L20" s="269">
        <f t="shared" si="8"/>
        <v>0</v>
      </c>
      <c r="M20" s="270">
        <f t="shared" si="9"/>
        <v>0</v>
      </c>
    </row>
    <row r="21" spans="1:15" ht="26.4" x14ac:dyDescent="0.25">
      <c r="A21" s="191">
        <v>2.5</v>
      </c>
      <c r="B21" s="192" t="s">
        <v>270</v>
      </c>
      <c r="C21" s="191" t="s">
        <v>257</v>
      </c>
      <c r="D21" s="250">
        <v>590</v>
      </c>
      <c r="E21" s="220"/>
      <c r="F21" s="220"/>
      <c r="G21" s="220"/>
      <c r="H21" s="250">
        <f t="shared" si="10"/>
        <v>0</v>
      </c>
      <c r="I21" s="250">
        <f t="shared" si="11"/>
        <v>0</v>
      </c>
      <c r="J21" s="275"/>
      <c r="K21" s="269">
        <f t="shared" si="7"/>
        <v>0</v>
      </c>
      <c r="L21" s="269">
        <f t="shared" si="8"/>
        <v>0</v>
      </c>
      <c r="M21" s="270">
        <f t="shared" si="9"/>
        <v>0</v>
      </c>
    </row>
    <row r="22" spans="1:15" x14ac:dyDescent="0.25">
      <c r="A22" s="191">
        <v>2.6</v>
      </c>
      <c r="B22" s="192" t="s">
        <v>258</v>
      </c>
      <c r="C22" s="191" t="s">
        <v>257</v>
      </c>
      <c r="D22" s="250">
        <v>188889</v>
      </c>
      <c r="E22" s="220"/>
      <c r="F22" s="220"/>
      <c r="G22" s="220"/>
      <c r="H22" s="250">
        <f t="shared" si="10"/>
        <v>0</v>
      </c>
      <c r="I22" s="250">
        <f t="shared" si="11"/>
        <v>0</v>
      </c>
      <c r="J22" s="275"/>
      <c r="K22" s="269">
        <f t="shared" si="7"/>
        <v>0</v>
      </c>
      <c r="L22" s="269">
        <f t="shared" si="8"/>
        <v>0</v>
      </c>
      <c r="M22" s="270">
        <f t="shared" si="9"/>
        <v>0</v>
      </c>
    </row>
    <row r="23" spans="1:15" ht="11.55" customHeight="1" x14ac:dyDescent="0.25">
      <c r="A23" s="259">
        <v>2.7</v>
      </c>
      <c r="B23" s="192" t="s">
        <v>259</v>
      </c>
      <c r="C23" s="191" t="s">
        <v>257</v>
      </c>
      <c r="D23" s="250">
        <v>188889</v>
      </c>
      <c r="E23" s="220"/>
      <c r="F23" s="220"/>
      <c r="G23" s="220"/>
      <c r="H23" s="250">
        <f t="shared" si="10"/>
        <v>0</v>
      </c>
      <c r="I23" s="250">
        <f t="shared" si="11"/>
        <v>0</v>
      </c>
      <c r="J23" s="275"/>
      <c r="K23" s="269">
        <f t="shared" si="7"/>
        <v>0</v>
      </c>
      <c r="L23" s="269">
        <f t="shared" si="8"/>
        <v>0</v>
      </c>
      <c r="M23" s="270">
        <f t="shared" si="9"/>
        <v>0</v>
      </c>
    </row>
    <row r="24" spans="1:15" x14ac:dyDescent="0.25">
      <c r="A24" s="191"/>
      <c r="B24" s="192"/>
      <c r="C24" s="191"/>
      <c r="D24" s="250"/>
      <c r="E24" s="220"/>
      <c r="F24" s="220"/>
      <c r="G24" s="220"/>
      <c r="H24" s="250"/>
      <c r="I24" s="250"/>
      <c r="J24" s="275"/>
      <c r="K24" s="269"/>
      <c r="L24" s="269"/>
      <c r="M24" s="270"/>
    </row>
    <row r="25" spans="1:15" x14ac:dyDescent="0.25">
      <c r="A25" s="242">
        <v>3</v>
      </c>
      <c r="B25" s="190" t="s">
        <v>260</v>
      </c>
      <c r="C25" s="191"/>
      <c r="D25" s="250"/>
      <c r="E25" s="220"/>
      <c r="F25" s="220"/>
      <c r="G25" s="220"/>
      <c r="H25" s="250"/>
      <c r="I25" s="250"/>
      <c r="J25" s="275"/>
      <c r="K25" s="269"/>
      <c r="L25" s="269"/>
      <c r="M25" s="270"/>
    </row>
    <row r="26" spans="1:15" x14ac:dyDescent="0.25">
      <c r="A26" s="191">
        <v>3.1</v>
      </c>
      <c r="B26" s="194" t="s">
        <v>261</v>
      </c>
      <c r="C26" s="191" t="s">
        <v>257</v>
      </c>
      <c r="D26" s="255">
        <v>188889</v>
      </c>
      <c r="E26" s="228"/>
      <c r="F26" s="220"/>
      <c r="G26" s="220"/>
      <c r="H26" s="250">
        <f t="shared" si="10"/>
        <v>0</v>
      </c>
      <c r="I26" s="250">
        <f t="shared" si="11"/>
        <v>0</v>
      </c>
      <c r="J26" s="275"/>
      <c r="K26" s="269">
        <f>J26*D26</f>
        <v>0</v>
      </c>
      <c r="L26" s="269">
        <f>+J26+H26</f>
        <v>0</v>
      </c>
      <c r="M26" s="270">
        <f>L26*D26</f>
        <v>0</v>
      </c>
      <c r="N26" s="229"/>
      <c r="O26" s="230"/>
    </row>
    <row r="27" spans="1:15" x14ac:dyDescent="0.25">
      <c r="A27" s="191"/>
      <c r="B27" s="192"/>
      <c r="C27" s="191"/>
      <c r="D27" s="255"/>
      <c r="E27" s="228"/>
      <c r="F27" s="220"/>
      <c r="G27" s="220"/>
      <c r="H27" s="250"/>
      <c r="I27" s="250"/>
      <c r="J27" s="275"/>
      <c r="K27" s="269"/>
      <c r="L27" s="269"/>
      <c r="M27" s="270"/>
    </row>
    <row r="28" spans="1:15" x14ac:dyDescent="0.25">
      <c r="A28" s="242">
        <v>4</v>
      </c>
      <c r="B28" s="190" t="s">
        <v>340</v>
      </c>
      <c r="C28" s="191"/>
      <c r="D28" s="255"/>
      <c r="E28" s="228"/>
      <c r="F28" s="220"/>
      <c r="G28" s="220"/>
      <c r="H28" s="250"/>
      <c r="I28" s="250"/>
      <c r="J28" s="275"/>
      <c r="K28" s="269"/>
      <c r="L28" s="269"/>
      <c r="M28" s="270"/>
    </row>
    <row r="29" spans="1:15" x14ac:dyDescent="0.25">
      <c r="A29" s="191">
        <v>4.0999999999999996</v>
      </c>
      <c r="B29" s="192" t="s">
        <v>265</v>
      </c>
      <c r="C29" s="191" t="s">
        <v>257</v>
      </c>
      <c r="D29" s="255">
        <v>7571</v>
      </c>
      <c r="E29" s="228"/>
      <c r="F29" s="220"/>
      <c r="G29" s="220"/>
      <c r="H29" s="250">
        <f t="shared" si="10"/>
        <v>0</v>
      </c>
      <c r="I29" s="250">
        <f t="shared" si="11"/>
        <v>0</v>
      </c>
      <c r="J29" s="275"/>
      <c r="K29" s="269">
        <f>J29*D29</f>
        <v>0</v>
      </c>
      <c r="L29" s="269">
        <f>+J29+H29</f>
        <v>0</v>
      </c>
      <c r="M29" s="270">
        <f>L29*D29</f>
        <v>0</v>
      </c>
      <c r="N29" s="231"/>
    </row>
    <row r="30" spans="1:15" x14ac:dyDescent="0.25">
      <c r="A30" s="191">
        <v>4.2</v>
      </c>
      <c r="B30" s="260" t="s">
        <v>262</v>
      </c>
      <c r="C30" s="191" t="s">
        <v>257</v>
      </c>
      <c r="D30" s="255">
        <v>7571</v>
      </c>
      <c r="E30" s="228"/>
      <c r="F30" s="220"/>
      <c r="G30" s="220"/>
      <c r="H30" s="250">
        <f t="shared" si="10"/>
        <v>0</v>
      </c>
      <c r="I30" s="250">
        <f t="shared" si="11"/>
        <v>0</v>
      </c>
      <c r="J30" s="275"/>
      <c r="K30" s="269">
        <f>J30*D30</f>
        <v>0</v>
      </c>
      <c r="L30" s="269">
        <f>+J30+H30</f>
        <v>0</v>
      </c>
      <c r="M30" s="270">
        <f>L30*D30</f>
        <v>0</v>
      </c>
      <c r="N30" s="231"/>
    </row>
    <row r="31" spans="1:15" x14ac:dyDescent="0.25">
      <c r="A31" s="191"/>
      <c r="B31" s="194"/>
      <c r="C31" s="191"/>
      <c r="D31" s="255"/>
      <c r="E31" s="228"/>
      <c r="F31" s="220"/>
      <c r="G31" s="220"/>
      <c r="H31" s="250">
        <f t="shared" si="10"/>
        <v>0</v>
      </c>
      <c r="I31" s="250">
        <f t="shared" si="11"/>
        <v>0</v>
      </c>
      <c r="J31" s="275"/>
      <c r="K31" s="269">
        <f>J31*D31</f>
        <v>0</v>
      </c>
      <c r="L31" s="269">
        <f>+J31+H31</f>
        <v>0</v>
      </c>
      <c r="M31" s="270">
        <f>L31*D31</f>
        <v>0</v>
      </c>
      <c r="O31" s="232"/>
    </row>
    <row r="32" spans="1:15" x14ac:dyDescent="0.25">
      <c r="A32" s="242">
        <v>5</v>
      </c>
      <c r="B32" s="196" t="s">
        <v>263</v>
      </c>
      <c r="C32" s="191"/>
      <c r="D32" s="255"/>
      <c r="E32" s="228"/>
      <c r="F32" s="220"/>
      <c r="G32" s="220"/>
      <c r="H32" s="250"/>
      <c r="I32" s="250"/>
      <c r="J32" s="275"/>
      <c r="K32" s="269"/>
      <c r="L32" s="269"/>
      <c r="M32" s="270"/>
      <c r="O32" s="232"/>
    </row>
    <row r="33" spans="1:15" x14ac:dyDescent="0.25">
      <c r="A33" s="191">
        <v>5.0999999999999996</v>
      </c>
      <c r="B33" s="260" t="s">
        <v>318</v>
      </c>
      <c r="C33" s="191" t="s">
        <v>257</v>
      </c>
      <c r="D33" s="250">
        <f>+D35*0.6</f>
        <v>34000.199999999997</v>
      </c>
      <c r="E33" s="220"/>
      <c r="F33" s="220"/>
      <c r="G33" s="220"/>
      <c r="H33" s="250">
        <f t="shared" ref="H33" si="12">F33*G33</f>
        <v>0</v>
      </c>
      <c r="I33" s="250">
        <f>D33*F33</f>
        <v>0</v>
      </c>
      <c r="J33" s="275"/>
      <c r="K33" s="269">
        <f t="shared" ref="K33:K46" si="13">J33*D33</f>
        <v>0</v>
      </c>
      <c r="L33" s="269">
        <f t="shared" ref="L33:L46" si="14">+J33+H33</f>
        <v>0</v>
      </c>
      <c r="M33" s="270">
        <f t="shared" ref="M33:M46" si="15">L33*D33</f>
        <v>0</v>
      </c>
      <c r="O33" s="232"/>
    </row>
    <row r="34" spans="1:15" x14ac:dyDescent="0.25">
      <c r="A34" s="191">
        <v>5.2</v>
      </c>
      <c r="B34" s="328" t="s">
        <v>317</v>
      </c>
      <c r="C34" s="191" t="s">
        <v>257</v>
      </c>
      <c r="D34" s="250">
        <f>+D35*0.4</f>
        <v>22666.800000000003</v>
      </c>
      <c r="E34" s="220"/>
      <c r="F34" s="220"/>
      <c r="G34" s="220"/>
      <c r="H34" s="250">
        <f t="shared" si="10"/>
        <v>0</v>
      </c>
      <c r="I34" s="250">
        <f>D34*F34</f>
        <v>0</v>
      </c>
      <c r="J34" s="275"/>
      <c r="K34" s="269">
        <f t="shared" si="13"/>
        <v>0</v>
      </c>
      <c r="L34" s="269">
        <f t="shared" si="14"/>
        <v>0</v>
      </c>
      <c r="M34" s="270">
        <f t="shared" si="15"/>
        <v>0</v>
      </c>
      <c r="O34" s="232"/>
    </row>
    <row r="35" spans="1:15" x14ac:dyDescent="0.25">
      <c r="A35" s="191">
        <f>+A34+0.1</f>
        <v>5.3</v>
      </c>
      <c r="B35" s="260" t="s">
        <v>341</v>
      </c>
      <c r="C35" s="191" t="s">
        <v>257</v>
      </c>
      <c r="D35" s="250">
        <v>56667</v>
      </c>
      <c r="E35" s="220"/>
      <c r="F35" s="220"/>
      <c r="G35" s="220"/>
      <c r="H35" s="250">
        <f t="shared" si="10"/>
        <v>0</v>
      </c>
      <c r="I35" s="250">
        <f t="shared" si="11"/>
        <v>0</v>
      </c>
      <c r="J35" s="275"/>
      <c r="K35" s="269">
        <f t="shared" si="13"/>
        <v>0</v>
      </c>
      <c r="L35" s="269">
        <f t="shared" si="14"/>
        <v>0</v>
      </c>
      <c r="M35" s="270">
        <f t="shared" si="15"/>
        <v>0</v>
      </c>
      <c r="O35" s="232"/>
    </row>
    <row r="36" spans="1:15" x14ac:dyDescent="0.25">
      <c r="A36" s="191">
        <f t="shared" ref="A36:A41" si="16">+A35+0.1</f>
        <v>5.3999999999999995</v>
      </c>
      <c r="B36" s="194" t="s">
        <v>271</v>
      </c>
      <c r="C36" s="191" t="s">
        <v>257</v>
      </c>
      <c r="D36" s="250">
        <v>255</v>
      </c>
      <c r="E36" s="220"/>
      <c r="F36" s="220"/>
      <c r="G36" s="220"/>
      <c r="H36" s="250">
        <f t="shared" si="10"/>
        <v>0</v>
      </c>
      <c r="I36" s="250">
        <f t="shared" si="11"/>
        <v>0</v>
      </c>
      <c r="J36" s="275"/>
      <c r="K36" s="269">
        <f t="shared" si="13"/>
        <v>0</v>
      </c>
      <c r="L36" s="269">
        <f t="shared" si="14"/>
        <v>0</v>
      </c>
      <c r="M36" s="270">
        <f t="shared" si="15"/>
        <v>0</v>
      </c>
      <c r="O36" s="232"/>
    </row>
    <row r="37" spans="1:15" x14ac:dyDescent="0.25">
      <c r="A37" s="191">
        <f t="shared" si="16"/>
        <v>5.4999999999999991</v>
      </c>
      <c r="B37" s="194" t="s">
        <v>272</v>
      </c>
      <c r="C37" s="191" t="s">
        <v>257</v>
      </c>
      <c r="D37" s="250">
        <v>255</v>
      </c>
      <c r="E37" s="220"/>
      <c r="F37" s="220"/>
      <c r="G37" s="220"/>
      <c r="H37" s="250">
        <f t="shared" si="10"/>
        <v>0</v>
      </c>
      <c r="I37" s="250">
        <f t="shared" si="11"/>
        <v>0</v>
      </c>
      <c r="J37" s="275"/>
      <c r="K37" s="269">
        <f t="shared" si="13"/>
        <v>0</v>
      </c>
      <c r="L37" s="269">
        <f t="shared" si="14"/>
        <v>0</v>
      </c>
      <c r="M37" s="270">
        <f t="shared" si="15"/>
        <v>0</v>
      </c>
      <c r="O37" s="232"/>
    </row>
    <row r="38" spans="1:15" x14ac:dyDescent="0.25">
      <c r="A38" s="191">
        <f t="shared" si="16"/>
        <v>5.5999999999999988</v>
      </c>
      <c r="B38" s="194" t="s">
        <v>273</v>
      </c>
      <c r="C38" s="191" t="s">
        <v>257</v>
      </c>
      <c r="D38" s="250">
        <v>15220</v>
      </c>
      <c r="E38" s="220"/>
      <c r="F38" s="220"/>
      <c r="G38" s="220"/>
      <c r="H38" s="250">
        <f t="shared" si="10"/>
        <v>0</v>
      </c>
      <c r="I38" s="250">
        <f t="shared" si="11"/>
        <v>0</v>
      </c>
      <c r="J38" s="275"/>
      <c r="K38" s="269">
        <f t="shared" si="13"/>
        <v>0</v>
      </c>
      <c r="L38" s="269">
        <f t="shared" si="14"/>
        <v>0</v>
      </c>
      <c r="M38" s="270">
        <f t="shared" si="15"/>
        <v>0</v>
      </c>
      <c r="O38" s="232"/>
    </row>
    <row r="39" spans="1:15" x14ac:dyDescent="0.25">
      <c r="A39" s="191">
        <f t="shared" si="16"/>
        <v>5.6999999999999984</v>
      </c>
      <c r="B39" s="194" t="s">
        <v>274</v>
      </c>
      <c r="C39" s="191" t="s">
        <v>257</v>
      </c>
      <c r="D39" s="250">
        <v>255</v>
      </c>
      <c r="E39" s="220"/>
      <c r="F39" s="220"/>
      <c r="G39" s="220"/>
      <c r="H39" s="250">
        <f t="shared" si="10"/>
        <v>0</v>
      </c>
      <c r="I39" s="250">
        <f t="shared" si="11"/>
        <v>0</v>
      </c>
      <c r="J39" s="275"/>
      <c r="K39" s="269">
        <f t="shared" si="13"/>
        <v>0</v>
      </c>
      <c r="L39" s="269">
        <f t="shared" si="14"/>
        <v>0</v>
      </c>
      <c r="M39" s="270">
        <f t="shared" si="15"/>
        <v>0</v>
      </c>
      <c r="O39" s="232"/>
    </row>
    <row r="40" spans="1:15" x14ac:dyDescent="0.25">
      <c r="A40" s="191">
        <f t="shared" si="16"/>
        <v>5.799999999999998</v>
      </c>
      <c r="B40" s="194" t="s">
        <v>275</v>
      </c>
      <c r="C40" s="191" t="s">
        <v>257</v>
      </c>
      <c r="D40" s="250">
        <v>255</v>
      </c>
      <c r="E40" s="220"/>
      <c r="F40" s="220"/>
      <c r="G40" s="220"/>
      <c r="H40" s="250">
        <f t="shared" si="10"/>
        <v>0</v>
      </c>
      <c r="I40" s="250">
        <f t="shared" si="11"/>
        <v>0</v>
      </c>
      <c r="J40" s="275"/>
      <c r="K40" s="269">
        <f t="shared" si="13"/>
        <v>0</v>
      </c>
      <c r="L40" s="269">
        <f t="shared" si="14"/>
        <v>0</v>
      </c>
      <c r="M40" s="270">
        <f t="shared" si="15"/>
        <v>0</v>
      </c>
      <c r="O40" s="232"/>
    </row>
    <row r="41" spans="1:15" x14ac:dyDescent="0.25">
      <c r="A41" s="191">
        <f t="shared" si="16"/>
        <v>5.8999999999999977</v>
      </c>
      <c r="B41" s="194" t="s">
        <v>276</v>
      </c>
      <c r="C41" s="191" t="s">
        <v>257</v>
      </c>
      <c r="D41" s="250">
        <v>255</v>
      </c>
      <c r="E41" s="220"/>
      <c r="F41" s="220"/>
      <c r="G41" s="220"/>
      <c r="H41" s="250">
        <f t="shared" si="10"/>
        <v>0</v>
      </c>
      <c r="I41" s="250">
        <f t="shared" si="11"/>
        <v>0</v>
      </c>
      <c r="J41" s="275"/>
      <c r="K41" s="269">
        <f t="shared" si="13"/>
        <v>0</v>
      </c>
      <c r="L41" s="269">
        <f t="shared" si="14"/>
        <v>0</v>
      </c>
      <c r="M41" s="270">
        <f t="shared" si="15"/>
        <v>0</v>
      </c>
      <c r="O41" s="232"/>
    </row>
    <row r="42" spans="1:15" x14ac:dyDescent="0.25">
      <c r="A42" s="257">
        <v>5.0999999999999996</v>
      </c>
      <c r="B42" s="194" t="s">
        <v>277</v>
      </c>
      <c r="C42" s="191" t="s">
        <v>257</v>
      </c>
      <c r="D42" s="250">
        <v>255</v>
      </c>
      <c r="E42" s="220"/>
      <c r="F42" s="220"/>
      <c r="G42" s="220"/>
      <c r="H42" s="250">
        <f t="shared" si="10"/>
        <v>0</v>
      </c>
      <c r="I42" s="250">
        <f t="shared" si="11"/>
        <v>0</v>
      </c>
      <c r="J42" s="275"/>
      <c r="K42" s="269">
        <f t="shared" si="13"/>
        <v>0</v>
      </c>
      <c r="L42" s="269">
        <f t="shared" si="14"/>
        <v>0</v>
      </c>
      <c r="M42" s="270">
        <f t="shared" si="15"/>
        <v>0</v>
      </c>
      <c r="O42" s="232"/>
    </row>
    <row r="43" spans="1:15" x14ac:dyDescent="0.25">
      <c r="A43" s="257">
        <f>+A42+0.01</f>
        <v>5.1099999999999994</v>
      </c>
      <c r="B43" s="194" t="s">
        <v>278</v>
      </c>
      <c r="C43" s="191" t="s">
        <v>257</v>
      </c>
      <c r="D43" s="250">
        <v>255</v>
      </c>
      <c r="E43" s="220"/>
      <c r="F43" s="220"/>
      <c r="G43" s="220"/>
      <c r="H43" s="250">
        <f t="shared" si="10"/>
        <v>0</v>
      </c>
      <c r="I43" s="250">
        <f t="shared" si="11"/>
        <v>0</v>
      </c>
      <c r="J43" s="275"/>
      <c r="K43" s="269">
        <f t="shared" si="13"/>
        <v>0</v>
      </c>
      <c r="L43" s="269">
        <f t="shared" si="14"/>
        <v>0</v>
      </c>
      <c r="M43" s="270">
        <f t="shared" si="15"/>
        <v>0</v>
      </c>
      <c r="O43" s="232"/>
    </row>
    <row r="44" spans="1:15" x14ac:dyDescent="0.25">
      <c r="A44" s="257">
        <f t="shared" ref="A44:A46" si="17">+A43+0.01</f>
        <v>5.1199999999999992</v>
      </c>
      <c r="B44" s="194" t="s">
        <v>319</v>
      </c>
      <c r="C44" s="191" t="s">
        <v>257</v>
      </c>
      <c r="D44" s="250">
        <v>17006</v>
      </c>
      <c r="E44" s="220"/>
      <c r="F44" s="220"/>
      <c r="G44" s="220"/>
      <c r="H44" s="250">
        <f t="shared" si="10"/>
        <v>0</v>
      </c>
      <c r="I44" s="250">
        <f t="shared" si="11"/>
        <v>0</v>
      </c>
      <c r="J44" s="275"/>
      <c r="K44" s="269">
        <f t="shared" si="13"/>
        <v>0</v>
      </c>
      <c r="L44" s="269">
        <f t="shared" si="14"/>
        <v>0</v>
      </c>
      <c r="M44" s="270">
        <f t="shared" si="15"/>
        <v>0</v>
      </c>
      <c r="N44" s="231"/>
      <c r="O44" s="232"/>
    </row>
    <row r="45" spans="1:15" x14ac:dyDescent="0.25">
      <c r="A45" s="257">
        <f t="shared" si="17"/>
        <v>5.129999999999999</v>
      </c>
      <c r="B45" s="194" t="s">
        <v>279</v>
      </c>
      <c r="C45" s="191" t="s">
        <v>257</v>
      </c>
      <c r="D45" s="250">
        <v>50252</v>
      </c>
      <c r="E45" s="220"/>
      <c r="F45" s="220"/>
      <c r="G45" s="220"/>
      <c r="H45" s="250">
        <f t="shared" si="10"/>
        <v>0</v>
      </c>
      <c r="I45" s="250">
        <f t="shared" si="11"/>
        <v>0</v>
      </c>
      <c r="J45" s="275"/>
      <c r="K45" s="269">
        <f t="shared" si="13"/>
        <v>0</v>
      </c>
      <c r="L45" s="269">
        <f t="shared" si="14"/>
        <v>0</v>
      </c>
      <c r="M45" s="270">
        <f t="shared" si="15"/>
        <v>0</v>
      </c>
      <c r="O45" s="232"/>
    </row>
    <row r="46" spans="1:15" x14ac:dyDescent="0.25">
      <c r="A46" s="257">
        <f t="shared" si="17"/>
        <v>5.1399999999999988</v>
      </c>
      <c r="B46" s="194" t="s">
        <v>264</v>
      </c>
      <c r="C46" s="191" t="s">
        <v>257</v>
      </c>
      <c r="D46" s="250">
        <v>17006</v>
      </c>
      <c r="E46" s="220"/>
      <c r="F46" s="220"/>
      <c r="G46" s="220"/>
      <c r="H46" s="250">
        <f t="shared" si="10"/>
        <v>0</v>
      </c>
      <c r="I46" s="250">
        <f t="shared" si="11"/>
        <v>0</v>
      </c>
      <c r="J46" s="275"/>
      <c r="K46" s="269">
        <f t="shared" si="13"/>
        <v>0</v>
      </c>
      <c r="L46" s="269">
        <f t="shared" si="14"/>
        <v>0</v>
      </c>
      <c r="M46" s="270">
        <f t="shared" si="15"/>
        <v>0</v>
      </c>
      <c r="O46" s="232"/>
    </row>
    <row r="47" spans="1:15" x14ac:dyDescent="0.25">
      <c r="A47" s="191"/>
      <c r="B47" s="194"/>
      <c r="C47" s="191"/>
      <c r="D47" s="250"/>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28IlBvsbp4Nfnb/omQKe8mhEIr3wf4brsPqKfyKeIEJBh9AfDmxxkKsrLYHJ15luoSNohhpjxyAcen/306CGdg==" saltValue="c0EA6PSBwMAmEIh4yDAswA==" spinCount="100000" sheet="1" formatColumns="0" selectLockedCells="1"/>
  <mergeCells count="5">
    <mergeCell ref="A1:J1"/>
    <mergeCell ref="A2:J2"/>
    <mergeCell ref="A3:M3"/>
    <mergeCell ref="E4:I4"/>
    <mergeCell ref="J4:M4"/>
  </mergeCells>
  <printOptions horizontalCentered="1"/>
  <pageMargins left="0.25" right="0.25" top="0.75" bottom="0.75" header="0.3" footer="0.3"/>
  <pageSetup paperSize="9" scale="58" fitToHeight="1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3C3D7-C7FF-44B3-A35F-77674A8EA338}">
  <dimension ref="A1:BL712"/>
  <sheetViews>
    <sheetView topLeftCell="D1" workbookViewId="0">
      <selection activeCell="N4" sqref="N4"/>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9" width="13.2187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276"/>
      <c r="F14" s="276"/>
      <c r="G14" s="276"/>
      <c r="H14" s="195"/>
      <c r="I14" s="195"/>
      <c r="J14" s="277"/>
      <c r="K14" s="271"/>
      <c r="L14" s="271"/>
      <c r="M14" s="270"/>
    </row>
    <row r="15" spans="1:15" x14ac:dyDescent="0.25">
      <c r="A15" s="190"/>
      <c r="B15" s="195"/>
      <c r="C15" s="195"/>
      <c r="D15" s="255"/>
      <c r="E15" s="228"/>
      <c r="F15" s="228"/>
      <c r="G15" s="228"/>
      <c r="H15" s="255"/>
      <c r="I15" s="255"/>
      <c r="J15" s="279"/>
      <c r="K15" s="272"/>
      <c r="L15" s="272"/>
      <c r="M15" s="270"/>
    </row>
    <row r="16" spans="1:15" x14ac:dyDescent="0.25">
      <c r="A16" s="242">
        <v>2</v>
      </c>
      <c r="B16" s="190" t="s">
        <v>343</v>
      </c>
      <c r="C16" s="195"/>
      <c r="D16" s="255"/>
      <c r="E16" s="228"/>
      <c r="F16" s="228"/>
      <c r="G16" s="228"/>
      <c r="H16" s="255"/>
      <c r="I16" s="255"/>
      <c r="J16" s="279"/>
      <c r="K16" s="272"/>
      <c r="L16" s="272"/>
      <c r="M16" s="270"/>
    </row>
    <row r="17" spans="1:15" x14ac:dyDescent="0.25">
      <c r="A17" s="191">
        <v>2.1</v>
      </c>
      <c r="B17" s="192" t="s">
        <v>266</v>
      </c>
      <c r="C17" s="191" t="s">
        <v>257</v>
      </c>
      <c r="D17" s="295">
        <v>103702</v>
      </c>
      <c r="E17" s="220"/>
      <c r="F17" s="220"/>
      <c r="G17" s="220"/>
      <c r="H17" s="250">
        <f t="shared" ref="H17:H46" si="5">F17*G17</f>
        <v>0</v>
      </c>
      <c r="I17" s="250">
        <f t="shared" ref="I17:I46"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95">
        <v>547</v>
      </c>
      <c r="E18" s="220"/>
      <c r="F18" s="220"/>
      <c r="G18" s="220"/>
      <c r="H18" s="250">
        <f t="shared" si="5"/>
        <v>0</v>
      </c>
      <c r="I18" s="250">
        <f t="shared" si="6"/>
        <v>0</v>
      </c>
      <c r="J18" s="275"/>
      <c r="K18" s="269">
        <f t="shared" si="7"/>
        <v>0</v>
      </c>
      <c r="L18" s="269">
        <f t="shared" si="8"/>
        <v>0</v>
      </c>
      <c r="M18" s="270">
        <f t="shared" si="9"/>
        <v>0</v>
      </c>
    </row>
    <row r="19" spans="1:15" ht="26.4" x14ac:dyDescent="0.25">
      <c r="A19" s="191">
        <v>2.2999999999999998</v>
      </c>
      <c r="B19" s="192" t="s">
        <v>268</v>
      </c>
      <c r="C19" s="191" t="s">
        <v>257</v>
      </c>
      <c r="D19" s="295">
        <v>10501</v>
      </c>
      <c r="E19" s="220"/>
      <c r="F19" s="220"/>
      <c r="G19" s="220"/>
      <c r="H19" s="250">
        <f t="shared" si="5"/>
        <v>0</v>
      </c>
      <c r="I19" s="250">
        <f t="shared" si="6"/>
        <v>0</v>
      </c>
      <c r="J19" s="275"/>
      <c r="K19" s="269">
        <f t="shared" si="7"/>
        <v>0</v>
      </c>
      <c r="L19" s="269">
        <f t="shared" si="8"/>
        <v>0</v>
      </c>
      <c r="M19" s="270">
        <f t="shared" si="9"/>
        <v>0</v>
      </c>
    </row>
    <row r="20" spans="1:15" x14ac:dyDescent="0.25">
      <c r="A20" s="191">
        <v>2.4</v>
      </c>
      <c r="B20" s="192" t="s">
        <v>269</v>
      </c>
      <c r="C20" s="191" t="s">
        <v>257</v>
      </c>
      <c r="D20" s="283">
        <v>29</v>
      </c>
      <c r="E20" s="220"/>
      <c r="F20" s="220"/>
      <c r="G20" s="220"/>
      <c r="H20" s="250">
        <f t="shared" si="5"/>
        <v>0</v>
      </c>
      <c r="I20" s="250">
        <f t="shared" si="6"/>
        <v>0</v>
      </c>
      <c r="J20" s="275"/>
      <c r="K20" s="269">
        <f t="shared" si="7"/>
        <v>0</v>
      </c>
      <c r="L20" s="269">
        <f t="shared" si="8"/>
        <v>0</v>
      </c>
      <c r="M20" s="270">
        <f t="shared" si="9"/>
        <v>0</v>
      </c>
    </row>
    <row r="21" spans="1:15" ht="26.4" x14ac:dyDescent="0.25">
      <c r="A21" s="191">
        <v>2.5</v>
      </c>
      <c r="B21" s="192" t="s">
        <v>270</v>
      </c>
      <c r="C21" s="191" t="s">
        <v>257</v>
      </c>
      <c r="D21" s="283">
        <v>544</v>
      </c>
      <c r="E21" s="220"/>
      <c r="F21" s="220"/>
      <c r="G21" s="220"/>
      <c r="H21" s="250">
        <f t="shared" si="5"/>
        <v>0</v>
      </c>
      <c r="I21" s="250">
        <f t="shared" si="6"/>
        <v>0</v>
      </c>
      <c r="J21" s="275"/>
      <c r="K21" s="269">
        <f t="shared" si="7"/>
        <v>0</v>
      </c>
      <c r="L21" s="269">
        <f t="shared" si="8"/>
        <v>0</v>
      </c>
      <c r="M21" s="270">
        <f t="shared" si="9"/>
        <v>0</v>
      </c>
    </row>
    <row r="22" spans="1:15" x14ac:dyDescent="0.25">
      <c r="A22" s="191">
        <v>2.6</v>
      </c>
      <c r="B22" s="192" t="s">
        <v>258</v>
      </c>
      <c r="C22" s="191" t="s">
        <v>257</v>
      </c>
      <c r="D22" s="295">
        <v>115321</v>
      </c>
      <c r="E22" s="220"/>
      <c r="F22" s="220"/>
      <c r="G22" s="220"/>
      <c r="H22" s="250">
        <f t="shared" si="5"/>
        <v>0</v>
      </c>
      <c r="I22" s="250">
        <f t="shared" si="6"/>
        <v>0</v>
      </c>
      <c r="J22" s="275"/>
      <c r="K22" s="269">
        <f t="shared" si="7"/>
        <v>0</v>
      </c>
      <c r="L22" s="269">
        <f t="shared" si="8"/>
        <v>0</v>
      </c>
      <c r="M22" s="270">
        <f t="shared" si="9"/>
        <v>0</v>
      </c>
    </row>
    <row r="23" spans="1:15" ht="11.55" customHeight="1" x14ac:dyDescent="0.25">
      <c r="A23" s="259">
        <v>2.7</v>
      </c>
      <c r="B23" s="192" t="s">
        <v>259</v>
      </c>
      <c r="C23" s="191" t="s">
        <v>257</v>
      </c>
      <c r="D23" s="295">
        <v>115321</v>
      </c>
      <c r="E23" s="220"/>
      <c r="F23" s="220"/>
      <c r="G23" s="220"/>
      <c r="H23" s="250">
        <f t="shared" si="5"/>
        <v>0</v>
      </c>
      <c r="I23" s="250">
        <f t="shared" si="6"/>
        <v>0</v>
      </c>
      <c r="J23" s="275"/>
      <c r="K23" s="269">
        <f t="shared" si="7"/>
        <v>0</v>
      </c>
      <c r="L23" s="269">
        <f t="shared" si="8"/>
        <v>0</v>
      </c>
      <c r="M23" s="270">
        <f t="shared" si="9"/>
        <v>0</v>
      </c>
    </row>
    <row r="24" spans="1:15" x14ac:dyDescent="0.25">
      <c r="A24" s="191"/>
      <c r="B24" s="192"/>
      <c r="C24" s="191"/>
      <c r="D24" s="295"/>
      <c r="E24" s="220"/>
      <c r="F24" s="220"/>
      <c r="G24" s="220"/>
      <c r="H24" s="250"/>
      <c r="I24" s="250"/>
      <c r="J24" s="275"/>
      <c r="K24" s="269"/>
      <c r="L24" s="269"/>
      <c r="M24" s="270"/>
    </row>
    <row r="25" spans="1:15" x14ac:dyDescent="0.25">
      <c r="A25" s="242">
        <v>3</v>
      </c>
      <c r="B25" s="190" t="s">
        <v>260</v>
      </c>
      <c r="C25" s="191"/>
      <c r="D25" s="295"/>
      <c r="E25" s="220"/>
      <c r="F25" s="220"/>
      <c r="G25" s="220"/>
      <c r="H25" s="250"/>
      <c r="I25" s="250"/>
      <c r="J25" s="275"/>
      <c r="K25" s="269"/>
      <c r="L25" s="269"/>
      <c r="M25" s="270"/>
    </row>
    <row r="26" spans="1:15" x14ac:dyDescent="0.25">
      <c r="A26" s="191">
        <v>3.1</v>
      </c>
      <c r="B26" s="194" t="s">
        <v>261</v>
      </c>
      <c r="C26" s="191" t="s">
        <v>257</v>
      </c>
      <c r="D26" s="295">
        <v>115321</v>
      </c>
      <c r="E26" s="228"/>
      <c r="F26" s="220"/>
      <c r="G26" s="220"/>
      <c r="H26" s="250">
        <f t="shared" si="5"/>
        <v>0</v>
      </c>
      <c r="I26" s="250">
        <f t="shared" si="6"/>
        <v>0</v>
      </c>
      <c r="J26" s="275"/>
      <c r="K26" s="269">
        <f>J26*D26</f>
        <v>0</v>
      </c>
      <c r="L26" s="269">
        <f>+J26+H26</f>
        <v>0</v>
      </c>
      <c r="M26" s="270">
        <f>L26*D26</f>
        <v>0</v>
      </c>
      <c r="N26" s="229"/>
      <c r="O26" s="230"/>
    </row>
    <row r="27" spans="1:15" x14ac:dyDescent="0.25">
      <c r="A27" s="191"/>
      <c r="B27" s="192"/>
      <c r="C27" s="191"/>
      <c r="D27" s="295"/>
      <c r="E27" s="228"/>
      <c r="F27" s="220"/>
      <c r="G27" s="220"/>
      <c r="H27" s="250"/>
      <c r="I27" s="250"/>
      <c r="J27" s="275"/>
      <c r="K27" s="269"/>
      <c r="L27" s="269"/>
      <c r="M27" s="270"/>
    </row>
    <row r="28" spans="1:15" x14ac:dyDescent="0.25">
      <c r="A28" s="242">
        <v>4</v>
      </c>
      <c r="B28" s="190" t="s">
        <v>340</v>
      </c>
      <c r="C28" s="191"/>
      <c r="D28" s="295"/>
      <c r="E28" s="228"/>
      <c r="F28" s="220"/>
      <c r="G28" s="220"/>
      <c r="H28" s="250"/>
      <c r="I28" s="250"/>
      <c r="J28" s="275"/>
      <c r="K28" s="269"/>
      <c r="L28" s="269"/>
      <c r="M28" s="270"/>
    </row>
    <row r="29" spans="1:15" x14ac:dyDescent="0.25">
      <c r="A29" s="191">
        <v>4.0999999999999996</v>
      </c>
      <c r="B29" s="192" t="s">
        <v>265</v>
      </c>
      <c r="C29" s="191" t="s">
        <v>257</v>
      </c>
      <c r="D29" s="295">
        <v>5262</v>
      </c>
      <c r="E29" s="228"/>
      <c r="F29" s="220"/>
      <c r="G29" s="220"/>
      <c r="H29" s="250">
        <f t="shared" si="5"/>
        <v>0</v>
      </c>
      <c r="I29" s="250">
        <f t="shared" si="6"/>
        <v>0</v>
      </c>
      <c r="J29" s="275"/>
      <c r="K29" s="269">
        <f>J29*D29</f>
        <v>0</v>
      </c>
      <c r="L29" s="269">
        <f>+J29+H29</f>
        <v>0</v>
      </c>
      <c r="M29" s="270">
        <f>L29*D29</f>
        <v>0</v>
      </c>
      <c r="N29" s="231"/>
    </row>
    <row r="30" spans="1:15" x14ac:dyDescent="0.25">
      <c r="A30" s="191">
        <v>4.2</v>
      </c>
      <c r="B30" s="260" t="s">
        <v>262</v>
      </c>
      <c r="C30" s="191" t="s">
        <v>257</v>
      </c>
      <c r="D30" s="295">
        <v>5262</v>
      </c>
      <c r="E30" s="228"/>
      <c r="F30" s="220"/>
      <c r="G30" s="220"/>
      <c r="H30" s="250">
        <f t="shared" si="5"/>
        <v>0</v>
      </c>
      <c r="I30" s="250">
        <f t="shared" si="6"/>
        <v>0</v>
      </c>
      <c r="J30" s="275"/>
      <c r="K30" s="269">
        <f>J30*D30</f>
        <v>0</v>
      </c>
      <c r="L30" s="269">
        <f>+J30+H30</f>
        <v>0</v>
      </c>
      <c r="M30" s="270">
        <f>L30*D30</f>
        <v>0</v>
      </c>
      <c r="N30" s="231"/>
    </row>
    <row r="31" spans="1:15" x14ac:dyDescent="0.25">
      <c r="A31" s="191"/>
      <c r="B31" s="194"/>
      <c r="C31" s="191"/>
      <c r="D31" s="295"/>
      <c r="E31" s="228"/>
      <c r="F31" s="220"/>
      <c r="G31" s="220"/>
      <c r="H31" s="250">
        <f t="shared" si="5"/>
        <v>0</v>
      </c>
      <c r="I31" s="250">
        <f t="shared" si="6"/>
        <v>0</v>
      </c>
      <c r="J31" s="275"/>
      <c r="K31" s="269">
        <f>J31*D31</f>
        <v>0</v>
      </c>
      <c r="L31" s="269">
        <f>+J31+H31</f>
        <v>0</v>
      </c>
      <c r="M31" s="270">
        <f>L31*D31</f>
        <v>0</v>
      </c>
      <c r="O31" s="232"/>
    </row>
    <row r="32" spans="1:15" x14ac:dyDescent="0.25">
      <c r="A32" s="242">
        <v>5</v>
      </c>
      <c r="B32" s="196" t="s">
        <v>263</v>
      </c>
      <c r="C32" s="191"/>
      <c r="D32" s="295"/>
      <c r="E32" s="228"/>
      <c r="F32" s="220"/>
      <c r="G32" s="220"/>
      <c r="H32" s="250"/>
      <c r="I32" s="250"/>
      <c r="J32" s="275"/>
      <c r="K32" s="269"/>
      <c r="L32" s="269"/>
      <c r="M32" s="270"/>
      <c r="O32" s="232"/>
    </row>
    <row r="33" spans="1:15" x14ac:dyDescent="0.25">
      <c r="A33" s="191">
        <v>5.0999999999999996</v>
      </c>
      <c r="B33" s="260" t="s">
        <v>318</v>
      </c>
      <c r="C33" s="191" t="s">
        <v>257</v>
      </c>
      <c r="D33" s="295">
        <f>+D35*0.6</f>
        <v>20757.599999999999</v>
      </c>
      <c r="E33" s="220"/>
      <c r="F33" s="220"/>
      <c r="G33" s="220"/>
      <c r="H33" s="250">
        <f t="shared" ref="H33" si="10">F33*G33</f>
        <v>0</v>
      </c>
      <c r="I33" s="250">
        <f t="shared" ref="I33" si="11">D33*F33</f>
        <v>0</v>
      </c>
      <c r="J33" s="275"/>
      <c r="K33" s="269">
        <f t="shared" ref="K33:K46" si="12">J33*D33</f>
        <v>0</v>
      </c>
      <c r="L33" s="269">
        <f t="shared" ref="L33:L46" si="13">+J33+H33</f>
        <v>0</v>
      </c>
      <c r="M33" s="270">
        <f t="shared" ref="M33:M46" si="14">L33*D33</f>
        <v>0</v>
      </c>
      <c r="O33" s="232"/>
    </row>
    <row r="34" spans="1:15" x14ac:dyDescent="0.25">
      <c r="A34" s="191">
        <v>5.2</v>
      </c>
      <c r="B34" s="328" t="s">
        <v>317</v>
      </c>
      <c r="C34" s="191" t="s">
        <v>257</v>
      </c>
      <c r="D34" s="295">
        <f>+D35*0.4</f>
        <v>13838.400000000001</v>
      </c>
      <c r="E34" s="220"/>
      <c r="F34" s="220"/>
      <c r="G34" s="220"/>
      <c r="H34" s="250">
        <f t="shared" si="5"/>
        <v>0</v>
      </c>
      <c r="I34" s="250">
        <f t="shared" si="6"/>
        <v>0</v>
      </c>
      <c r="J34" s="275"/>
      <c r="K34" s="269">
        <f t="shared" si="12"/>
        <v>0</v>
      </c>
      <c r="L34" s="269">
        <f t="shared" si="13"/>
        <v>0</v>
      </c>
      <c r="M34" s="270">
        <f t="shared" si="14"/>
        <v>0</v>
      </c>
      <c r="O34" s="232"/>
    </row>
    <row r="35" spans="1:15" x14ac:dyDescent="0.25">
      <c r="A35" s="191">
        <f>+A34+0.1</f>
        <v>5.3</v>
      </c>
      <c r="B35" s="260" t="s">
        <v>341</v>
      </c>
      <c r="C35" s="191" t="s">
        <v>257</v>
      </c>
      <c r="D35" s="295">
        <v>34596</v>
      </c>
      <c r="E35" s="220"/>
      <c r="F35" s="220"/>
      <c r="G35" s="220"/>
      <c r="H35" s="250">
        <f t="shared" si="5"/>
        <v>0</v>
      </c>
      <c r="I35" s="250">
        <f t="shared" si="6"/>
        <v>0</v>
      </c>
      <c r="J35" s="275"/>
      <c r="K35" s="269">
        <f t="shared" si="12"/>
        <v>0</v>
      </c>
      <c r="L35" s="269">
        <f t="shared" si="13"/>
        <v>0</v>
      </c>
      <c r="M35" s="270">
        <f t="shared" si="14"/>
        <v>0</v>
      </c>
      <c r="O35" s="232"/>
    </row>
    <row r="36" spans="1:15" x14ac:dyDescent="0.25">
      <c r="A36" s="191">
        <f t="shared" ref="A36:A41" si="15">+A35+0.1</f>
        <v>5.3999999999999995</v>
      </c>
      <c r="B36" s="194" t="s">
        <v>271</v>
      </c>
      <c r="C36" s="191" t="s">
        <v>257</v>
      </c>
      <c r="D36" s="295">
        <v>178</v>
      </c>
      <c r="E36" s="220"/>
      <c r="F36" s="220"/>
      <c r="G36" s="220"/>
      <c r="H36" s="250">
        <f t="shared" si="5"/>
        <v>0</v>
      </c>
      <c r="I36" s="250">
        <f t="shared" si="6"/>
        <v>0</v>
      </c>
      <c r="J36" s="275"/>
      <c r="K36" s="269">
        <f t="shared" si="12"/>
        <v>0</v>
      </c>
      <c r="L36" s="269">
        <f t="shared" si="13"/>
        <v>0</v>
      </c>
      <c r="M36" s="270">
        <f t="shared" si="14"/>
        <v>0</v>
      </c>
      <c r="O36" s="232"/>
    </row>
    <row r="37" spans="1:15" x14ac:dyDescent="0.25">
      <c r="A37" s="191">
        <f t="shared" si="15"/>
        <v>5.4999999999999991</v>
      </c>
      <c r="B37" s="194" t="s">
        <v>272</v>
      </c>
      <c r="C37" s="191" t="s">
        <v>257</v>
      </c>
      <c r="D37" s="295">
        <v>178</v>
      </c>
      <c r="E37" s="220"/>
      <c r="F37" s="220"/>
      <c r="G37" s="220"/>
      <c r="H37" s="250">
        <f t="shared" si="5"/>
        <v>0</v>
      </c>
      <c r="I37" s="250">
        <f t="shared" si="6"/>
        <v>0</v>
      </c>
      <c r="J37" s="275"/>
      <c r="K37" s="269">
        <f t="shared" si="12"/>
        <v>0</v>
      </c>
      <c r="L37" s="269">
        <f t="shared" si="13"/>
        <v>0</v>
      </c>
      <c r="M37" s="270">
        <f t="shared" si="14"/>
        <v>0</v>
      </c>
      <c r="O37" s="232"/>
    </row>
    <row r="38" spans="1:15" x14ac:dyDescent="0.25">
      <c r="A38" s="191">
        <f t="shared" si="15"/>
        <v>5.5999999999999988</v>
      </c>
      <c r="B38" s="194" t="s">
        <v>273</v>
      </c>
      <c r="C38" s="191" t="s">
        <v>257</v>
      </c>
      <c r="D38" s="295">
        <v>10596</v>
      </c>
      <c r="E38" s="220"/>
      <c r="F38" s="220"/>
      <c r="G38" s="220"/>
      <c r="H38" s="250">
        <f t="shared" si="5"/>
        <v>0</v>
      </c>
      <c r="I38" s="250">
        <f t="shared" si="6"/>
        <v>0</v>
      </c>
      <c r="J38" s="275"/>
      <c r="K38" s="269">
        <f t="shared" si="12"/>
        <v>0</v>
      </c>
      <c r="L38" s="269">
        <f t="shared" si="13"/>
        <v>0</v>
      </c>
      <c r="M38" s="270">
        <f t="shared" si="14"/>
        <v>0</v>
      </c>
      <c r="O38" s="232"/>
    </row>
    <row r="39" spans="1:15" x14ac:dyDescent="0.25">
      <c r="A39" s="191">
        <f t="shared" si="15"/>
        <v>5.6999999999999984</v>
      </c>
      <c r="B39" s="194" t="s">
        <v>274</v>
      </c>
      <c r="C39" s="191" t="s">
        <v>257</v>
      </c>
      <c r="D39" s="295">
        <v>178</v>
      </c>
      <c r="E39" s="220"/>
      <c r="F39" s="220"/>
      <c r="G39" s="220"/>
      <c r="H39" s="250">
        <f t="shared" si="5"/>
        <v>0</v>
      </c>
      <c r="I39" s="250">
        <f t="shared" si="6"/>
        <v>0</v>
      </c>
      <c r="J39" s="275"/>
      <c r="K39" s="269">
        <f t="shared" si="12"/>
        <v>0</v>
      </c>
      <c r="L39" s="269">
        <f t="shared" si="13"/>
        <v>0</v>
      </c>
      <c r="M39" s="270">
        <f t="shared" si="14"/>
        <v>0</v>
      </c>
      <c r="O39" s="232"/>
    </row>
    <row r="40" spans="1:15" x14ac:dyDescent="0.25">
      <c r="A40" s="191">
        <f t="shared" si="15"/>
        <v>5.799999999999998</v>
      </c>
      <c r="B40" s="194" t="s">
        <v>275</v>
      </c>
      <c r="C40" s="191" t="s">
        <v>257</v>
      </c>
      <c r="D40" s="295">
        <v>178</v>
      </c>
      <c r="E40" s="220"/>
      <c r="F40" s="220"/>
      <c r="G40" s="220"/>
      <c r="H40" s="250">
        <f t="shared" si="5"/>
        <v>0</v>
      </c>
      <c r="I40" s="250">
        <f t="shared" si="6"/>
        <v>0</v>
      </c>
      <c r="J40" s="275"/>
      <c r="K40" s="269">
        <f t="shared" si="12"/>
        <v>0</v>
      </c>
      <c r="L40" s="269">
        <f t="shared" si="13"/>
        <v>0</v>
      </c>
      <c r="M40" s="270">
        <f t="shared" si="14"/>
        <v>0</v>
      </c>
      <c r="O40" s="232"/>
    </row>
    <row r="41" spans="1:15" x14ac:dyDescent="0.25">
      <c r="A41" s="191">
        <f t="shared" si="15"/>
        <v>5.8999999999999977</v>
      </c>
      <c r="B41" s="194" t="s">
        <v>276</v>
      </c>
      <c r="C41" s="191" t="s">
        <v>257</v>
      </c>
      <c r="D41" s="295">
        <v>178</v>
      </c>
      <c r="E41" s="220"/>
      <c r="F41" s="220"/>
      <c r="G41" s="220"/>
      <c r="H41" s="250">
        <f t="shared" si="5"/>
        <v>0</v>
      </c>
      <c r="I41" s="250">
        <f t="shared" si="6"/>
        <v>0</v>
      </c>
      <c r="J41" s="275"/>
      <c r="K41" s="269">
        <f t="shared" si="12"/>
        <v>0</v>
      </c>
      <c r="L41" s="269">
        <f t="shared" si="13"/>
        <v>0</v>
      </c>
      <c r="M41" s="270">
        <f t="shared" si="14"/>
        <v>0</v>
      </c>
      <c r="O41" s="232"/>
    </row>
    <row r="42" spans="1:15" x14ac:dyDescent="0.25">
      <c r="A42" s="257">
        <v>5.0999999999999996</v>
      </c>
      <c r="B42" s="194" t="s">
        <v>277</v>
      </c>
      <c r="C42" s="191" t="s">
        <v>257</v>
      </c>
      <c r="D42" s="295">
        <v>178</v>
      </c>
      <c r="E42" s="220"/>
      <c r="F42" s="220"/>
      <c r="G42" s="220"/>
      <c r="H42" s="250">
        <f t="shared" si="5"/>
        <v>0</v>
      </c>
      <c r="I42" s="250">
        <f t="shared" si="6"/>
        <v>0</v>
      </c>
      <c r="J42" s="275"/>
      <c r="K42" s="269">
        <f t="shared" si="12"/>
        <v>0</v>
      </c>
      <c r="L42" s="269">
        <f t="shared" si="13"/>
        <v>0</v>
      </c>
      <c r="M42" s="270">
        <f t="shared" si="14"/>
        <v>0</v>
      </c>
      <c r="O42" s="232"/>
    </row>
    <row r="43" spans="1:15" x14ac:dyDescent="0.25">
      <c r="A43" s="257">
        <f>+A42+0.01</f>
        <v>5.1099999999999994</v>
      </c>
      <c r="B43" s="194" t="s">
        <v>278</v>
      </c>
      <c r="C43" s="191" t="s">
        <v>257</v>
      </c>
      <c r="D43" s="295">
        <v>178</v>
      </c>
      <c r="E43" s="220"/>
      <c r="F43" s="220"/>
      <c r="G43" s="220"/>
      <c r="H43" s="250">
        <f t="shared" si="5"/>
        <v>0</v>
      </c>
      <c r="I43" s="250">
        <f t="shared" si="6"/>
        <v>0</v>
      </c>
      <c r="J43" s="275"/>
      <c r="K43" s="269">
        <f t="shared" si="12"/>
        <v>0</v>
      </c>
      <c r="L43" s="269">
        <f t="shared" si="13"/>
        <v>0</v>
      </c>
      <c r="M43" s="270">
        <f t="shared" si="14"/>
        <v>0</v>
      </c>
      <c r="O43" s="232"/>
    </row>
    <row r="44" spans="1:15" x14ac:dyDescent="0.25">
      <c r="A44" s="257">
        <f t="shared" ref="A44:A46" si="16">+A43+0.01</f>
        <v>5.1199999999999992</v>
      </c>
      <c r="B44" s="194" t="s">
        <v>319</v>
      </c>
      <c r="C44" s="191" t="s">
        <v>257</v>
      </c>
      <c r="D44" s="295">
        <v>11838</v>
      </c>
      <c r="E44" s="220"/>
      <c r="F44" s="220"/>
      <c r="G44" s="220"/>
      <c r="H44" s="250">
        <f t="shared" si="5"/>
        <v>0</v>
      </c>
      <c r="I44" s="250">
        <f t="shared" si="6"/>
        <v>0</v>
      </c>
      <c r="J44" s="275"/>
      <c r="K44" s="269">
        <f t="shared" si="12"/>
        <v>0</v>
      </c>
      <c r="L44" s="269">
        <f t="shared" si="13"/>
        <v>0</v>
      </c>
      <c r="M44" s="270">
        <f t="shared" si="14"/>
        <v>0</v>
      </c>
      <c r="N44" s="231"/>
      <c r="O44" s="232"/>
    </row>
    <row r="45" spans="1:15" x14ac:dyDescent="0.25">
      <c r="A45" s="257">
        <f t="shared" si="16"/>
        <v>5.129999999999999</v>
      </c>
      <c r="B45" s="194" t="s">
        <v>279</v>
      </c>
      <c r="C45" s="191" t="s">
        <v>257</v>
      </c>
      <c r="D45" s="295">
        <v>34983</v>
      </c>
      <c r="E45" s="220"/>
      <c r="F45" s="220"/>
      <c r="G45" s="220"/>
      <c r="H45" s="250">
        <f t="shared" si="5"/>
        <v>0</v>
      </c>
      <c r="I45" s="250">
        <f t="shared" si="6"/>
        <v>0</v>
      </c>
      <c r="J45" s="275"/>
      <c r="K45" s="269">
        <f t="shared" si="12"/>
        <v>0</v>
      </c>
      <c r="L45" s="269">
        <f t="shared" si="13"/>
        <v>0</v>
      </c>
      <c r="M45" s="270">
        <f t="shared" si="14"/>
        <v>0</v>
      </c>
      <c r="O45" s="232"/>
    </row>
    <row r="46" spans="1:15" x14ac:dyDescent="0.25">
      <c r="A46" s="257">
        <f t="shared" si="16"/>
        <v>5.1399999999999988</v>
      </c>
      <c r="B46" s="194" t="s">
        <v>264</v>
      </c>
      <c r="C46" s="191" t="s">
        <v>257</v>
      </c>
      <c r="D46" s="295">
        <v>11838</v>
      </c>
      <c r="E46" s="220"/>
      <c r="F46" s="220"/>
      <c r="G46" s="220"/>
      <c r="H46" s="250">
        <f t="shared" si="5"/>
        <v>0</v>
      </c>
      <c r="I46" s="250">
        <f t="shared" si="6"/>
        <v>0</v>
      </c>
      <c r="J46" s="275"/>
      <c r="K46" s="269">
        <f t="shared" si="12"/>
        <v>0</v>
      </c>
      <c r="L46" s="269">
        <f t="shared" si="13"/>
        <v>0</v>
      </c>
      <c r="M46" s="270">
        <f t="shared" si="14"/>
        <v>0</v>
      </c>
      <c r="O46" s="232"/>
    </row>
    <row r="47" spans="1:15" x14ac:dyDescent="0.25">
      <c r="A47" s="191"/>
      <c r="B47" s="194"/>
      <c r="C47" s="191"/>
      <c r="D47" s="250"/>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2/ExQbFU8h7LrdI6ylcu49LBb1z/uEpiQ04XuQriSn5LC2HkCq7DlpolyHxKo1+uKrgu2l3EQueM0BgncG0QGg==" saltValue="3F1uEyGxK5JeEtBsRWymUA=="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B2DB9-E2D8-40A7-97DA-B289FF60891E}">
  <dimension ref="A1:BL712"/>
  <sheetViews>
    <sheetView workbookViewId="0">
      <selection activeCell="E26" sqref="E26"/>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8" width="13.21875" style="239" customWidth="1"/>
    <col min="9" max="9" width="15.3320312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276"/>
      <c r="F14" s="276"/>
      <c r="G14" s="276"/>
      <c r="H14" s="195"/>
      <c r="I14" s="195"/>
      <c r="J14" s="277"/>
      <c r="K14" s="271"/>
      <c r="L14" s="271"/>
      <c r="M14" s="270"/>
    </row>
    <row r="15" spans="1:15" x14ac:dyDescent="0.25">
      <c r="A15" s="190"/>
      <c r="B15" s="195"/>
      <c r="C15" s="195"/>
      <c r="D15" s="255"/>
      <c r="E15" s="228"/>
      <c r="F15" s="228"/>
      <c r="G15" s="228"/>
      <c r="H15" s="255"/>
      <c r="I15" s="255"/>
      <c r="J15" s="279"/>
      <c r="K15" s="272"/>
      <c r="L15" s="272"/>
      <c r="M15" s="270"/>
    </row>
    <row r="16" spans="1:15" x14ac:dyDescent="0.25">
      <c r="A16" s="242">
        <v>2</v>
      </c>
      <c r="B16" s="190" t="s">
        <v>343</v>
      </c>
      <c r="C16" s="195"/>
      <c r="D16" s="255"/>
      <c r="E16" s="228"/>
      <c r="F16" s="228"/>
      <c r="G16" s="228"/>
      <c r="H16" s="255"/>
      <c r="I16" s="255"/>
      <c r="J16" s="279"/>
      <c r="K16" s="272"/>
      <c r="L16" s="272"/>
      <c r="M16" s="270"/>
    </row>
    <row r="17" spans="1:15" x14ac:dyDescent="0.25">
      <c r="A17" s="191">
        <v>2.1</v>
      </c>
      <c r="B17" s="192" t="s">
        <v>266</v>
      </c>
      <c r="C17" s="191" t="s">
        <v>257</v>
      </c>
      <c r="D17" s="295">
        <v>122717</v>
      </c>
      <c r="E17" s="220"/>
      <c r="F17" s="220"/>
      <c r="G17" s="220"/>
      <c r="H17" s="250">
        <f t="shared" ref="H17:H46" si="5">F17*G17</f>
        <v>0</v>
      </c>
      <c r="I17" s="250">
        <f t="shared" ref="I17:I46"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95">
        <v>657</v>
      </c>
      <c r="E18" s="220"/>
      <c r="F18" s="220"/>
      <c r="G18" s="220"/>
      <c r="H18" s="250">
        <f t="shared" si="5"/>
        <v>0</v>
      </c>
      <c r="I18" s="250">
        <f t="shared" si="6"/>
        <v>0</v>
      </c>
      <c r="J18" s="275"/>
      <c r="K18" s="269">
        <f t="shared" si="7"/>
        <v>0</v>
      </c>
      <c r="L18" s="269">
        <f t="shared" si="8"/>
        <v>0</v>
      </c>
      <c r="M18" s="270">
        <f t="shared" si="9"/>
        <v>0</v>
      </c>
    </row>
    <row r="19" spans="1:15" ht="26.4" x14ac:dyDescent="0.25">
      <c r="A19" s="191">
        <v>2.2999999999999998</v>
      </c>
      <c r="B19" s="192" t="s">
        <v>268</v>
      </c>
      <c r="C19" s="191" t="s">
        <v>257</v>
      </c>
      <c r="D19" s="295">
        <v>9980</v>
      </c>
      <c r="E19" s="220"/>
      <c r="F19" s="220"/>
      <c r="G19" s="220"/>
      <c r="H19" s="250">
        <f t="shared" si="5"/>
        <v>0</v>
      </c>
      <c r="I19" s="250">
        <f t="shared" si="6"/>
        <v>0</v>
      </c>
      <c r="J19" s="275"/>
      <c r="K19" s="269">
        <f t="shared" si="7"/>
        <v>0</v>
      </c>
      <c r="L19" s="269">
        <f t="shared" si="8"/>
        <v>0</v>
      </c>
      <c r="M19" s="270">
        <f t="shared" si="9"/>
        <v>0</v>
      </c>
    </row>
    <row r="20" spans="1:15" x14ac:dyDescent="0.25">
      <c r="A20" s="191">
        <v>2.4</v>
      </c>
      <c r="B20" s="192" t="s">
        <v>269</v>
      </c>
      <c r="C20" s="191" t="s">
        <v>257</v>
      </c>
      <c r="D20" s="295">
        <v>49</v>
      </c>
      <c r="E20" s="220"/>
      <c r="F20" s="220"/>
      <c r="G20" s="220"/>
      <c r="H20" s="250">
        <f t="shared" si="5"/>
        <v>0</v>
      </c>
      <c r="I20" s="250">
        <f t="shared" si="6"/>
        <v>0</v>
      </c>
      <c r="J20" s="275"/>
      <c r="K20" s="269">
        <f t="shared" si="7"/>
        <v>0</v>
      </c>
      <c r="L20" s="269">
        <f t="shared" si="8"/>
        <v>0</v>
      </c>
      <c r="M20" s="270">
        <f t="shared" si="9"/>
        <v>0</v>
      </c>
    </row>
    <row r="21" spans="1:15" ht="26.4" x14ac:dyDescent="0.25">
      <c r="A21" s="191">
        <v>2.5</v>
      </c>
      <c r="B21" s="192" t="s">
        <v>270</v>
      </c>
      <c r="C21" s="191" t="s">
        <v>257</v>
      </c>
      <c r="D21" s="295">
        <v>935</v>
      </c>
      <c r="E21" s="220"/>
      <c r="F21" s="220"/>
      <c r="G21" s="220"/>
      <c r="H21" s="250">
        <f t="shared" si="5"/>
        <v>0</v>
      </c>
      <c r="I21" s="250">
        <f t="shared" si="6"/>
        <v>0</v>
      </c>
      <c r="J21" s="275"/>
      <c r="K21" s="269">
        <f t="shared" si="7"/>
        <v>0</v>
      </c>
      <c r="L21" s="269">
        <f t="shared" si="8"/>
        <v>0</v>
      </c>
      <c r="M21" s="270">
        <f t="shared" si="9"/>
        <v>0</v>
      </c>
    </row>
    <row r="22" spans="1:15" x14ac:dyDescent="0.25">
      <c r="A22" s="191">
        <v>2.6</v>
      </c>
      <c r="B22" s="192" t="s">
        <v>258</v>
      </c>
      <c r="C22" s="191" t="s">
        <v>257</v>
      </c>
      <c r="D22" s="295">
        <v>134338</v>
      </c>
      <c r="E22" s="220"/>
      <c r="F22" s="220"/>
      <c r="G22" s="220"/>
      <c r="H22" s="250">
        <f t="shared" si="5"/>
        <v>0</v>
      </c>
      <c r="I22" s="250">
        <f t="shared" si="6"/>
        <v>0</v>
      </c>
      <c r="J22" s="275"/>
      <c r="K22" s="269">
        <f t="shared" si="7"/>
        <v>0</v>
      </c>
      <c r="L22" s="269">
        <f t="shared" si="8"/>
        <v>0</v>
      </c>
      <c r="M22" s="270">
        <f t="shared" si="9"/>
        <v>0</v>
      </c>
    </row>
    <row r="23" spans="1:15" ht="11.55" customHeight="1" x14ac:dyDescent="0.25">
      <c r="A23" s="259">
        <v>2.7</v>
      </c>
      <c r="B23" s="192" t="s">
        <v>259</v>
      </c>
      <c r="C23" s="191" t="s">
        <v>257</v>
      </c>
      <c r="D23" s="295">
        <v>134338</v>
      </c>
      <c r="E23" s="220"/>
      <c r="F23" s="220"/>
      <c r="G23" s="220"/>
      <c r="H23" s="250">
        <f t="shared" si="5"/>
        <v>0</v>
      </c>
      <c r="I23" s="250">
        <f t="shared" si="6"/>
        <v>0</v>
      </c>
      <c r="J23" s="275"/>
      <c r="K23" s="269">
        <f t="shared" si="7"/>
        <v>0</v>
      </c>
      <c r="L23" s="269">
        <f t="shared" si="8"/>
        <v>0</v>
      </c>
      <c r="M23" s="270">
        <f t="shared" si="9"/>
        <v>0</v>
      </c>
    </row>
    <row r="24" spans="1:15" x14ac:dyDescent="0.25">
      <c r="A24" s="191"/>
      <c r="B24" s="192"/>
      <c r="C24" s="191"/>
      <c r="D24" s="295"/>
      <c r="E24" s="220"/>
      <c r="F24" s="220"/>
      <c r="G24" s="220"/>
      <c r="H24" s="250"/>
      <c r="I24" s="250"/>
      <c r="J24" s="275"/>
      <c r="K24" s="269"/>
      <c r="L24" s="269"/>
      <c r="M24" s="270"/>
    </row>
    <row r="25" spans="1:15" x14ac:dyDescent="0.25">
      <c r="A25" s="242">
        <v>3</v>
      </c>
      <c r="B25" s="190" t="s">
        <v>260</v>
      </c>
      <c r="C25" s="191"/>
      <c r="D25" s="285"/>
      <c r="E25" s="220"/>
      <c r="F25" s="220"/>
      <c r="G25" s="220"/>
      <c r="H25" s="250"/>
      <c r="I25" s="250"/>
      <c r="J25" s="275"/>
      <c r="K25" s="269"/>
      <c r="L25" s="269"/>
      <c r="M25" s="270"/>
    </row>
    <row r="26" spans="1:15" x14ac:dyDescent="0.25">
      <c r="A26" s="191">
        <v>3.1</v>
      </c>
      <c r="B26" s="194" t="s">
        <v>261</v>
      </c>
      <c r="C26" s="191" t="s">
        <v>257</v>
      </c>
      <c r="D26" s="295">
        <v>134338</v>
      </c>
      <c r="E26" s="228"/>
      <c r="F26" s="220"/>
      <c r="G26" s="220"/>
      <c r="H26" s="250">
        <f t="shared" si="5"/>
        <v>0</v>
      </c>
      <c r="I26" s="250">
        <f t="shared" si="6"/>
        <v>0</v>
      </c>
      <c r="J26" s="275"/>
      <c r="K26" s="269">
        <f>J26*D26</f>
        <v>0</v>
      </c>
      <c r="L26" s="269">
        <f>+J26+H26</f>
        <v>0</v>
      </c>
      <c r="M26" s="270">
        <f>L26*D26</f>
        <v>0</v>
      </c>
      <c r="N26" s="229"/>
      <c r="O26" s="230"/>
    </row>
    <row r="27" spans="1:15" x14ac:dyDescent="0.25">
      <c r="A27" s="191"/>
      <c r="B27" s="192"/>
      <c r="C27" s="191"/>
      <c r="D27" s="295"/>
      <c r="E27" s="228"/>
      <c r="F27" s="220"/>
      <c r="G27" s="220"/>
      <c r="H27" s="250"/>
      <c r="I27" s="250"/>
      <c r="J27" s="275"/>
      <c r="K27" s="269"/>
      <c r="L27" s="269"/>
      <c r="M27" s="270"/>
    </row>
    <row r="28" spans="1:15" x14ac:dyDescent="0.25">
      <c r="A28" s="242">
        <v>4</v>
      </c>
      <c r="B28" s="190" t="s">
        <v>340</v>
      </c>
      <c r="C28" s="191"/>
      <c r="D28" s="295"/>
      <c r="E28" s="228"/>
      <c r="F28" s="220"/>
      <c r="G28" s="220"/>
      <c r="H28" s="250"/>
      <c r="I28" s="250"/>
      <c r="J28" s="275"/>
      <c r="K28" s="269"/>
      <c r="L28" s="269"/>
      <c r="M28" s="270"/>
    </row>
    <row r="29" spans="1:15" x14ac:dyDescent="0.25">
      <c r="A29" s="191">
        <v>4.0999999999999996</v>
      </c>
      <c r="B29" s="192" t="s">
        <v>265</v>
      </c>
      <c r="C29" s="191" t="s">
        <v>257</v>
      </c>
      <c r="D29" s="295">
        <v>5010</v>
      </c>
      <c r="E29" s="228"/>
      <c r="F29" s="220"/>
      <c r="G29" s="220"/>
      <c r="H29" s="250">
        <f t="shared" si="5"/>
        <v>0</v>
      </c>
      <c r="I29" s="250">
        <f t="shared" si="6"/>
        <v>0</v>
      </c>
      <c r="J29" s="275"/>
      <c r="K29" s="269">
        <f>J29*D29</f>
        <v>0</v>
      </c>
      <c r="L29" s="269">
        <f>+J29+H29</f>
        <v>0</v>
      </c>
      <c r="M29" s="270">
        <f>L29*D29</f>
        <v>0</v>
      </c>
      <c r="N29" s="231"/>
    </row>
    <row r="30" spans="1:15" x14ac:dyDescent="0.25">
      <c r="A30" s="191">
        <v>4.2</v>
      </c>
      <c r="B30" s="260" t="s">
        <v>262</v>
      </c>
      <c r="C30" s="191" t="s">
        <v>257</v>
      </c>
      <c r="D30" s="295">
        <v>5010</v>
      </c>
      <c r="E30" s="228"/>
      <c r="F30" s="220"/>
      <c r="G30" s="220"/>
      <c r="H30" s="250">
        <f t="shared" si="5"/>
        <v>0</v>
      </c>
      <c r="I30" s="250">
        <f t="shared" si="6"/>
        <v>0</v>
      </c>
      <c r="J30" s="275"/>
      <c r="K30" s="269">
        <f>J30*D30</f>
        <v>0</v>
      </c>
      <c r="L30" s="269">
        <f>+J30+H30</f>
        <v>0</v>
      </c>
      <c r="M30" s="270">
        <f>L30*D30</f>
        <v>0</v>
      </c>
      <c r="N30" s="231"/>
    </row>
    <row r="31" spans="1:15" x14ac:dyDescent="0.25">
      <c r="A31" s="191"/>
      <c r="B31" s="194"/>
      <c r="C31" s="191"/>
      <c r="D31" s="295"/>
      <c r="E31" s="228"/>
      <c r="F31" s="220"/>
      <c r="G31" s="220"/>
      <c r="H31" s="250">
        <f t="shared" si="5"/>
        <v>0</v>
      </c>
      <c r="I31" s="250">
        <f t="shared" si="6"/>
        <v>0</v>
      </c>
      <c r="J31" s="275"/>
      <c r="K31" s="269">
        <f>J31*D31</f>
        <v>0</v>
      </c>
      <c r="L31" s="269">
        <f>+J31+H31</f>
        <v>0</v>
      </c>
      <c r="M31" s="270">
        <f>L31*D31</f>
        <v>0</v>
      </c>
      <c r="O31" s="232"/>
    </row>
    <row r="32" spans="1:15" x14ac:dyDescent="0.25">
      <c r="A32" s="242">
        <v>5</v>
      </c>
      <c r="B32" s="196" t="s">
        <v>263</v>
      </c>
      <c r="C32" s="191"/>
      <c r="D32" s="192"/>
      <c r="E32" s="228"/>
      <c r="F32" s="220"/>
      <c r="G32" s="220"/>
      <c r="H32" s="250"/>
      <c r="I32" s="250"/>
      <c r="J32" s="275"/>
      <c r="K32" s="269"/>
      <c r="L32" s="269"/>
      <c r="M32" s="270"/>
      <c r="O32" s="232"/>
    </row>
    <row r="33" spans="1:15" x14ac:dyDescent="0.25">
      <c r="A33" s="191">
        <v>5.0999999999999996</v>
      </c>
      <c r="B33" s="260" t="s">
        <v>318</v>
      </c>
      <c r="C33" s="191" t="s">
        <v>257</v>
      </c>
      <c r="D33" s="293">
        <f>+D35*0.6</f>
        <v>24180.6</v>
      </c>
      <c r="E33" s="220"/>
      <c r="F33" s="220"/>
      <c r="G33" s="220"/>
      <c r="H33" s="250">
        <f t="shared" ref="H33" si="10">F33*G33</f>
        <v>0</v>
      </c>
      <c r="I33" s="250">
        <f t="shared" ref="I33" si="11">D33*F33</f>
        <v>0</v>
      </c>
      <c r="J33" s="275"/>
      <c r="K33" s="269">
        <f t="shared" ref="K33:K46" si="12">J33*D33</f>
        <v>0</v>
      </c>
      <c r="L33" s="269">
        <f t="shared" ref="L33:L46" si="13">+J33+H33</f>
        <v>0</v>
      </c>
      <c r="M33" s="270">
        <f t="shared" ref="M33:M46" si="14">L33*D33</f>
        <v>0</v>
      </c>
      <c r="O33" s="232"/>
    </row>
    <row r="34" spans="1:15" x14ac:dyDescent="0.25">
      <c r="A34" s="191">
        <v>5.2</v>
      </c>
      <c r="B34" s="328" t="s">
        <v>317</v>
      </c>
      <c r="C34" s="191" t="s">
        <v>257</v>
      </c>
      <c r="D34" s="293">
        <f>+D35*0.4</f>
        <v>16120.400000000001</v>
      </c>
      <c r="E34" s="220"/>
      <c r="F34" s="220"/>
      <c r="G34" s="220"/>
      <c r="H34" s="250">
        <f t="shared" si="5"/>
        <v>0</v>
      </c>
      <c r="I34" s="250">
        <f t="shared" si="6"/>
        <v>0</v>
      </c>
      <c r="J34" s="275"/>
      <c r="K34" s="269">
        <f t="shared" si="12"/>
        <v>0</v>
      </c>
      <c r="L34" s="269">
        <f t="shared" si="13"/>
        <v>0</v>
      </c>
      <c r="M34" s="270">
        <f t="shared" si="14"/>
        <v>0</v>
      </c>
      <c r="O34" s="232"/>
    </row>
    <row r="35" spans="1:15" x14ac:dyDescent="0.25">
      <c r="A35" s="191">
        <f>+A34+0.1</f>
        <v>5.3</v>
      </c>
      <c r="B35" s="260" t="s">
        <v>341</v>
      </c>
      <c r="C35" s="191" t="s">
        <v>257</v>
      </c>
      <c r="D35" s="293">
        <v>40301</v>
      </c>
      <c r="E35" s="220"/>
      <c r="F35" s="220"/>
      <c r="G35" s="220"/>
      <c r="H35" s="250">
        <f t="shared" si="5"/>
        <v>0</v>
      </c>
      <c r="I35" s="250">
        <f t="shared" si="6"/>
        <v>0</v>
      </c>
      <c r="J35" s="275"/>
      <c r="K35" s="269">
        <f t="shared" si="12"/>
        <v>0</v>
      </c>
      <c r="L35" s="269">
        <f t="shared" si="13"/>
        <v>0</v>
      </c>
      <c r="M35" s="270">
        <f t="shared" si="14"/>
        <v>0</v>
      </c>
      <c r="O35" s="232"/>
    </row>
    <row r="36" spans="1:15" x14ac:dyDescent="0.25">
      <c r="A36" s="191">
        <f t="shared" ref="A36:A41" si="15">+A35+0.1</f>
        <v>5.3999999999999995</v>
      </c>
      <c r="B36" s="194" t="s">
        <v>271</v>
      </c>
      <c r="C36" s="191" t="s">
        <v>257</v>
      </c>
      <c r="D36" s="293">
        <v>169</v>
      </c>
      <c r="E36" s="220"/>
      <c r="F36" s="220"/>
      <c r="G36" s="220"/>
      <c r="H36" s="250">
        <f t="shared" si="5"/>
        <v>0</v>
      </c>
      <c r="I36" s="250">
        <f t="shared" si="6"/>
        <v>0</v>
      </c>
      <c r="J36" s="275"/>
      <c r="K36" s="269">
        <f t="shared" si="12"/>
        <v>0</v>
      </c>
      <c r="L36" s="269">
        <f t="shared" si="13"/>
        <v>0</v>
      </c>
      <c r="M36" s="270">
        <f t="shared" si="14"/>
        <v>0</v>
      </c>
      <c r="O36" s="232"/>
    </row>
    <row r="37" spans="1:15" x14ac:dyDescent="0.25">
      <c r="A37" s="191">
        <f t="shared" si="15"/>
        <v>5.4999999999999991</v>
      </c>
      <c r="B37" s="194" t="s">
        <v>272</v>
      </c>
      <c r="C37" s="191" t="s">
        <v>257</v>
      </c>
      <c r="D37" s="293">
        <v>169</v>
      </c>
      <c r="E37" s="220"/>
      <c r="F37" s="220"/>
      <c r="G37" s="220"/>
      <c r="H37" s="250">
        <f t="shared" si="5"/>
        <v>0</v>
      </c>
      <c r="I37" s="250">
        <f t="shared" si="6"/>
        <v>0</v>
      </c>
      <c r="J37" s="275"/>
      <c r="K37" s="269">
        <f t="shared" si="12"/>
        <v>0</v>
      </c>
      <c r="L37" s="269">
        <f t="shared" si="13"/>
        <v>0</v>
      </c>
      <c r="M37" s="270">
        <f t="shared" si="14"/>
        <v>0</v>
      </c>
      <c r="O37" s="232"/>
    </row>
    <row r="38" spans="1:15" x14ac:dyDescent="0.25">
      <c r="A38" s="191">
        <f t="shared" si="15"/>
        <v>5.5999999999999988</v>
      </c>
      <c r="B38" s="194" t="s">
        <v>273</v>
      </c>
      <c r="C38" s="191" t="s">
        <v>257</v>
      </c>
      <c r="D38" s="293">
        <v>10089</v>
      </c>
      <c r="E38" s="220"/>
      <c r="F38" s="220"/>
      <c r="G38" s="220"/>
      <c r="H38" s="250">
        <f t="shared" si="5"/>
        <v>0</v>
      </c>
      <c r="I38" s="250">
        <f t="shared" si="6"/>
        <v>0</v>
      </c>
      <c r="J38" s="275"/>
      <c r="K38" s="269">
        <f t="shared" si="12"/>
        <v>0</v>
      </c>
      <c r="L38" s="269">
        <f t="shared" si="13"/>
        <v>0</v>
      </c>
      <c r="M38" s="270">
        <f t="shared" si="14"/>
        <v>0</v>
      </c>
      <c r="O38" s="232"/>
    </row>
    <row r="39" spans="1:15" x14ac:dyDescent="0.25">
      <c r="A39" s="191">
        <f t="shared" si="15"/>
        <v>5.6999999999999984</v>
      </c>
      <c r="B39" s="194" t="s">
        <v>274</v>
      </c>
      <c r="C39" s="191" t="s">
        <v>257</v>
      </c>
      <c r="D39" s="293">
        <v>169</v>
      </c>
      <c r="E39" s="220"/>
      <c r="F39" s="220"/>
      <c r="G39" s="220"/>
      <c r="H39" s="250">
        <f t="shared" si="5"/>
        <v>0</v>
      </c>
      <c r="I39" s="250">
        <f t="shared" si="6"/>
        <v>0</v>
      </c>
      <c r="J39" s="275"/>
      <c r="K39" s="269">
        <f t="shared" si="12"/>
        <v>0</v>
      </c>
      <c r="L39" s="269">
        <f t="shared" si="13"/>
        <v>0</v>
      </c>
      <c r="M39" s="270">
        <f t="shared" si="14"/>
        <v>0</v>
      </c>
      <c r="O39" s="232"/>
    </row>
    <row r="40" spans="1:15" x14ac:dyDescent="0.25">
      <c r="A40" s="191">
        <f t="shared" si="15"/>
        <v>5.799999999999998</v>
      </c>
      <c r="B40" s="194" t="s">
        <v>275</v>
      </c>
      <c r="C40" s="191" t="s">
        <v>257</v>
      </c>
      <c r="D40" s="293">
        <v>169</v>
      </c>
      <c r="E40" s="220"/>
      <c r="F40" s="220"/>
      <c r="G40" s="220"/>
      <c r="H40" s="250">
        <f t="shared" si="5"/>
        <v>0</v>
      </c>
      <c r="I40" s="250">
        <f t="shared" si="6"/>
        <v>0</v>
      </c>
      <c r="J40" s="275"/>
      <c r="K40" s="269">
        <f t="shared" si="12"/>
        <v>0</v>
      </c>
      <c r="L40" s="269">
        <f t="shared" si="13"/>
        <v>0</v>
      </c>
      <c r="M40" s="270">
        <f t="shared" si="14"/>
        <v>0</v>
      </c>
      <c r="O40" s="232"/>
    </row>
    <row r="41" spans="1:15" x14ac:dyDescent="0.25">
      <c r="A41" s="191">
        <f t="shared" si="15"/>
        <v>5.8999999999999977</v>
      </c>
      <c r="B41" s="194" t="s">
        <v>276</v>
      </c>
      <c r="C41" s="191" t="s">
        <v>257</v>
      </c>
      <c r="D41" s="293">
        <v>169</v>
      </c>
      <c r="E41" s="220"/>
      <c r="F41" s="220"/>
      <c r="G41" s="220"/>
      <c r="H41" s="250">
        <f t="shared" si="5"/>
        <v>0</v>
      </c>
      <c r="I41" s="250">
        <f t="shared" si="6"/>
        <v>0</v>
      </c>
      <c r="J41" s="275"/>
      <c r="K41" s="269">
        <f t="shared" si="12"/>
        <v>0</v>
      </c>
      <c r="L41" s="269">
        <f t="shared" si="13"/>
        <v>0</v>
      </c>
      <c r="M41" s="270">
        <f t="shared" si="14"/>
        <v>0</v>
      </c>
      <c r="O41" s="232"/>
    </row>
    <row r="42" spans="1:15" x14ac:dyDescent="0.25">
      <c r="A42" s="257">
        <v>5.0999999999999996</v>
      </c>
      <c r="B42" s="194" t="s">
        <v>277</v>
      </c>
      <c r="C42" s="191" t="s">
        <v>257</v>
      </c>
      <c r="D42" s="293">
        <v>169</v>
      </c>
      <c r="E42" s="220"/>
      <c r="F42" s="220"/>
      <c r="G42" s="220"/>
      <c r="H42" s="250">
        <f t="shared" si="5"/>
        <v>0</v>
      </c>
      <c r="I42" s="250">
        <f t="shared" si="6"/>
        <v>0</v>
      </c>
      <c r="J42" s="275"/>
      <c r="K42" s="269">
        <f t="shared" si="12"/>
        <v>0</v>
      </c>
      <c r="L42" s="269">
        <f t="shared" si="13"/>
        <v>0</v>
      </c>
      <c r="M42" s="270">
        <f t="shared" si="14"/>
        <v>0</v>
      </c>
      <c r="O42" s="232"/>
    </row>
    <row r="43" spans="1:15" x14ac:dyDescent="0.25">
      <c r="A43" s="257">
        <f>+A42+0.01</f>
        <v>5.1099999999999994</v>
      </c>
      <c r="B43" s="194" t="s">
        <v>278</v>
      </c>
      <c r="C43" s="191" t="s">
        <v>257</v>
      </c>
      <c r="D43" s="293">
        <v>169</v>
      </c>
      <c r="E43" s="220"/>
      <c r="F43" s="220"/>
      <c r="G43" s="220"/>
      <c r="H43" s="250">
        <f t="shared" si="5"/>
        <v>0</v>
      </c>
      <c r="I43" s="250">
        <f t="shared" si="6"/>
        <v>0</v>
      </c>
      <c r="J43" s="275"/>
      <c r="K43" s="269">
        <f t="shared" si="12"/>
        <v>0</v>
      </c>
      <c r="L43" s="269">
        <f t="shared" si="13"/>
        <v>0</v>
      </c>
      <c r="M43" s="270">
        <f t="shared" si="14"/>
        <v>0</v>
      </c>
      <c r="O43" s="232"/>
    </row>
    <row r="44" spans="1:15" x14ac:dyDescent="0.25">
      <c r="A44" s="257">
        <f t="shared" ref="A44:A46" si="16">+A43+0.01</f>
        <v>5.1199999999999992</v>
      </c>
      <c r="B44" s="194" t="s">
        <v>319</v>
      </c>
      <c r="C44" s="191" t="s">
        <v>257</v>
      </c>
      <c r="D44" s="293">
        <v>11273</v>
      </c>
      <c r="E44" s="220"/>
      <c r="F44" s="220"/>
      <c r="G44" s="220"/>
      <c r="H44" s="250">
        <f t="shared" si="5"/>
        <v>0</v>
      </c>
      <c r="I44" s="250">
        <f t="shared" si="6"/>
        <v>0</v>
      </c>
      <c r="J44" s="275"/>
      <c r="K44" s="269">
        <f t="shared" si="12"/>
        <v>0</v>
      </c>
      <c r="L44" s="269">
        <f t="shared" si="13"/>
        <v>0</v>
      </c>
      <c r="M44" s="270">
        <f t="shared" si="14"/>
        <v>0</v>
      </c>
      <c r="N44" s="231"/>
      <c r="O44" s="232"/>
    </row>
    <row r="45" spans="1:15" x14ac:dyDescent="0.25">
      <c r="A45" s="257">
        <f t="shared" si="16"/>
        <v>5.129999999999999</v>
      </c>
      <c r="B45" s="194" t="s">
        <v>279</v>
      </c>
      <c r="C45" s="191" t="s">
        <v>257</v>
      </c>
      <c r="D45" s="293">
        <v>33312</v>
      </c>
      <c r="E45" s="220"/>
      <c r="F45" s="220"/>
      <c r="G45" s="220"/>
      <c r="H45" s="250">
        <f t="shared" si="5"/>
        <v>0</v>
      </c>
      <c r="I45" s="250">
        <f t="shared" si="6"/>
        <v>0</v>
      </c>
      <c r="J45" s="275"/>
      <c r="K45" s="269">
        <f t="shared" si="12"/>
        <v>0</v>
      </c>
      <c r="L45" s="269">
        <f t="shared" si="13"/>
        <v>0</v>
      </c>
      <c r="M45" s="270">
        <f t="shared" si="14"/>
        <v>0</v>
      </c>
      <c r="O45" s="232"/>
    </row>
    <row r="46" spans="1:15" x14ac:dyDescent="0.25">
      <c r="A46" s="257">
        <f t="shared" si="16"/>
        <v>5.1399999999999988</v>
      </c>
      <c r="B46" s="194" t="s">
        <v>264</v>
      </c>
      <c r="C46" s="191" t="s">
        <v>257</v>
      </c>
      <c r="D46" s="293">
        <v>11273</v>
      </c>
      <c r="E46" s="220"/>
      <c r="F46" s="220"/>
      <c r="G46" s="220"/>
      <c r="H46" s="250">
        <f t="shared" si="5"/>
        <v>0</v>
      </c>
      <c r="I46" s="250">
        <f t="shared" si="6"/>
        <v>0</v>
      </c>
      <c r="J46" s="275"/>
      <c r="K46" s="269">
        <f t="shared" si="12"/>
        <v>0</v>
      </c>
      <c r="L46" s="269">
        <f t="shared" si="13"/>
        <v>0</v>
      </c>
      <c r="M46" s="270">
        <f t="shared" si="14"/>
        <v>0</v>
      </c>
      <c r="O46" s="232"/>
    </row>
    <row r="47" spans="1:15" x14ac:dyDescent="0.25">
      <c r="A47" s="191"/>
      <c r="B47" s="194"/>
      <c r="C47" s="191"/>
      <c r="D47" s="293"/>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gG/vnGdoNiq2XzHa7xWnbuL8M8Oi/4aSCdEnWyMEAHYNDn6IyDHTGOgSdF6I/pZh4O+cu6iG8lK4GeP15HsNVQ==" saltValue="2xnjpyzzR2GIzDEr0eAXXw=="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0363-7DB1-4F50-9DE0-A9C91D4ABE5B}">
  <dimension ref="A1:BL712"/>
  <sheetViews>
    <sheetView topLeftCell="D1" workbookViewId="0">
      <selection activeCell="N4" sqref="N4"/>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8" width="13.21875" style="239" customWidth="1"/>
    <col min="9" max="9" width="15.554687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21"/>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21"/>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21"/>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21"/>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21"/>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21"/>
      <c r="K13" s="269">
        <f t="shared" si="0"/>
        <v>0</v>
      </c>
      <c r="L13" s="269">
        <f t="shared" si="1"/>
        <v>0</v>
      </c>
      <c r="M13" s="270">
        <f t="shared" si="2"/>
        <v>0</v>
      </c>
      <c r="N13" s="226"/>
      <c r="O13" s="227"/>
    </row>
    <row r="14" spans="1:15" x14ac:dyDescent="0.25">
      <c r="A14" s="190"/>
      <c r="B14" s="195"/>
      <c r="C14" s="195"/>
      <c r="D14" s="195"/>
      <c r="E14" s="276"/>
      <c r="F14" s="276"/>
      <c r="G14" s="276"/>
      <c r="H14" s="195"/>
      <c r="I14" s="195"/>
      <c r="J14" s="276"/>
      <c r="K14" s="271"/>
      <c r="L14" s="271"/>
      <c r="M14" s="270"/>
    </row>
    <row r="15" spans="1:15" x14ac:dyDescent="0.25">
      <c r="A15" s="190"/>
      <c r="B15" s="195"/>
      <c r="C15" s="195"/>
      <c r="D15" s="255"/>
      <c r="E15" s="228"/>
      <c r="F15" s="228"/>
      <c r="G15" s="228"/>
      <c r="H15" s="255"/>
      <c r="I15" s="255"/>
      <c r="J15" s="278"/>
      <c r="K15" s="272"/>
      <c r="L15" s="272"/>
      <c r="M15" s="270"/>
    </row>
    <row r="16" spans="1:15" x14ac:dyDescent="0.25">
      <c r="A16" s="242">
        <v>2</v>
      </c>
      <c r="B16" s="190" t="s">
        <v>343</v>
      </c>
      <c r="C16" s="195"/>
      <c r="D16" s="255"/>
      <c r="E16" s="228"/>
      <c r="F16" s="228"/>
      <c r="G16" s="228"/>
      <c r="H16" s="255"/>
      <c r="I16" s="255"/>
      <c r="J16" s="278"/>
      <c r="K16" s="272"/>
      <c r="L16" s="272"/>
      <c r="M16" s="270"/>
    </row>
    <row r="17" spans="1:15" x14ac:dyDescent="0.25">
      <c r="A17" s="191">
        <v>2.1</v>
      </c>
      <c r="B17" s="192" t="s">
        <v>266</v>
      </c>
      <c r="C17" s="191" t="s">
        <v>257</v>
      </c>
      <c r="D17" s="295">
        <v>18768</v>
      </c>
      <c r="E17" s="220"/>
      <c r="F17" s="220"/>
      <c r="G17" s="220"/>
      <c r="H17" s="250">
        <f t="shared" ref="H17:H46" si="5">F17*G17</f>
        <v>0</v>
      </c>
      <c r="I17" s="250">
        <f t="shared" ref="I17:I46" si="6">D17*F17</f>
        <v>0</v>
      </c>
      <c r="J17" s="221"/>
      <c r="K17" s="269">
        <f t="shared" ref="K17:K23" si="7">J17*D17</f>
        <v>0</v>
      </c>
      <c r="L17" s="269">
        <f t="shared" ref="L17:L23" si="8">+J17+H17</f>
        <v>0</v>
      </c>
      <c r="M17" s="270">
        <f t="shared" ref="M17:M23" si="9">L17*D17</f>
        <v>0</v>
      </c>
    </row>
    <row r="18" spans="1:15" x14ac:dyDescent="0.25">
      <c r="A18" s="191">
        <v>2.2000000000000002</v>
      </c>
      <c r="B18" s="192" t="s">
        <v>267</v>
      </c>
      <c r="C18" s="191" t="s">
        <v>257</v>
      </c>
      <c r="D18" s="295">
        <v>99</v>
      </c>
      <c r="E18" s="220"/>
      <c r="F18" s="220"/>
      <c r="G18" s="220"/>
      <c r="H18" s="250">
        <f t="shared" si="5"/>
        <v>0</v>
      </c>
      <c r="I18" s="250">
        <f t="shared" si="6"/>
        <v>0</v>
      </c>
      <c r="J18" s="221"/>
      <c r="K18" s="269">
        <f t="shared" si="7"/>
        <v>0</v>
      </c>
      <c r="L18" s="269">
        <f t="shared" si="8"/>
        <v>0</v>
      </c>
      <c r="M18" s="270">
        <f t="shared" si="9"/>
        <v>0</v>
      </c>
    </row>
    <row r="19" spans="1:15" ht="26.4" x14ac:dyDescent="0.25">
      <c r="A19" s="191">
        <v>2.2999999999999998</v>
      </c>
      <c r="B19" s="192" t="s">
        <v>268</v>
      </c>
      <c r="C19" s="191" t="s">
        <v>257</v>
      </c>
      <c r="D19" s="295">
        <v>1501</v>
      </c>
      <c r="E19" s="220"/>
      <c r="F19" s="220"/>
      <c r="G19" s="220"/>
      <c r="H19" s="250">
        <f t="shared" si="5"/>
        <v>0</v>
      </c>
      <c r="I19" s="250">
        <f t="shared" si="6"/>
        <v>0</v>
      </c>
      <c r="J19" s="221"/>
      <c r="K19" s="269">
        <f t="shared" si="7"/>
        <v>0</v>
      </c>
      <c r="L19" s="269">
        <f t="shared" si="8"/>
        <v>0</v>
      </c>
      <c r="M19" s="270">
        <f t="shared" si="9"/>
        <v>0</v>
      </c>
    </row>
    <row r="20" spans="1:15" x14ac:dyDescent="0.25">
      <c r="A20" s="191">
        <v>2.4</v>
      </c>
      <c r="B20" s="192" t="s">
        <v>269</v>
      </c>
      <c r="C20" s="191" t="s">
        <v>257</v>
      </c>
      <c r="D20" s="283">
        <v>24</v>
      </c>
      <c r="E20" s="220"/>
      <c r="F20" s="220"/>
      <c r="G20" s="220"/>
      <c r="H20" s="250">
        <f t="shared" si="5"/>
        <v>0</v>
      </c>
      <c r="I20" s="250">
        <f t="shared" si="6"/>
        <v>0</v>
      </c>
      <c r="J20" s="221"/>
      <c r="K20" s="269">
        <f t="shared" si="7"/>
        <v>0</v>
      </c>
      <c r="L20" s="269">
        <f t="shared" si="8"/>
        <v>0</v>
      </c>
      <c r="M20" s="270">
        <f t="shared" si="9"/>
        <v>0</v>
      </c>
    </row>
    <row r="21" spans="1:15" ht="26.4" x14ac:dyDescent="0.25">
      <c r="A21" s="191">
        <v>2.5</v>
      </c>
      <c r="B21" s="192" t="s">
        <v>270</v>
      </c>
      <c r="C21" s="191" t="s">
        <v>257</v>
      </c>
      <c r="D21" s="283">
        <v>462</v>
      </c>
      <c r="E21" s="220"/>
      <c r="F21" s="220"/>
      <c r="G21" s="220"/>
      <c r="H21" s="250">
        <f t="shared" si="5"/>
        <v>0</v>
      </c>
      <c r="I21" s="250">
        <f t="shared" si="6"/>
        <v>0</v>
      </c>
      <c r="J21" s="221"/>
      <c r="K21" s="269">
        <f t="shared" si="7"/>
        <v>0</v>
      </c>
      <c r="L21" s="269">
        <f t="shared" si="8"/>
        <v>0</v>
      </c>
      <c r="M21" s="270">
        <f t="shared" si="9"/>
        <v>0</v>
      </c>
    </row>
    <row r="22" spans="1:15" x14ac:dyDescent="0.25">
      <c r="A22" s="191">
        <v>2.6</v>
      </c>
      <c r="B22" s="192" t="s">
        <v>258</v>
      </c>
      <c r="C22" s="191" t="s">
        <v>257</v>
      </c>
      <c r="D22" s="296">
        <v>20854</v>
      </c>
      <c r="E22" s="220"/>
      <c r="F22" s="220"/>
      <c r="G22" s="220"/>
      <c r="H22" s="250">
        <f t="shared" si="5"/>
        <v>0</v>
      </c>
      <c r="I22" s="250">
        <f t="shared" si="6"/>
        <v>0</v>
      </c>
      <c r="J22" s="221"/>
      <c r="K22" s="269">
        <f t="shared" si="7"/>
        <v>0</v>
      </c>
      <c r="L22" s="269">
        <f t="shared" si="8"/>
        <v>0</v>
      </c>
      <c r="M22" s="270">
        <f t="shared" si="9"/>
        <v>0</v>
      </c>
    </row>
    <row r="23" spans="1:15" ht="11.55" customHeight="1" x14ac:dyDescent="0.25">
      <c r="A23" s="259">
        <v>2.7</v>
      </c>
      <c r="B23" s="192" t="s">
        <v>259</v>
      </c>
      <c r="C23" s="191" t="s">
        <v>257</v>
      </c>
      <c r="D23" s="284">
        <v>20854</v>
      </c>
      <c r="E23" s="220"/>
      <c r="F23" s="220"/>
      <c r="G23" s="220"/>
      <c r="H23" s="250">
        <f t="shared" si="5"/>
        <v>0</v>
      </c>
      <c r="I23" s="250">
        <f t="shared" si="6"/>
        <v>0</v>
      </c>
      <c r="J23" s="221"/>
      <c r="K23" s="269">
        <f t="shared" si="7"/>
        <v>0</v>
      </c>
      <c r="L23" s="269">
        <f t="shared" si="8"/>
        <v>0</v>
      </c>
      <c r="M23" s="270">
        <f t="shared" si="9"/>
        <v>0</v>
      </c>
    </row>
    <row r="24" spans="1:15" x14ac:dyDescent="0.25">
      <c r="A24" s="191"/>
      <c r="B24" s="192"/>
      <c r="C24" s="191"/>
      <c r="D24" s="285"/>
      <c r="E24" s="220"/>
      <c r="F24" s="220"/>
      <c r="G24" s="220"/>
      <c r="H24" s="250"/>
      <c r="I24" s="250"/>
      <c r="J24" s="221"/>
      <c r="K24" s="269"/>
      <c r="L24" s="269"/>
      <c r="M24" s="270"/>
    </row>
    <row r="25" spans="1:15" x14ac:dyDescent="0.25">
      <c r="A25" s="242">
        <v>3</v>
      </c>
      <c r="B25" s="190" t="s">
        <v>260</v>
      </c>
      <c r="C25" s="191"/>
      <c r="D25" s="285"/>
      <c r="E25" s="220"/>
      <c r="F25" s="220"/>
      <c r="G25" s="220"/>
      <c r="H25" s="250"/>
      <c r="I25" s="250"/>
      <c r="J25" s="221"/>
      <c r="K25" s="269"/>
      <c r="L25" s="269"/>
      <c r="M25" s="270"/>
    </row>
    <row r="26" spans="1:15" x14ac:dyDescent="0.25">
      <c r="A26" s="191">
        <v>3.1</v>
      </c>
      <c r="B26" s="194" t="s">
        <v>261</v>
      </c>
      <c r="C26" s="191" t="s">
        <v>257</v>
      </c>
      <c r="D26" s="297">
        <v>20854</v>
      </c>
      <c r="E26" s="228"/>
      <c r="F26" s="220"/>
      <c r="G26" s="220"/>
      <c r="H26" s="250">
        <f t="shared" si="5"/>
        <v>0</v>
      </c>
      <c r="I26" s="250">
        <f t="shared" si="6"/>
        <v>0</v>
      </c>
      <c r="J26" s="221"/>
      <c r="K26" s="269">
        <f>J26*D26</f>
        <v>0</v>
      </c>
      <c r="L26" s="269">
        <f>+J26+H26</f>
        <v>0</v>
      </c>
      <c r="M26" s="270">
        <f>L26*D26</f>
        <v>0</v>
      </c>
      <c r="N26" s="229"/>
      <c r="O26" s="230"/>
    </row>
    <row r="27" spans="1:15" x14ac:dyDescent="0.25">
      <c r="A27" s="191"/>
      <c r="B27" s="192"/>
      <c r="C27" s="191"/>
      <c r="D27" s="297"/>
      <c r="E27" s="228"/>
      <c r="F27" s="220"/>
      <c r="G27" s="220"/>
      <c r="H27" s="250"/>
      <c r="I27" s="250"/>
      <c r="J27" s="221"/>
      <c r="K27" s="269"/>
      <c r="L27" s="269"/>
      <c r="M27" s="270"/>
    </row>
    <row r="28" spans="1:15" x14ac:dyDescent="0.25">
      <c r="A28" s="242">
        <v>4</v>
      </c>
      <c r="B28" s="190" t="s">
        <v>340</v>
      </c>
      <c r="C28" s="191"/>
      <c r="D28" s="297"/>
      <c r="E28" s="228"/>
      <c r="F28" s="220"/>
      <c r="G28" s="220"/>
      <c r="H28" s="250"/>
      <c r="I28" s="250"/>
      <c r="J28" s="221"/>
      <c r="K28" s="269"/>
      <c r="L28" s="269"/>
      <c r="M28" s="270"/>
    </row>
    <row r="29" spans="1:15" x14ac:dyDescent="0.25">
      <c r="A29" s="191">
        <v>4.0999999999999996</v>
      </c>
      <c r="B29" s="192" t="s">
        <v>265</v>
      </c>
      <c r="C29" s="191" t="s">
        <v>257</v>
      </c>
      <c r="D29" s="297">
        <v>760</v>
      </c>
      <c r="E29" s="228"/>
      <c r="F29" s="220"/>
      <c r="G29" s="220"/>
      <c r="H29" s="250">
        <f t="shared" si="5"/>
        <v>0</v>
      </c>
      <c r="I29" s="250">
        <f t="shared" si="6"/>
        <v>0</v>
      </c>
      <c r="J29" s="221"/>
      <c r="K29" s="269">
        <f>J29*D29</f>
        <v>0</v>
      </c>
      <c r="L29" s="269">
        <f>+J29+H29</f>
        <v>0</v>
      </c>
      <c r="M29" s="270">
        <f>L29*D29</f>
        <v>0</v>
      </c>
      <c r="N29" s="231"/>
    </row>
    <row r="30" spans="1:15" x14ac:dyDescent="0.25">
      <c r="A30" s="191">
        <v>4.2</v>
      </c>
      <c r="B30" s="260" t="s">
        <v>262</v>
      </c>
      <c r="C30" s="191" t="s">
        <v>257</v>
      </c>
      <c r="D30" s="298">
        <v>760</v>
      </c>
      <c r="E30" s="228"/>
      <c r="F30" s="220"/>
      <c r="G30" s="220"/>
      <c r="H30" s="250">
        <f t="shared" si="5"/>
        <v>0</v>
      </c>
      <c r="I30" s="250">
        <f t="shared" si="6"/>
        <v>0</v>
      </c>
      <c r="J30" s="221"/>
      <c r="K30" s="269">
        <f>J30*D30</f>
        <v>0</v>
      </c>
      <c r="L30" s="269">
        <f>+J30+H30</f>
        <v>0</v>
      </c>
      <c r="M30" s="270">
        <f>L30*D30</f>
        <v>0</v>
      </c>
      <c r="N30" s="231"/>
    </row>
    <row r="31" spans="1:15" x14ac:dyDescent="0.25">
      <c r="A31" s="191"/>
      <c r="B31" s="194"/>
      <c r="C31" s="191"/>
      <c r="D31" s="297"/>
      <c r="E31" s="228"/>
      <c r="F31" s="220"/>
      <c r="G31" s="220"/>
      <c r="H31" s="250">
        <f t="shared" si="5"/>
        <v>0</v>
      </c>
      <c r="I31" s="250">
        <f t="shared" si="6"/>
        <v>0</v>
      </c>
      <c r="J31" s="221"/>
      <c r="K31" s="269">
        <f>J31*D31</f>
        <v>0</v>
      </c>
      <c r="L31" s="269">
        <f>+J31+H31</f>
        <v>0</v>
      </c>
      <c r="M31" s="270">
        <f>L31*D31</f>
        <v>0</v>
      </c>
      <c r="O31" s="232"/>
    </row>
    <row r="32" spans="1:15" x14ac:dyDescent="0.25">
      <c r="A32" s="242">
        <v>5</v>
      </c>
      <c r="B32" s="196" t="s">
        <v>263</v>
      </c>
      <c r="C32" s="191"/>
      <c r="D32" s="297"/>
      <c r="E32" s="228"/>
      <c r="F32" s="220"/>
      <c r="G32" s="220"/>
      <c r="H32" s="250"/>
      <c r="I32" s="250"/>
      <c r="J32" s="221"/>
      <c r="K32" s="269"/>
      <c r="L32" s="269"/>
      <c r="M32" s="270"/>
      <c r="O32" s="232"/>
    </row>
    <row r="33" spans="1:15" x14ac:dyDescent="0.25">
      <c r="A33" s="191">
        <v>5.0999999999999996</v>
      </c>
      <c r="B33" s="260" t="s">
        <v>318</v>
      </c>
      <c r="C33" s="191" t="s">
        <v>257</v>
      </c>
      <c r="D33" s="297">
        <f>+D35*0.6</f>
        <v>3753.6</v>
      </c>
      <c r="E33" s="220"/>
      <c r="F33" s="220"/>
      <c r="G33" s="220"/>
      <c r="H33" s="250">
        <f t="shared" ref="H33" si="10">F33*G33</f>
        <v>0</v>
      </c>
      <c r="I33" s="250">
        <f t="shared" ref="I33" si="11">D33*F33</f>
        <v>0</v>
      </c>
      <c r="J33" s="221"/>
      <c r="K33" s="269">
        <f t="shared" ref="K33:K46" si="12">J33*D33</f>
        <v>0</v>
      </c>
      <c r="L33" s="269">
        <f t="shared" ref="L33:L46" si="13">+J33+H33</f>
        <v>0</v>
      </c>
      <c r="M33" s="270">
        <f t="shared" ref="M33:M46" si="14">L33*D33</f>
        <v>0</v>
      </c>
      <c r="O33" s="232"/>
    </row>
    <row r="34" spans="1:15" x14ac:dyDescent="0.25">
      <c r="A34" s="191">
        <v>5.2</v>
      </c>
      <c r="B34" s="328" t="s">
        <v>317</v>
      </c>
      <c r="C34" s="191" t="s">
        <v>257</v>
      </c>
      <c r="D34" s="297">
        <f>+D35*0.4</f>
        <v>2502.4</v>
      </c>
      <c r="E34" s="220"/>
      <c r="F34" s="220"/>
      <c r="G34" s="220"/>
      <c r="H34" s="250">
        <f t="shared" si="5"/>
        <v>0</v>
      </c>
      <c r="I34" s="250">
        <f t="shared" si="6"/>
        <v>0</v>
      </c>
      <c r="J34" s="221"/>
      <c r="K34" s="269">
        <f t="shared" si="12"/>
        <v>0</v>
      </c>
      <c r="L34" s="269">
        <f t="shared" si="13"/>
        <v>0</v>
      </c>
      <c r="M34" s="270">
        <f t="shared" si="14"/>
        <v>0</v>
      </c>
      <c r="O34" s="232"/>
    </row>
    <row r="35" spans="1:15" x14ac:dyDescent="0.25">
      <c r="A35" s="191">
        <f>+A34+0.1</f>
        <v>5.3</v>
      </c>
      <c r="B35" s="260" t="s">
        <v>341</v>
      </c>
      <c r="C35" s="191" t="s">
        <v>257</v>
      </c>
      <c r="D35" s="297">
        <v>6256</v>
      </c>
      <c r="E35" s="220"/>
      <c r="F35" s="220"/>
      <c r="G35" s="220"/>
      <c r="H35" s="250">
        <f t="shared" si="5"/>
        <v>0</v>
      </c>
      <c r="I35" s="250">
        <f t="shared" si="6"/>
        <v>0</v>
      </c>
      <c r="J35" s="221"/>
      <c r="K35" s="269">
        <f t="shared" si="12"/>
        <v>0</v>
      </c>
      <c r="L35" s="269">
        <f t="shared" si="13"/>
        <v>0</v>
      </c>
      <c r="M35" s="270">
        <f t="shared" si="14"/>
        <v>0</v>
      </c>
      <c r="O35" s="232"/>
    </row>
    <row r="36" spans="1:15" x14ac:dyDescent="0.25">
      <c r="A36" s="191">
        <f t="shared" ref="A36:A41" si="15">+A35+0.1</f>
        <v>5.3999999999999995</v>
      </c>
      <c r="B36" s="194" t="s">
        <v>271</v>
      </c>
      <c r="C36" s="191" t="s">
        <v>257</v>
      </c>
      <c r="D36" s="297">
        <v>26</v>
      </c>
      <c r="E36" s="220"/>
      <c r="F36" s="220"/>
      <c r="G36" s="220"/>
      <c r="H36" s="250">
        <f t="shared" si="5"/>
        <v>0</v>
      </c>
      <c r="I36" s="250">
        <f t="shared" si="6"/>
        <v>0</v>
      </c>
      <c r="J36" s="221"/>
      <c r="K36" s="269">
        <f t="shared" si="12"/>
        <v>0</v>
      </c>
      <c r="L36" s="269">
        <f t="shared" si="13"/>
        <v>0</v>
      </c>
      <c r="M36" s="270">
        <f t="shared" si="14"/>
        <v>0</v>
      </c>
      <c r="O36" s="232"/>
    </row>
    <row r="37" spans="1:15" x14ac:dyDescent="0.25">
      <c r="A37" s="191">
        <f t="shared" si="15"/>
        <v>5.4999999999999991</v>
      </c>
      <c r="B37" s="194" t="s">
        <v>272</v>
      </c>
      <c r="C37" s="191" t="s">
        <v>257</v>
      </c>
      <c r="D37" s="297">
        <v>26</v>
      </c>
      <c r="E37" s="220"/>
      <c r="F37" s="220"/>
      <c r="G37" s="220"/>
      <c r="H37" s="250">
        <f t="shared" si="5"/>
        <v>0</v>
      </c>
      <c r="I37" s="250">
        <f t="shared" si="6"/>
        <v>0</v>
      </c>
      <c r="J37" s="221"/>
      <c r="K37" s="269">
        <f t="shared" si="12"/>
        <v>0</v>
      </c>
      <c r="L37" s="269">
        <f t="shared" si="13"/>
        <v>0</v>
      </c>
      <c r="M37" s="270">
        <f t="shared" si="14"/>
        <v>0</v>
      </c>
      <c r="O37" s="232"/>
    </row>
    <row r="38" spans="1:15" x14ac:dyDescent="0.25">
      <c r="A38" s="191">
        <f t="shared" si="15"/>
        <v>5.5999999999999988</v>
      </c>
      <c r="B38" s="194" t="s">
        <v>273</v>
      </c>
      <c r="C38" s="191" t="s">
        <v>257</v>
      </c>
      <c r="D38" s="297">
        <v>1531</v>
      </c>
      <c r="E38" s="220"/>
      <c r="F38" s="220"/>
      <c r="G38" s="220"/>
      <c r="H38" s="250">
        <f t="shared" si="5"/>
        <v>0</v>
      </c>
      <c r="I38" s="250">
        <f t="shared" si="6"/>
        <v>0</v>
      </c>
      <c r="J38" s="221"/>
      <c r="K38" s="269">
        <f t="shared" si="12"/>
        <v>0</v>
      </c>
      <c r="L38" s="269">
        <f t="shared" si="13"/>
        <v>0</v>
      </c>
      <c r="M38" s="270">
        <f t="shared" si="14"/>
        <v>0</v>
      </c>
      <c r="O38" s="232"/>
    </row>
    <row r="39" spans="1:15" x14ac:dyDescent="0.25">
      <c r="A39" s="191">
        <f t="shared" si="15"/>
        <v>5.6999999999999984</v>
      </c>
      <c r="B39" s="194" t="s">
        <v>274</v>
      </c>
      <c r="C39" s="191" t="s">
        <v>257</v>
      </c>
      <c r="D39" s="297">
        <v>26</v>
      </c>
      <c r="E39" s="220"/>
      <c r="F39" s="220"/>
      <c r="G39" s="220"/>
      <c r="H39" s="250">
        <f t="shared" si="5"/>
        <v>0</v>
      </c>
      <c r="I39" s="250">
        <f t="shared" si="6"/>
        <v>0</v>
      </c>
      <c r="J39" s="221"/>
      <c r="K39" s="269">
        <f t="shared" si="12"/>
        <v>0</v>
      </c>
      <c r="L39" s="269">
        <f t="shared" si="13"/>
        <v>0</v>
      </c>
      <c r="M39" s="270">
        <f t="shared" si="14"/>
        <v>0</v>
      </c>
      <c r="O39" s="232"/>
    </row>
    <row r="40" spans="1:15" x14ac:dyDescent="0.25">
      <c r="A40" s="191">
        <f t="shared" si="15"/>
        <v>5.799999999999998</v>
      </c>
      <c r="B40" s="194" t="s">
        <v>275</v>
      </c>
      <c r="C40" s="191" t="s">
        <v>257</v>
      </c>
      <c r="D40" s="297">
        <v>26</v>
      </c>
      <c r="E40" s="220"/>
      <c r="F40" s="220"/>
      <c r="G40" s="220"/>
      <c r="H40" s="250">
        <f t="shared" si="5"/>
        <v>0</v>
      </c>
      <c r="I40" s="250">
        <f t="shared" si="6"/>
        <v>0</v>
      </c>
      <c r="J40" s="221"/>
      <c r="K40" s="269">
        <f t="shared" si="12"/>
        <v>0</v>
      </c>
      <c r="L40" s="269">
        <f t="shared" si="13"/>
        <v>0</v>
      </c>
      <c r="M40" s="270">
        <f t="shared" si="14"/>
        <v>0</v>
      </c>
      <c r="O40" s="232"/>
    </row>
    <row r="41" spans="1:15" x14ac:dyDescent="0.25">
      <c r="A41" s="191">
        <f t="shared" si="15"/>
        <v>5.8999999999999977</v>
      </c>
      <c r="B41" s="194" t="s">
        <v>276</v>
      </c>
      <c r="C41" s="191" t="s">
        <v>257</v>
      </c>
      <c r="D41" s="297">
        <v>26</v>
      </c>
      <c r="E41" s="220"/>
      <c r="F41" s="220"/>
      <c r="G41" s="220"/>
      <c r="H41" s="250">
        <f t="shared" si="5"/>
        <v>0</v>
      </c>
      <c r="I41" s="250">
        <f t="shared" si="6"/>
        <v>0</v>
      </c>
      <c r="J41" s="221"/>
      <c r="K41" s="269">
        <f t="shared" si="12"/>
        <v>0</v>
      </c>
      <c r="L41" s="269">
        <f t="shared" si="13"/>
        <v>0</v>
      </c>
      <c r="M41" s="270">
        <f t="shared" si="14"/>
        <v>0</v>
      </c>
      <c r="O41" s="232"/>
    </row>
    <row r="42" spans="1:15" x14ac:dyDescent="0.25">
      <c r="A42" s="257">
        <v>5.0999999999999996</v>
      </c>
      <c r="B42" s="194" t="s">
        <v>277</v>
      </c>
      <c r="C42" s="191" t="s">
        <v>257</v>
      </c>
      <c r="D42" s="297">
        <v>26</v>
      </c>
      <c r="E42" s="220"/>
      <c r="F42" s="220"/>
      <c r="G42" s="220"/>
      <c r="H42" s="250">
        <f t="shared" si="5"/>
        <v>0</v>
      </c>
      <c r="I42" s="250">
        <f t="shared" si="6"/>
        <v>0</v>
      </c>
      <c r="J42" s="221"/>
      <c r="K42" s="269">
        <f t="shared" si="12"/>
        <v>0</v>
      </c>
      <c r="L42" s="269">
        <f t="shared" si="13"/>
        <v>0</v>
      </c>
      <c r="M42" s="270">
        <f t="shared" si="14"/>
        <v>0</v>
      </c>
      <c r="O42" s="232"/>
    </row>
    <row r="43" spans="1:15" x14ac:dyDescent="0.25">
      <c r="A43" s="257">
        <f>+A42+0.01</f>
        <v>5.1099999999999994</v>
      </c>
      <c r="B43" s="194" t="s">
        <v>278</v>
      </c>
      <c r="C43" s="191" t="s">
        <v>257</v>
      </c>
      <c r="D43" s="297">
        <v>26</v>
      </c>
      <c r="E43" s="220"/>
      <c r="F43" s="220"/>
      <c r="G43" s="220"/>
      <c r="H43" s="250">
        <f t="shared" si="5"/>
        <v>0</v>
      </c>
      <c r="I43" s="250">
        <f t="shared" si="6"/>
        <v>0</v>
      </c>
      <c r="J43" s="221"/>
      <c r="K43" s="269">
        <f t="shared" si="12"/>
        <v>0</v>
      </c>
      <c r="L43" s="269">
        <f t="shared" si="13"/>
        <v>0</v>
      </c>
      <c r="M43" s="270">
        <f t="shared" si="14"/>
        <v>0</v>
      </c>
      <c r="O43" s="232"/>
    </row>
    <row r="44" spans="1:15" x14ac:dyDescent="0.25">
      <c r="A44" s="257">
        <f t="shared" ref="A44:A46" si="16">+A43+0.01</f>
        <v>5.1199999999999992</v>
      </c>
      <c r="B44" s="194" t="s">
        <v>319</v>
      </c>
      <c r="C44" s="191" t="s">
        <v>257</v>
      </c>
      <c r="D44" s="297">
        <v>1712</v>
      </c>
      <c r="E44" s="220"/>
      <c r="F44" s="220"/>
      <c r="G44" s="220"/>
      <c r="H44" s="250">
        <f t="shared" si="5"/>
        <v>0</v>
      </c>
      <c r="I44" s="250">
        <f t="shared" si="6"/>
        <v>0</v>
      </c>
      <c r="J44" s="221"/>
      <c r="K44" s="269">
        <f t="shared" si="12"/>
        <v>0</v>
      </c>
      <c r="L44" s="269">
        <f t="shared" si="13"/>
        <v>0</v>
      </c>
      <c r="M44" s="270">
        <f t="shared" si="14"/>
        <v>0</v>
      </c>
      <c r="N44" s="231"/>
      <c r="O44" s="232"/>
    </row>
    <row r="45" spans="1:15" x14ac:dyDescent="0.25">
      <c r="A45" s="257">
        <f t="shared" si="16"/>
        <v>5.129999999999999</v>
      </c>
      <c r="B45" s="194" t="s">
        <v>279</v>
      </c>
      <c r="C45" s="191" t="s">
        <v>257</v>
      </c>
      <c r="D45" s="297">
        <v>5058</v>
      </c>
      <c r="E45" s="220"/>
      <c r="F45" s="220"/>
      <c r="G45" s="220"/>
      <c r="H45" s="250">
        <f t="shared" si="5"/>
        <v>0</v>
      </c>
      <c r="I45" s="250">
        <f t="shared" si="6"/>
        <v>0</v>
      </c>
      <c r="J45" s="221"/>
      <c r="K45" s="269">
        <f t="shared" si="12"/>
        <v>0</v>
      </c>
      <c r="L45" s="269">
        <f t="shared" si="13"/>
        <v>0</v>
      </c>
      <c r="M45" s="270">
        <f t="shared" si="14"/>
        <v>0</v>
      </c>
      <c r="O45" s="232"/>
    </row>
    <row r="46" spans="1:15" x14ac:dyDescent="0.25">
      <c r="A46" s="257">
        <f t="shared" si="16"/>
        <v>5.1399999999999988</v>
      </c>
      <c r="B46" s="194" t="s">
        <v>264</v>
      </c>
      <c r="C46" s="191" t="s">
        <v>257</v>
      </c>
      <c r="D46" s="297">
        <v>1712</v>
      </c>
      <c r="E46" s="220"/>
      <c r="F46" s="220"/>
      <c r="G46" s="220"/>
      <c r="H46" s="250">
        <f t="shared" si="5"/>
        <v>0</v>
      </c>
      <c r="I46" s="250">
        <f t="shared" si="6"/>
        <v>0</v>
      </c>
      <c r="J46" s="221"/>
      <c r="K46" s="269">
        <f t="shared" si="12"/>
        <v>0</v>
      </c>
      <c r="L46" s="269">
        <f t="shared" si="13"/>
        <v>0</v>
      </c>
      <c r="M46" s="270">
        <f t="shared" si="14"/>
        <v>0</v>
      </c>
      <c r="O46" s="232"/>
    </row>
    <row r="47" spans="1:15" x14ac:dyDescent="0.25">
      <c r="A47" s="191"/>
      <c r="B47" s="194"/>
      <c r="C47" s="191"/>
      <c r="D47" s="250"/>
      <c r="E47" s="250"/>
      <c r="F47" s="250"/>
      <c r="G47" s="250"/>
      <c r="H47" s="250"/>
      <c r="I47" s="250"/>
      <c r="J47" s="251"/>
      <c r="K47" s="269"/>
      <c r="L47" s="269"/>
      <c r="M47" s="270"/>
      <c r="O47" s="232"/>
    </row>
    <row r="48" spans="1:15" ht="13.8" thickBot="1" x14ac:dyDescent="0.3">
      <c r="A48" s="191"/>
      <c r="B48" s="194"/>
      <c r="C48" s="191"/>
      <c r="D48" s="250"/>
      <c r="E48" s="250"/>
      <c r="F48" s="250"/>
      <c r="G48" s="250"/>
      <c r="H48" s="250"/>
      <c r="I48" s="250"/>
      <c r="J48" s="251"/>
      <c r="K48" s="269"/>
      <c r="L48" s="269"/>
      <c r="M48" s="270"/>
      <c r="O48" s="232"/>
    </row>
    <row r="49" spans="1:64" s="233" customFormat="1" ht="13.8" thickBot="1" x14ac:dyDescent="0.3">
      <c r="A49" s="242"/>
      <c r="B49" s="190" t="s">
        <v>302</v>
      </c>
      <c r="C49" s="190"/>
      <c r="D49" s="258"/>
      <c r="E49" s="258"/>
      <c r="F49" s="258"/>
      <c r="G49" s="258"/>
      <c r="H49" s="258"/>
      <c r="I49" s="270">
        <f>SUM(I8:I46)</f>
        <v>0</v>
      </c>
      <c r="J49" s="252"/>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co2moUDtWOUuQA8NaP7k09o/Esqtt8VIltER85+EPliCFViAocW8uxrX3QJoSM4vMOFAra9VdHJubi7lEGjvcQ==" saltValue="EqPJ5BHWbZQXTFWyrzsTsA=="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2F651-75FE-4D95-88F7-16BEAE0E9123}">
  <dimension ref="A1:BL712"/>
  <sheetViews>
    <sheetView topLeftCell="D1" workbookViewId="0">
      <selection activeCell="N4" sqref="N4"/>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8" width="13.21875" style="239" customWidth="1"/>
    <col min="9" max="9" width="14.3320312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276"/>
      <c r="F14" s="276"/>
      <c r="G14" s="276"/>
      <c r="H14" s="195"/>
      <c r="I14" s="195"/>
      <c r="J14" s="277"/>
      <c r="K14" s="271"/>
      <c r="L14" s="271"/>
      <c r="M14" s="270"/>
    </row>
    <row r="15" spans="1:15" x14ac:dyDescent="0.25">
      <c r="A15" s="190"/>
      <c r="B15" s="195"/>
      <c r="C15" s="195"/>
      <c r="D15" s="255"/>
      <c r="E15" s="228"/>
      <c r="F15" s="228"/>
      <c r="G15" s="228"/>
      <c r="H15" s="255"/>
      <c r="I15" s="255"/>
      <c r="J15" s="279"/>
      <c r="K15" s="272"/>
      <c r="L15" s="272"/>
      <c r="M15" s="270"/>
    </row>
    <row r="16" spans="1:15" x14ac:dyDescent="0.25">
      <c r="A16" s="242">
        <v>2</v>
      </c>
      <c r="B16" s="190" t="s">
        <v>343</v>
      </c>
      <c r="C16" s="195"/>
      <c r="D16" s="255"/>
      <c r="E16" s="228"/>
      <c r="F16" s="228"/>
      <c r="G16" s="228"/>
      <c r="H16" s="255"/>
      <c r="I16" s="255"/>
      <c r="J16" s="279"/>
      <c r="K16" s="272"/>
      <c r="L16" s="272"/>
      <c r="M16" s="270"/>
    </row>
    <row r="17" spans="1:15" x14ac:dyDescent="0.25">
      <c r="A17" s="191">
        <v>2.1</v>
      </c>
      <c r="B17" s="192" t="s">
        <v>266</v>
      </c>
      <c r="C17" s="191" t="s">
        <v>257</v>
      </c>
      <c r="D17" s="295">
        <v>53244</v>
      </c>
      <c r="E17" s="220"/>
      <c r="F17" s="220"/>
      <c r="G17" s="220"/>
      <c r="H17" s="250">
        <f t="shared" ref="H17:H46" si="5">F17*G17</f>
        <v>0</v>
      </c>
      <c r="I17" s="250">
        <f t="shared" ref="I17:I46"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95">
        <v>273</v>
      </c>
      <c r="E18" s="220"/>
      <c r="F18" s="220"/>
      <c r="G18" s="220"/>
      <c r="H18" s="250">
        <f t="shared" si="5"/>
        <v>0</v>
      </c>
      <c r="I18" s="250">
        <f t="shared" si="6"/>
        <v>0</v>
      </c>
      <c r="J18" s="275"/>
      <c r="K18" s="269">
        <f t="shared" si="7"/>
        <v>0</v>
      </c>
      <c r="L18" s="269">
        <f t="shared" si="8"/>
        <v>0</v>
      </c>
      <c r="M18" s="270">
        <f t="shared" si="9"/>
        <v>0</v>
      </c>
    </row>
    <row r="19" spans="1:15" ht="26.4" x14ac:dyDescent="0.25">
      <c r="A19" s="191">
        <v>2.2999999999999998</v>
      </c>
      <c r="B19" s="192" t="s">
        <v>268</v>
      </c>
      <c r="C19" s="191" t="s">
        <v>257</v>
      </c>
      <c r="D19" s="295">
        <v>4258</v>
      </c>
      <c r="E19" s="220"/>
      <c r="F19" s="220"/>
      <c r="G19" s="220"/>
      <c r="H19" s="250">
        <f t="shared" si="5"/>
        <v>0</v>
      </c>
      <c r="I19" s="250">
        <f t="shared" si="6"/>
        <v>0</v>
      </c>
      <c r="J19" s="275"/>
      <c r="K19" s="269">
        <f t="shared" si="7"/>
        <v>0</v>
      </c>
      <c r="L19" s="269">
        <f t="shared" si="8"/>
        <v>0</v>
      </c>
      <c r="M19" s="270">
        <f t="shared" si="9"/>
        <v>0</v>
      </c>
    </row>
    <row r="20" spans="1:15" x14ac:dyDescent="0.25">
      <c r="A20" s="191">
        <v>2.4</v>
      </c>
      <c r="B20" s="192" t="s">
        <v>269</v>
      </c>
      <c r="C20" s="191" t="s">
        <v>257</v>
      </c>
      <c r="D20" s="295">
        <v>68</v>
      </c>
      <c r="E20" s="220"/>
      <c r="F20" s="220"/>
      <c r="G20" s="220"/>
      <c r="H20" s="250">
        <f t="shared" si="5"/>
        <v>0</v>
      </c>
      <c r="I20" s="250">
        <f t="shared" si="6"/>
        <v>0</v>
      </c>
      <c r="J20" s="275"/>
      <c r="K20" s="269">
        <f t="shared" si="7"/>
        <v>0</v>
      </c>
      <c r="L20" s="269">
        <f t="shared" si="8"/>
        <v>0</v>
      </c>
      <c r="M20" s="270">
        <f t="shared" si="9"/>
        <v>0</v>
      </c>
    </row>
    <row r="21" spans="1:15" ht="26.4" x14ac:dyDescent="0.25">
      <c r="A21" s="191">
        <v>2.5</v>
      </c>
      <c r="B21" s="192" t="s">
        <v>270</v>
      </c>
      <c r="C21" s="191" t="s">
        <v>257</v>
      </c>
      <c r="D21" s="295">
        <v>1286</v>
      </c>
      <c r="E21" s="220"/>
      <c r="F21" s="220"/>
      <c r="G21" s="220"/>
      <c r="H21" s="250">
        <f t="shared" si="5"/>
        <v>0</v>
      </c>
      <c r="I21" s="250">
        <f t="shared" si="6"/>
        <v>0</v>
      </c>
      <c r="J21" s="275"/>
      <c r="K21" s="269">
        <f t="shared" si="7"/>
        <v>0</v>
      </c>
      <c r="L21" s="269">
        <f t="shared" si="8"/>
        <v>0</v>
      </c>
      <c r="M21" s="270">
        <f t="shared" si="9"/>
        <v>0</v>
      </c>
    </row>
    <row r="22" spans="1:15" x14ac:dyDescent="0.25">
      <c r="A22" s="191">
        <v>2.6</v>
      </c>
      <c r="B22" s="192" t="s">
        <v>258</v>
      </c>
      <c r="C22" s="191" t="s">
        <v>257</v>
      </c>
      <c r="D22" s="295">
        <v>59109</v>
      </c>
      <c r="E22" s="220"/>
      <c r="F22" s="220"/>
      <c r="G22" s="220"/>
      <c r="H22" s="250">
        <f t="shared" si="5"/>
        <v>0</v>
      </c>
      <c r="I22" s="250">
        <f t="shared" si="6"/>
        <v>0</v>
      </c>
      <c r="J22" s="275"/>
      <c r="K22" s="269">
        <f t="shared" si="7"/>
        <v>0</v>
      </c>
      <c r="L22" s="269">
        <f t="shared" si="8"/>
        <v>0</v>
      </c>
      <c r="M22" s="270">
        <f t="shared" si="9"/>
        <v>0</v>
      </c>
    </row>
    <row r="23" spans="1:15" ht="11.55" customHeight="1" x14ac:dyDescent="0.25">
      <c r="A23" s="259">
        <v>2.7</v>
      </c>
      <c r="B23" s="192" t="s">
        <v>259</v>
      </c>
      <c r="C23" s="191" t="s">
        <v>257</v>
      </c>
      <c r="D23" s="295">
        <v>59109</v>
      </c>
      <c r="E23" s="220"/>
      <c r="F23" s="220"/>
      <c r="G23" s="220"/>
      <c r="H23" s="250">
        <f t="shared" si="5"/>
        <v>0</v>
      </c>
      <c r="I23" s="250">
        <f t="shared" si="6"/>
        <v>0</v>
      </c>
      <c r="J23" s="275"/>
      <c r="K23" s="269">
        <f t="shared" si="7"/>
        <v>0</v>
      </c>
      <c r="L23" s="269">
        <f t="shared" si="8"/>
        <v>0</v>
      </c>
      <c r="M23" s="270">
        <f t="shared" si="9"/>
        <v>0</v>
      </c>
    </row>
    <row r="24" spans="1:15" x14ac:dyDescent="0.25">
      <c r="A24" s="191"/>
      <c r="B24" s="192"/>
      <c r="C24" s="191"/>
      <c r="D24" s="295"/>
      <c r="E24" s="220"/>
      <c r="F24" s="220"/>
      <c r="G24" s="220"/>
      <c r="H24" s="250"/>
      <c r="I24" s="250"/>
      <c r="J24" s="275"/>
      <c r="K24" s="269"/>
      <c r="L24" s="269"/>
      <c r="M24" s="270"/>
    </row>
    <row r="25" spans="1:15" x14ac:dyDescent="0.25">
      <c r="A25" s="242">
        <v>3</v>
      </c>
      <c r="B25" s="190" t="s">
        <v>260</v>
      </c>
      <c r="C25" s="191"/>
      <c r="D25" s="295"/>
      <c r="E25" s="220"/>
      <c r="F25" s="220"/>
      <c r="G25" s="220"/>
      <c r="H25" s="250"/>
      <c r="I25" s="250"/>
      <c r="J25" s="275"/>
      <c r="K25" s="269"/>
      <c r="L25" s="269"/>
      <c r="M25" s="270"/>
    </row>
    <row r="26" spans="1:15" x14ac:dyDescent="0.25">
      <c r="A26" s="191">
        <v>3.1</v>
      </c>
      <c r="B26" s="194" t="s">
        <v>261</v>
      </c>
      <c r="C26" s="191" t="s">
        <v>257</v>
      </c>
      <c r="D26" s="295">
        <v>59109</v>
      </c>
      <c r="E26" s="228"/>
      <c r="F26" s="220"/>
      <c r="G26" s="220"/>
      <c r="H26" s="250">
        <f t="shared" si="5"/>
        <v>0</v>
      </c>
      <c r="I26" s="250">
        <f t="shared" si="6"/>
        <v>0</v>
      </c>
      <c r="J26" s="275"/>
      <c r="K26" s="269">
        <f>J26*D26</f>
        <v>0</v>
      </c>
      <c r="L26" s="269">
        <f>+J26+H26</f>
        <v>0</v>
      </c>
      <c r="M26" s="270">
        <f>L26*D26</f>
        <v>0</v>
      </c>
      <c r="N26" s="229"/>
      <c r="O26" s="230"/>
    </row>
    <row r="27" spans="1:15" x14ac:dyDescent="0.25">
      <c r="A27" s="191"/>
      <c r="B27" s="192"/>
      <c r="C27" s="191"/>
      <c r="D27" s="295"/>
      <c r="E27" s="228"/>
      <c r="F27" s="220"/>
      <c r="G27" s="220"/>
      <c r="H27" s="250"/>
      <c r="I27" s="250"/>
      <c r="J27" s="275"/>
      <c r="K27" s="269"/>
      <c r="L27" s="269"/>
      <c r="M27" s="270"/>
    </row>
    <row r="28" spans="1:15" x14ac:dyDescent="0.25">
      <c r="A28" s="242">
        <v>4</v>
      </c>
      <c r="B28" s="190" t="s">
        <v>340</v>
      </c>
      <c r="C28" s="191"/>
      <c r="D28" s="295"/>
      <c r="E28" s="228"/>
      <c r="F28" s="220"/>
      <c r="G28" s="220"/>
      <c r="H28" s="250"/>
      <c r="I28" s="250"/>
      <c r="J28" s="275"/>
      <c r="K28" s="269"/>
      <c r="L28" s="269"/>
      <c r="M28" s="270"/>
    </row>
    <row r="29" spans="1:15" x14ac:dyDescent="0.25">
      <c r="A29" s="191">
        <v>4.0999999999999996</v>
      </c>
      <c r="B29" s="192" t="s">
        <v>265</v>
      </c>
      <c r="C29" s="191" t="s">
        <v>257</v>
      </c>
      <c r="D29" s="295">
        <v>8408</v>
      </c>
      <c r="E29" s="228"/>
      <c r="F29" s="220"/>
      <c r="G29" s="220"/>
      <c r="H29" s="250">
        <f t="shared" si="5"/>
        <v>0</v>
      </c>
      <c r="I29" s="250">
        <f t="shared" si="6"/>
        <v>0</v>
      </c>
      <c r="J29" s="275"/>
      <c r="K29" s="269">
        <f>J29*D29</f>
        <v>0</v>
      </c>
      <c r="L29" s="269">
        <f>+J29+H29</f>
        <v>0</v>
      </c>
      <c r="M29" s="270">
        <f>L29*D29</f>
        <v>0</v>
      </c>
      <c r="N29" s="231"/>
    </row>
    <row r="30" spans="1:15" x14ac:dyDescent="0.25">
      <c r="A30" s="191">
        <v>4.2</v>
      </c>
      <c r="B30" s="260" t="s">
        <v>262</v>
      </c>
      <c r="C30" s="191" t="s">
        <v>257</v>
      </c>
      <c r="D30" s="295">
        <v>8408</v>
      </c>
      <c r="E30" s="228"/>
      <c r="F30" s="220"/>
      <c r="G30" s="220"/>
      <c r="H30" s="250">
        <f t="shared" si="5"/>
        <v>0</v>
      </c>
      <c r="I30" s="250">
        <f t="shared" si="6"/>
        <v>0</v>
      </c>
      <c r="J30" s="275"/>
      <c r="K30" s="269">
        <f>J30*D30</f>
        <v>0</v>
      </c>
      <c r="L30" s="269">
        <f>+J30+H30</f>
        <v>0</v>
      </c>
      <c r="M30" s="270">
        <f>L30*D30</f>
        <v>0</v>
      </c>
      <c r="N30" s="231"/>
    </row>
    <row r="31" spans="1:15" x14ac:dyDescent="0.25">
      <c r="A31" s="191"/>
      <c r="B31" s="194"/>
      <c r="C31" s="191"/>
      <c r="D31" s="295"/>
      <c r="E31" s="228"/>
      <c r="F31" s="220"/>
      <c r="G31" s="220"/>
      <c r="H31" s="250">
        <f t="shared" si="5"/>
        <v>0</v>
      </c>
      <c r="I31" s="250">
        <f t="shared" si="6"/>
        <v>0</v>
      </c>
      <c r="J31" s="275"/>
      <c r="K31" s="269">
        <f>J31*D31</f>
        <v>0</v>
      </c>
      <c r="L31" s="269">
        <f>+J31+H31</f>
        <v>0</v>
      </c>
      <c r="M31" s="270">
        <f>L31*D31</f>
        <v>0</v>
      </c>
      <c r="O31" s="232"/>
    </row>
    <row r="32" spans="1:15" x14ac:dyDescent="0.25">
      <c r="A32" s="242">
        <v>5</v>
      </c>
      <c r="B32" s="196" t="s">
        <v>263</v>
      </c>
      <c r="C32" s="191"/>
      <c r="D32" s="295"/>
      <c r="E32" s="228"/>
      <c r="F32" s="220"/>
      <c r="G32" s="220"/>
      <c r="H32" s="250"/>
      <c r="I32" s="250"/>
      <c r="J32" s="275"/>
      <c r="K32" s="269"/>
      <c r="L32" s="269"/>
      <c r="M32" s="270"/>
      <c r="O32" s="232"/>
    </row>
    <row r="33" spans="1:15" x14ac:dyDescent="0.25">
      <c r="A33" s="191">
        <v>5.0999999999999996</v>
      </c>
      <c r="B33" s="260" t="s">
        <v>318</v>
      </c>
      <c r="C33" s="191" t="s">
        <v>257</v>
      </c>
      <c r="D33" s="295">
        <f>+D35*0.6</f>
        <v>10639.8</v>
      </c>
      <c r="E33" s="220"/>
      <c r="F33" s="220"/>
      <c r="G33" s="220"/>
      <c r="H33" s="250">
        <f t="shared" ref="H33" si="10">F33*G33</f>
        <v>0</v>
      </c>
      <c r="I33" s="250">
        <f t="shared" ref="I33" si="11">D33*F33</f>
        <v>0</v>
      </c>
      <c r="J33" s="275"/>
      <c r="K33" s="269">
        <f t="shared" ref="K33:K46" si="12">J33*D33</f>
        <v>0</v>
      </c>
      <c r="L33" s="269">
        <f t="shared" ref="L33:L46" si="13">+J33+H33</f>
        <v>0</v>
      </c>
      <c r="M33" s="270">
        <f t="shared" ref="M33:M46" si="14">L33*D33</f>
        <v>0</v>
      </c>
      <c r="O33" s="232"/>
    </row>
    <row r="34" spans="1:15" x14ac:dyDescent="0.25">
      <c r="A34" s="191">
        <v>5.2</v>
      </c>
      <c r="B34" s="328" t="s">
        <v>317</v>
      </c>
      <c r="C34" s="191" t="s">
        <v>257</v>
      </c>
      <c r="D34" s="295">
        <f>+D35*0.4</f>
        <v>7093.2000000000007</v>
      </c>
      <c r="E34" s="220"/>
      <c r="F34" s="220"/>
      <c r="G34" s="220"/>
      <c r="H34" s="250">
        <f t="shared" si="5"/>
        <v>0</v>
      </c>
      <c r="I34" s="250">
        <f t="shared" si="6"/>
        <v>0</v>
      </c>
      <c r="J34" s="275"/>
      <c r="K34" s="269">
        <f t="shared" si="12"/>
        <v>0</v>
      </c>
      <c r="L34" s="269">
        <f t="shared" si="13"/>
        <v>0</v>
      </c>
      <c r="M34" s="270">
        <f t="shared" si="14"/>
        <v>0</v>
      </c>
      <c r="O34" s="232"/>
    </row>
    <row r="35" spans="1:15" x14ac:dyDescent="0.25">
      <c r="A35" s="191">
        <f>+A34+0.1</f>
        <v>5.3</v>
      </c>
      <c r="B35" s="260" t="s">
        <v>341</v>
      </c>
      <c r="C35" s="191" t="s">
        <v>257</v>
      </c>
      <c r="D35" s="295">
        <v>17733</v>
      </c>
      <c r="E35" s="220"/>
      <c r="F35" s="220"/>
      <c r="G35" s="220"/>
      <c r="H35" s="250">
        <f t="shared" si="5"/>
        <v>0</v>
      </c>
      <c r="I35" s="250">
        <f t="shared" si="6"/>
        <v>0</v>
      </c>
      <c r="J35" s="275"/>
      <c r="K35" s="269">
        <f t="shared" si="12"/>
        <v>0</v>
      </c>
      <c r="L35" s="269">
        <f t="shared" si="13"/>
        <v>0</v>
      </c>
      <c r="M35" s="270">
        <f t="shared" si="14"/>
        <v>0</v>
      </c>
      <c r="O35" s="232"/>
    </row>
    <row r="36" spans="1:15" x14ac:dyDescent="0.25">
      <c r="A36" s="191">
        <f t="shared" ref="A36:A41" si="15">+A35+0.1</f>
        <v>5.3999999999999995</v>
      </c>
      <c r="B36" s="194" t="s">
        <v>271</v>
      </c>
      <c r="C36" s="191" t="s">
        <v>257</v>
      </c>
      <c r="D36" s="295">
        <v>284</v>
      </c>
      <c r="E36" s="220"/>
      <c r="F36" s="220"/>
      <c r="G36" s="220"/>
      <c r="H36" s="250">
        <f t="shared" si="5"/>
        <v>0</v>
      </c>
      <c r="I36" s="250">
        <f t="shared" si="6"/>
        <v>0</v>
      </c>
      <c r="J36" s="275"/>
      <c r="K36" s="269">
        <f t="shared" si="12"/>
        <v>0</v>
      </c>
      <c r="L36" s="269">
        <f t="shared" si="13"/>
        <v>0</v>
      </c>
      <c r="M36" s="270">
        <f t="shared" si="14"/>
        <v>0</v>
      </c>
      <c r="O36" s="232"/>
    </row>
    <row r="37" spans="1:15" x14ac:dyDescent="0.25">
      <c r="A37" s="191">
        <f t="shared" si="15"/>
        <v>5.4999999999999991</v>
      </c>
      <c r="B37" s="194" t="s">
        <v>272</v>
      </c>
      <c r="C37" s="191" t="s">
        <v>257</v>
      </c>
      <c r="D37" s="295">
        <v>284</v>
      </c>
      <c r="E37" s="220"/>
      <c r="F37" s="220"/>
      <c r="G37" s="220"/>
      <c r="H37" s="250">
        <f t="shared" si="5"/>
        <v>0</v>
      </c>
      <c r="I37" s="250">
        <f t="shared" si="6"/>
        <v>0</v>
      </c>
      <c r="J37" s="275"/>
      <c r="K37" s="269">
        <f t="shared" si="12"/>
        <v>0</v>
      </c>
      <c r="L37" s="269">
        <f t="shared" si="13"/>
        <v>0</v>
      </c>
      <c r="M37" s="270">
        <f t="shared" si="14"/>
        <v>0</v>
      </c>
      <c r="O37" s="232"/>
    </row>
    <row r="38" spans="1:15" x14ac:dyDescent="0.25">
      <c r="A38" s="191">
        <f t="shared" si="15"/>
        <v>5.5999999999999988</v>
      </c>
      <c r="B38" s="194" t="s">
        <v>273</v>
      </c>
      <c r="C38" s="191" t="s">
        <v>257</v>
      </c>
      <c r="D38" s="295">
        <v>16933</v>
      </c>
      <c r="E38" s="220"/>
      <c r="F38" s="220"/>
      <c r="G38" s="220"/>
      <c r="H38" s="250">
        <f t="shared" si="5"/>
        <v>0</v>
      </c>
      <c r="I38" s="250">
        <f t="shared" si="6"/>
        <v>0</v>
      </c>
      <c r="J38" s="275"/>
      <c r="K38" s="269">
        <f t="shared" si="12"/>
        <v>0</v>
      </c>
      <c r="L38" s="269">
        <f t="shared" si="13"/>
        <v>0</v>
      </c>
      <c r="M38" s="270">
        <f t="shared" si="14"/>
        <v>0</v>
      </c>
      <c r="O38" s="232"/>
    </row>
    <row r="39" spans="1:15" x14ac:dyDescent="0.25">
      <c r="A39" s="191">
        <f t="shared" si="15"/>
        <v>5.6999999999999984</v>
      </c>
      <c r="B39" s="194" t="s">
        <v>274</v>
      </c>
      <c r="C39" s="191" t="s">
        <v>257</v>
      </c>
      <c r="D39" s="295">
        <v>284</v>
      </c>
      <c r="E39" s="220"/>
      <c r="F39" s="220"/>
      <c r="G39" s="220"/>
      <c r="H39" s="250">
        <f t="shared" si="5"/>
        <v>0</v>
      </c>
      <c r="I39" s="250">
        <f t="shared" si="6"/>
        <v>0</v>
      </c>
      <c r="J39" s="275"/>
      <c r="K39" s="269">
        <f t="shared" si="12"/>
        <v>0</v>
      </c>
      <c r="L39" s="269">
        <f t="shared" si="13"/>
        <v>0</v>
      </c>
      <c r="M39" s="270">
        <f t="shared" si="14"/>
        <v>0</v>
      </c>
      <c r="O39" s="232"/>
    </row>
    <row r="40" spans="1:15" x14ac:dyDescent="0.25">
      <c r="A40" s="191">
        <f t="shared" si="15"/>
        <v>5.799999999999998</v>
      </c>
      <c r="B40" s="194" t="s">
        <v>275</v>
      </c>
      <c r="C40" s="191" t="s">
        <v>257</v>
      </c>
      <c r="D40" s="295">
        <v>284</v>
      </c>
      <c r="E40" s="220"/>
      <c r="F40" s="220"/>
      <c r="G40" s="220"/>
      <c r="H40" s="250">
        <f t="shared" si="5"/>
        <v>0</v>
      </c>
      <c r="I40" s="250">
        <f t="shared" si="6"/>
        <v>0</v>
      </c>
      <c r="J40" s="275"/>
      <c r="K40" s="269">
        <f t="shared" si="12"/>
        <v>0</v>
      </c>
      <c r="L40" s="269">
        <f t="shared" si="13"/>
        <v>0</v>
      </c>
      <c r="M40" s="270">
        <f t="shared" si="14"/>
        <v>0</v>
      </c>
      <c r="O40" s="232"/>
    </row>
    <row r="41" spans="1:15" x14ac:dyDescent="0.25">
      <c r="A41" s="191">
        <f t="shared" si="15"/>
        <v>5.8999999999999977</v>
      </c>
      <c r="B41" s="194" t="s">
        <v>276</v>
      </c>
      <c r="C41" s="191" t="s">
        <v>257</v>
      </c>
      <c r="D41" s="295">
        <v>284</v>
      </c>
      <c r="E41" s="220"/>
      <c r="F41" s="220"/>
      <c r="G41" s="220"/>
      <c r="H41" s="250">
        <f t="shared" si="5"/>
        <v>0</v>
      </c>
      <c r="I41" s="250">
        <f t="shared" si="6"/>
        <v>0</v>
      </c>
      <c r="J41" s="275"/>
      <c r="K41" s="269">
        <f t="shared" si="12"/>
        <v>0</v>
      </c>
      <c r="L41" s="269">
        <f t="shared" si="13"/>
        <v>0</v>
      </c>
      <c r="M41" s="270">
        <f t="shared" si="14"/>
        <v>0</v>
      </c>
      <c r="O41" s="232"/>
    </row>
    <row r="42" spans="1:15" x14ac:dyDescent="0.25">
      <c r="A42" s="257">
        <v>5.0999999999999996</v>
      </c>
      <c r="B42" s="194" t="s">
        <v>277</v>
      </c>
      <c r="C42" s="191" t="s">
        <v>257</v>
      </c>
      <c r="D42" s="295">
        <v>284</v>
      </c>
      <c r="E42" s="220"/>
      <c r="F42" s="220"/>
      <c r="G42" s="220"/>
      <c r="H42" s="250">
        <f t="shared" si="5"/>
        <v>0</v>
      </c>
      <c r="I42" s="250">
        <f t="shared" si="6"/>
        <v>0</v>
      </c>
      <c r="J42" s="275"/>
      <c r="K42" s="269">
        <f t="shared" si="12"/>
        <v>0</v>
      </c>
      <c r="L42" s="269">
        <f t="shared" si="13"/>
        <v>0</v>
      </c>
      <c r="M42" s="270">
        <f t="shared" si="14"/>
        <v>0</v>
      </c>
      <c r="O42" s="232"/>
    </row>
    <row r="43" spans="1:15" x14ac:dyDescent="0.25">
      <c r="A43" s="257">
        <f>+A42+0.01</f>
        <v>5.1099999999999994</v>
      </c>
      <c r="B43" s="194" t="s">
        <v>278</v>
      </c>
      <c r="C43" s="191" t="s">
        <v>257</v>
      </c>
      <c r="D43" s="295">
        <v>284</v>
      </c>
      <c r="E43" s="220"/>
      <c r="F43" s="220"/>
      <c r="G43" s="220"/>
      <c r="H43" s="250">
        <f t="shared" si="5"/>
        <v>0</v>
      </c>
      <c r="I43" s="250">
        <f t="shared" si="6"/>
        <v>0</v>
      </c>
      <c r="J43" s="275"/>
      <c r="K43" s="269">
        <f t="shared" si="12"/>
        <v>0</v>
      </c>
      <c r="L43" s="269">
        <f t="shared" si="13"/>
        <v>0</v>
      </c>
      <c r="M43" s="270">
        <f t="shared" si="14"/>
        <v>0</v>
      </c>
      <c r="O43" s="232"/>
    </row>
    <row r="44" spans="1:15" x14ac:dyDescent="0.25">
      <c r="A44" s="257">
        <f t="shared" ref="A44:A46" si="16">+A43+0.01</f>
        <v>5.1199999999999992</v>
      </c>
      <c r="B44" s="194" t="s">
        <v>319</v>
      </c>
      <c r="C44" s="191" t="s">
        <v>257</v>
      </c>
      <c r="D44" s="295">
        <v>18921</v>
      </c>
      <c r="E44" s="220"/>
      <c r="F44" s="220"/>
      <c r="G44" s="220"/>
      <c r="H44" s="250">
        <f t="shared" si="5"/>
        <v>0</v>
      </c>
      <c r="I44" s="250">
        <f t="shared" si="6"/>
        <v>0</v>
      </c>
      <c r="J44" s="275"/>
      <c r="K44" s="269">
        <f t="shared" si="12"/>
        <v>0</v>
      </c>
      <c r="L44" s="269">
        <f t="shared" si="13"/>
        <v>0</v>
      </c>
      <c r="M44" s="270">
        <f t="shared" si="14"/>
        <v>0</v>
      </c>
      <c r="N44" s="231"/>
      <c r="O44" s="232"/>
    </row>
    <row r="45" spans="1:15" x14ac:dyDescent="0.25">
      <c r="A45" s="257">
        <f t="shared" si="16"/>
        <v>5.129999999999999</v>
      </c>
      <c r="B45" s="194" t="s">
        <v>279</v>
      </c>
      <c r="C45" s="191" t="s">
        <v>257</v>
      </c>
      <c r="D45" s="295">
        <v>55910</v>
      </c>
      <c r="E45" s="220"/>
      <c r="F45" s="220"/>
      <c r="G45" s="220"/>
      <c r="H45" s="250">
        <f t="shared" si="5"/>
        <v>0</v>
      </c>
      <c r="I45" s="250">
        <f t="shared" si="6"/>
        <v>0</v>
      </c>
      <c r="J45" s="275"/>
      <c r="K45" s="269">
        <f t="shared" si="12"/>
        <v>0</v>
      </c>
      <c r="L45" s="269">
        <f t="shared" si="13"/>
        <v>0</v>
      </c>
      <c r="M45" s="270">
        <f t="shared" si="14"/>
        <v>0</v>
      </c>
      <c r="O45" s="232"/>
    </row>
    <row r="46" spans="1:15" x14ac:dyDescent="0.25">
      <c r="A46" s="257">
        <f t="shared" si="16"/>
        <v>5.1399999999999988</v>
      </c>
      <c r="B46" s="194" t="s">
        <v>264</v>
      </c>
      <c r="C46" s="191" t="s">
        <v>257</v>
      </c>
      <c r="D46" s="295">
        <v>18921</v>
      </c>
      <c r="E46" s="220"/>
      <c r="F46" s="220"/>
      <c r="G46" s="220"/>
      <c r="H46" s="250">
        <f t="shared" si="5"/>
        <v>0</v>
      </c>
      <c r="I46" s="250">
        <f t="shared" si="6"/>
        <v>0</v>
      </c>
      <c r="J46" s="275"/>
      <c r="K46" s="269">
        <f t="shared" si="12"/>
        <v>0</v>
      </c>
      <c r="L46" s="269">
        <f t="shared" si="13"/>
        <v>0</v>
      </c>
      <c r="M46" s="270">
        <f t="shared" si="14"/>
        <v>0</v>
      </c>
      <c r="O46" s="232"/>
    </row>
    <row r="47" spans="1:15" x14ac:dyDescent="0.25">
      <c r="A47" s="191"/>
      <c r="B47" s="194"/>
      <c r="C47" s="191"/>
      <c r="D47" s="250"/>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xGlL7smJhFASl17VVAXZzySeteDD3DSCROLLK4wEQpfBWPbdtITfsxDVDmF4ajFQ2wwqkzcYqz7xn3JRUifMg==" saltValue="uJ79vwltWktk3ZYoFzXKiA=="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C25D-8D00-4474-B363-345817E5DA63}">
  <dimension ref="A1:BL712"/>
  <sheetViews>
    <sheetView topLeftCell="D1" workbookViewId="0">
      <selection activeCell="N4" sqref="N4"/>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9" width="13.2187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75"/>
      <c r="K8" s="269">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75"/>
      <c r="K9" s="269">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75"/>
      <c r="K10" s="269">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75"/>
      <c r="K11" s="269">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75"/>
      <c r="K12" s="269">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75"/>
      <c r="K13" s="269">
        <f t="shared" si="0"/>
        <v>0</v>
      </c>
      <c r="L13" s="269">
        <f t="shared" si="1"/>
        <v>0</v>
      </c>
      <c r="M13" s="270">
        <f t="shared" si="2"/>
        <v>0</v>
      </c>
      <c r="N13" s="226"/>
      <c r="O13" s="227"/>
    </row>
    <row r="14" spans="1:15" x14ac:dyDescent="0.25">
      <c r="A14" s="190"/>
      <c r="B14" s="195"/>
      <c r="C14" s="195"/>
      <c r="D14" s="195"/>
      <c r="E14" s="276"/>
      <c r="F14" s="276"/>
      <c r="G14" s="276"/>
      <c r="H14" s="195"/>
      <c r="I14" s="195"/>
      <c r="J14" s="277"/>
      <c r="K14" s="271"/>
      <c r="L14" s="271"/>
      <c r="M14" s="270"/>
    </row>
    <row r="15" spans="1:15" x14ac:dyDescent="0.25">
      <c r="A15" s="190"/>
      <c r="B15" s="195"/>
      <c r="C15" s="195"/>
      <c r="D15" s="255"/>
      <c r="E15" s="228"/>
      <c r="F15" s="228"/>
      <c r="G15" s="228"/>
      <c r="H15" s="255"/>
      <c r="I15" s="255"/>
      <c r="J15" s="279"/>
      <c r="K15" s="272"/>
      <c r="L15" s="272"/>
      <c r="M15" s="270"/>
    </row>
    <row r="16" spans="1:15" x14ac:dyDescent="0.25">
      <c r="A16" s="242">
        <v>2</v>
      </c>
      <c r="B16" s="190" t="s">
        <v>343</v>
      </c>
      <c r="C16" s="195"/>
      <c r="D16" s="255"/>
      <c r="E16" s="228"/>
      <c r="F16" s="228"/>
      <c r="G16" s="228"/>
      <c r="H16" s="255"/>
      <c r="I16" s="255"/>
      <c r="J16" s="279"/>
      <c r="K16" s="272"/>
      <c r="L16" s="272"/>
      <c r="M16" s="270"/>
    </row>
    <row r="17" spans="1:15" x14ac:dyDescent="0.25">
      <c r="A17" s="191">
        <v>2.1</v>
      </c>
      <c r="B17" s="192" t="s">
        <v>266</v>
      </c>
      <c r="C17" s="191" t="s">
        <v>257</v>
      </c>
      <c r="D17" s="295">
        <v>111325</v>
      </c>
      <c r="E17" s="220"/>
      <c r="F17" s="220"/>
      <c r="G17" s="220"/>
      <c r="H17" s="250">
        <f t="shared" ref="H17:H46" si="5">F17*G17</f>
        <v>0</v>
      </c>
      <c r="I17" s="250">
        <f t="shared" ref="I17:I46" si="6">D17*F17</f>
        <v>0</v>
      </c>
      <c r="J17" s="275"/>
      <c r="K17" s="269">
        <f t="shared" ref="K17:K23" si="7">J17*D17</f>
        <v>0</v>
      </c>
      <c r="L17" s="269">
        <f t="shared" ref="L17:L23" si="8">+J17+H17</f>
        <v>0</v>
      </c>
      <c r="M17" s="270">
        <f t="shared" ref="M17:M23" si="9">L17*D17</f>
        <v>0</v>
      </c>
    </row>
    <row r="18" spans="1:15" x14ac:dyDescent="0.25">
      <c r="A18" s="191">
        <v>2.2000000000000002</v>
      </c>
      <c r="B18" s="192" t="s">
        <v>267</v>
      </c>
      <c r="C18" s="191" t="s">
        <v>257</v>
      </c>
      <c r="D18" s="295">
        <v>844</v>
      </c>
      <c r="E18" s="220"/>
      <c r="F18" s="220"/>
      <c r="G18" s="220"/>
      <c r="H18" s="250">
        <f t="shared" si="5"/>
        <v>0</v>
      </c>
      <c r="I18" s="250">
        <f t="shared" si="6"/>
        <v>0</v>
      </c>
      <c r="J18" s="275"/>
      <c r="K18" s="269">
        <f t="shared" si="7"/>
        <v>0</v>
      </c>
      <c r="L18" s="269">
        <f t="shared" si="8"/>
        <v>0</v>
      </c>
      <c r="M18" s="270">
        <f t="shared" si="9"/>
        <v>0</v>
      </c>
    </row>
    <row r="19" spans="1:15" ht="26.4" x14ac:dyDescent="0.25">
      <c r="A19" s="191">
        <v>2.2999999999999998</v>
      </c>
      <c r="B19" s="192" t="s">
        <v>268</v>
      </c>
      <c r="C19" s="191" t="s">
        <v>257</v>
      </c>
      <c r="D19" s="295">
        <v>9787</v>
      </c>
      <c r="E19" s="220"/>
      <c r="F19" s="220"/>
      <c r="G19" s="220"/>
      <c r="H19" s="250">
        <f t="shared" si="5"/>
        <v>0</v>
      </c>
      <c r="I19" s="250">
        <f t="shared" si="6"/>
        <v>0</v>
      </c>
      <c r="J19" s="275"/>
      <c r="K19" s="269">
        <f t="shared" si="7"/>
        <v>0</v>
      </c>
      <c r="L19" s="269">
        <f t="shared" si="8"/>
        <v>0</v>
      </c>
      <c r="M19" s="270">
        <f t="shared" si="9"/>
        <v>0</v>
      </c>
    </row>
    <row r="20" spans="1:15" x14ac:dyDescent="0.25">
      <c r="A20" s="191">
        <v>2.4</v>
      </c>
      <c r="B20" s="192" t="s">
        <v>269</v>
      </c>
      <c r="C20" s="191" t="s">
        <v>257</v>
      </c>
      <c r="D20" s="295">
        <v>46</v>
      </c>
      <c r="E20" s="220"/>
      <c r="F20" s="220"/>
      <c r="G20" s="220"/>
      <c r="H20" s="250">
        <f t="shared" si="5"/>
        <v>0</v>
      </c>
      <c r="I20" s="250">
        <f t="shared" si="6"/>
        <v>0</v>
      </c>
      <c r="J20" s="275"/>
      <c r="K20" s="269">
        <f t="shared" si="7"/>
        <v>0</v>
      </c>
      <c r="L20" s="269">
        <f t="shared" si="8"/>
        <v>0</v>
      </c>
      <c r="M20" s="270">
        <f t="shared" si="9"/>
        <v>0</v>
      </c>
    </row>
    <row r="21" spans="1:15" ht="26.4" x14ac:dyDescent="0.25">
      <c r="A21" s="191">
        <v>2.5</v>
      </c>
      <c r="B21" s="192" t="s">
        <v>270</v>
      </c>
      <c r="C21" s="191" t="s">
        <v>257</v>
      </c>
      <c r="D21" s="295">
        <v>877</v>
      </c>
      <c r="E21" s="220"/>
      <c r="F21" s="220"/>
      <c r="G21" s="220"/>
      <c r="H21" s="250">
        <f t="shared" si="5"/>
        <v>0</v>
      </c>
      <c r="I21" s="250">
        <f t="shared" si="6"/>
        <v>0</v>
      </c>
      <c r="J21" s="275"/>
      <c r="K21" s="269">
        <f t="shared" si="7"/>
        <v>0</v>
      </c>
      <c r="L21" s="269">
        <f t="shared" si="8"/>
        <v>0</v>
      </c>
      <c r="M21" s="270">
        <f t="shared" si="9"/>
        <v>0</v>
      </c>
    </row>
    <row r="22" spans="1:15" x14ac:dyDescent="0.25">
      <c r="A22" s="191">
        <v>2.6</v>
      </c>
      <c r="B22" s="192" t="s">
        <v>258</v>
      </c>
      <c r="C22" s="191" t="s">
        <v>257</v>
      </c>
      <c r="D22" s="295">
        <v>122878</v>
      </c>
      <c r="E22" s="220"/>
      <c r="F22" s="220"/>
      <c r="G22" s="220"/>
      <c r="H22" s="250">
        <f t="shared" si="5"/>
        <v>0</v>
      </c>
      <c r="I22" s="250">
        <f t="shared" si="6"/>
        <v>0</v>
      </c>
      <c r="J22" s="275"/>
      <c r="K22" s="269">
        <f t="shared" si="7"/>
        <v>0</v>
      </c>
      <c r="L22" s="269">
        <f t="shared" si="8"/>
        <v>0</v>
      </c>
      <c r="M22" s="270">
        <f t="shared" si="9"/>
        <v>0</v>
      </c>
    </row>
    <row r="23" spans="1:15" ht="11.55" customHeight="1" x14ac:dyDescent="0.25">
      <c r="A23" s="259">
        <v>2.7</v>
      </c>
      <c r="B23" s="192" t="s">
        <v>259</v>
      </c>
      <c r="C23" s="191" t="s">
        <v>257</v>
      </c>
      <c r="D23" s="295">
        <v>122878</v>
      </c>
      <c r="E23" s="220"/>
      <c r="F23" s="220"/>
      <c r="G23" s="220"/>
      <c r="H23" s="250">
        <f t="shared" si="5"/>
        <v>0</v>
      </c>
      <c r="I23" s="250">
        <f t="shared" si="6"/>
        <v>0</v>
      </c>
      <c r="J23" s="275"/>
      <c r="K23" s="269">
        <f t="shared" si="7"/>
        <v>0</v>
      </c>
      <c r="L23" s="269">
        <f t="shared" si="8"/>
        <v>0</v>
      </c>
      <c r="M23" s="270">
        <f t="shared" si="9"/>
        <v>0</v>
      </c>
    </row>
    <row r="24" spans="1:15" x14ac:dyDescent="0.25">
      <c r="A24" s="191"/>
      <c r="B24" s="192"/>
      <c r="C24" s="191"/>
      <c r="D24" s="295"/>
      <c r="E24" s="220"/>
      <c r="F24" s="220"/>
      <c r="G24" s="220"/>
      <c r="H24" s="250"/>
      <c r="I24" s="250"/>
      <c r="J24" s="275"/>
      <c r="K24" s="269"/>
      <c r="L24" s="269"/>
      <c r="M24" s="270"/>
    </row>
    <row r="25" spans="1:15" x14ac:dyDescent="0.25">
      <c r="A25" s="242">
        <v>3</v>
      </c>
      <c r="B25" s="190" t="s">
        <v>260</v>
      </c>
      <c r="C25" s="191"/>
      <c r="D25" s="295"/>
      <c r="E25" s="220"/>
      <c r="F25" s="220"/>
      <c r="G25" s="220"/>
      <c r="H25" s="250"/>
      <c r="I25" s="250"/>
      <c r="J25" s="275"/>
      <c r="K25" s="269"/>
      <c r="L25" s="269"/>
      <c r="M25" s="270"/>
    </row>
    <row r="26" spans="1:15" x14ac:dyDescent="0.25">
      <c r="A26" s="191">
        <v>3.1</v>
      </c>
      <c r="B26" s="194" t="s">
        <v>261</v>
      </c>
      <c r="C26" s="191" t="s">
        <v>257</v>
      </c>
      <c r="D26" s="295">
        <v>122878</v>
      </c>
      <c r="E26" s="228"/>
      <c r="F26" s="220"/>
      <c r="G26" s="220"/>
      <c r="H26" s="250">
        <f t="shared" si="5"/>
        <v>0</v>
      </c>
      <c r="I26" s="250">
        <f t="shared" si="6"/>
        <v>0</v>
      </c>
      <c r="J26" s="275"/>
      <c r="K26" s="269">
        <f>J26*D26</f>
        <v>0</v>
      </c>
      <c r="L26" s="269">
        <f>+J26+H26</f>
        <v>0</v>
      </c>
      <c r="M26" s="270">
        <f>L26*D26</f>
        <v>0</v>
      </c>
      <c r="N26" s="229"/>
      <c r="O26" s="230"/>
    </row>
    <row r="27" spans="1:15" x14ac:dyDescent="0.25">
      <c r="A27" s="191"/>
      <c r="B27" s="192"/>
      <c r="C27" s="191"/>
      <c r="D27" s="295"/>
      <c r="E27" s="228"/>
      <c r="F27" s="220"/>
      <c r="G27" s="220"/>
      <c r="H27" s="250"/>
      <c r="I27" s="250"/>
      <c r="J27" s="275"/>
      <c r="K27" s="269"/>
      <c r="L27" s="269"/>
      <c r="M27" s="270"/>
    </row>
    <row r="28" spans="1:15" x14ac:dyDescent="0.25">
      <c r="A28" s="242">
        <v>4</v>
      </c>
      <c r="B28" s="190" t="s">
        <v>340</v>
      </c>
      <c r="C28" s="191"/>
      <c r="D28" s="295"/>
      <c r="E28" s="228"/>
      <c r="F28" s="220"/>
      <c r="G28" s="220"/>
      <c r="H28" s="250"/>
      <c r="I28" s="250"/>
      <c r="J28" s="275"/>
      <c r="K28" s="269"/>
      <c r="L28" s="269"/>
      <c r="M28" s="270"/>
    </row>
    <row r="29" spans="1:15" x14ac:dyDescent="0.25">
      <c r="A29" s="191">
        <v>4.0999999999999996</v>
      </c>
      <c r="B29" s="192" t="s">
        <v>265</v>
      </c>
      <c r="C29" s="191" t="s">
        <v>257</v>
      </c>
      <c r="D29" s="295">
        <v>2912</v>
      </c>
      <c r="E29" s="228"/>
      <c r="F29" s="220"/>
      <c r="G29" s="220"/>
      <c r="H29" s="250">
        <f t="shared" si="5"/>
        <v>0</v>
      </c>
      <c r="I29" s="250">
        <f t="shared" si="6"/>
        <v>0</v>
      </c>
      <c r="J29" s="275"/>
      <c r="K29" s="269">
        <f>J29*D29</f>
        <v>0</v>
      </c>
      <c r="L29" s="269">
        <f>+J29+H29</f>
        <v>0</v>
      </c>
      <c r="M29" s="270">
        <f>L29*D29</f>
        <v>0</v>
      </c>
      <c r="N29" s="231"/>
    </row>
    <row r="30" spans="1:15" x14ac:dyDescent="0.25">
      <c r="A30" s="191">
        <v>4.2</v>
      </c>
      <c r="B30" s="260" t="s">
        <v>262</v>
      </c>
      <c r="C30" s="191" t="s">
        <v>257</v>
      </c>
      <c r="D30" s="295">
        <v>4912</v>
      </c>
      <c r="E30" s="228"/>
      <c r="F30" s="220"/>
      <c r="G30" s="220"/>
      <c r="H30" s="250">
        <f t="shared" si="5"/>
        <v>0</v>
      </c>
      <c r="I30" s="250">
        <f t="shared" si="6"/>
        <v>0</v>
      </c>
      <c r="J30" s="275"/>
      <c r="K30" s="269">
        <f>J30*D30</f>
        <v>0</v>
      </c>
      <c r="L30" s="269">
        <f>+J30+H30</f>
        <v>0</v>
      </c>
      <c r="M30" s="270">
        <f>L30*D30</f>
        <v>0</v>
      </c>
      <c r="N30" s="231"/>
    </row>
    <row r="31" spans="1:15" x14ac:dyDescent="0.25">
      <c r="A31" s="191"/>
      <c r="B31" s="194"/>
      <c r="C31" s="191"/>
      <c r="D31" s="295"/>
      <c r="E31" s="228"/>
      <c r="F31" s="220"/>
      <c r="G31" s="220"/>
      <c r="H31" s="250">
        <f t="shared" si="5"/>
        <v>0</v>
      </c>
      <c r="I31" s="250">
        <f t="shared" si="6"/>
        <v>0</v>
      </c>
      <c r="J31" s="275"/>
      <c r="K31" s="269">
        <f>J31*D31</f>
        <v>0</v>
      </c>
      <c r="L31" s="269">
        <f>+J31+H31</f>
        <v>0</v>
      </c>
      <c r="M31" s="270">
        <f>L31*D31</f>
        <v>0</v>
      </c>
      <c r="O31" s="232"/>
    </row>
    <row r="32" spans="1:15" x14ac:dyDescent="0.25">
      <c r="A32" s="242">
        <v>5</v>
      </c>
      <c r="B32" s="196" t="s">
        <v>263</v>
      </c>
      <c r="C32" s="191"/>
      <c r="D32" s="295"/>
      <c r="E32" s="228"/>
      <c r="F32" s="220"/>
      <c r="G32" s="220"/>
      <c r="H32" s="250"/>
      <c r="I32" s="250"/>
      <c r="J32" s="275"/>
      <c r="K32" s="269"/>
      <c r="L32" s="269"/>
      <c r="M32" s="270"/>
      <c r="O32" s="232"/>
    </row>
    <row r="33" spans="1:15" x14ac:dyDescent="0.25">
      <c r="A33" s="191">
        <v>5.0999999999999996</v>
      </c>
      <c r="B33" s="260" t="s">
        <v>318</v>
      </c>
      <c r="C33" s="191" t="s">
        <v>257</v>
      </c>
      <c r="D33" s="295">
        <f>+D35*0.6</f>
        <v>22117.8</v>
      </c>
      <c r="E33" s="220"/>
      <c r="F33" s="220"/>
      <c r="G33" s="220"/>
      <c r="H33" s="250">
        <f t="shared" ref="H33" si="10">F33*G33</f>
        <v>0</v>
      </c>
      <c r="I33" s="250">
        <f t="shared" ref="I33" si="11">D33*F33</f>
        <v>0</v>
      </c>
      <c r="J33" s="275"/>
      <c r="K33" s="269">
        <f t="shared" ref="K33:K46" si="12">J33*D33</f>
        <v>0</v>
      </c>
      <c r="L33" s="269">
        <f t="shared" ref="L33:L46" si="13">+J33+H33</f>
        <v>0</v>
      </c>
      <c r="M33" s="270">
        <f t="shared" ref="M33:M46" si="14">L33*D33</f>
        <v>0</v>
      </c>
      <c r="O33" s="232"/>
    </row>
    <row r="34" spans="1:15" x14ac:dyDescent="0.25">
      <c r="A34" s="191">
        <v>5.2</v>
      </c>
      <c r="B34" s="328" t="s">
        <v>317</v>
      </c>
      <c r="C34" s="191" t="s">
        <v>257</v>
      </c>
      <c r="D34" s="295">
        <f>+D35*0.4</f>
        <v>14745.2</v>
      </c>
      <c r="E34" s="220"/>
      <c r="F34" s="220"/>
      <c r="G34" s="220"/>
      <c r="H34" s="250">
        <f t="shared" si="5"/>
        <v>0</v>
      </c>
      <c r="I34" s="250">
        <f t="shared" si="6"/>
        <v>0</v>
      </c>
      <c r="J34" s="275"/>
      <c r="K34" s="269">
        <f t="shared" si="12"/>
        <v>0</v>
      </c>
      <c r="L34" s="269">
        <f t="shared" si="13"/>
        <v>0</v>
      </c>
      <c r="M34" s="270">
        <f t="shared" si="14"/>
        <v>0</v>
      </c>
      <c r="O34" s="232"/>
    </row>
    <row r="35" spans="1:15" x14ac:dyDescent="0.25">
      <c r="A35" s="191">
        <f>+A34+0.1</f>
        <v>5.3</v>
      </c>
      <c r="B35" s="260" t="s">
        <v>341</v>
      </c>
      <c r="C35" s="191" t="s">
        <v>257</v>
      </c>
      <c r="D35" s="295">
        <v>36863</v>
      </c>
      <c r="E35" s="220"/>
      <c r="F35" s="220"/>
      <c r="G35" s="220"/>
      <c r="H35" s="250">
        <f t="shared" si="5"/>
        <v>0</v>
      </c>
      <c r="I35" s="250">
        <f t="shared" si="6"/>
        <v>0</v>
      </c>
      <c r="J35" s="275"/>
      <c r="K35" s="269">
        <f t="shared" si="12"/>
        <v>0</v>
      </c>
      <c r="L35" s="269">
        <f t="shared" si="13"/>
        <v>0</v>
      </c>
      <c r="M35" s="270">
        <f t="shared" si="14"/>
        <v>0</v>
      </c>
      <c r="O35" s="232"/>
    </row>
    <row r="36" spans="1:15" x14ac:dyDescent="0.25">
      <c r="A36" s="191">
        <f t="shared" ref="A36:A41" si="15">+A35+0.1</f>
        <v>5.3999999999999995</v>
      </c>
      <c r="B36" s="194" t="s">
        <v>271</v>
      </c>
      <c r="C36" s="191" t="s">
        <v>257</v>
      </c>
      <c r="D36" s="295">
        <v>166</v>
      </c>
      <c r="E36" s="220"/>
      <c r="F36" s="220"/>
      <c r="G36" s="220"/>
      <c r="H36" s="250">
        <f t="shared" si="5"/>
        <v>0</v>
      </c>
      <c r="I36" s="250">
        <f t="shared" si="6"/>
        <v>0</v>
      </c>
      <c r="J36" s="275"/>
      <c r="K36" s="269">
        <f t="shared" si="12"/>
        <v>0</v>
      </c>
      <c r="L36" s="269">
        <f t="shared" si="13"/>
        <v>0</v>
      </c>
      <c r="M36" s="270">
        <f t="shared" si="14"/>
        <v>0</v>
      </c>
      <c r="O36" s="232"/>
    </row>
    <row r="37" spans="1:15" x14ac:dyDescent="0.25">
      <c r="A37" s="191">
        <f t="shared" si="15"/>
        <v>5.4999999999999991</v>
      </c>
      <c r="B37" s="194" t="s">
        <v>272</v>
      </c>
      <c r="C37" s="191" t="s">
        <v>257</v>
      </c>
      <c r="D37" s="295">
        <v>166</v>
      </c>
      <c r="E37" s="220"/>
      <c r="F37" s="220"/>
      <c r="G37" s="220"/>
      <c r="H37" s="250">
        <f t="shared" si="5"/>
        <v>0</v>
      </c>
      <c r="I37" s="250">
        <f t="shared" si="6"/>
        <v>0</v>
      </c>
      <c r="J37" s="275"/>
      <c r="K37" s="269">
        <f t="shared" si="12"/>
        <v>0</v>
      </c>
      <c r="L37" s="269">
        <f t="shared" si="13"/>
        <v>0</v>
      </c>
      <c r="M37" s="270">
        <f t="shared" si="14"/>
        <v>0</v>
      </c>
      <c r="O37" s="232"/>
    </row>
    <row r="38" spans="1:15" x14ac:dyDescent="0.25">
      <c r="A38" s="191">
        <f t="shared" si="15"/>
        <v>5.5999999999999988</v>
      </c>
      <c r="B38" s="194" t="s">
        <v>273</v>
      </c>
      <c r="C38" s="191" t="s">
        <v>257</v>
      </c>
      <c r="D38" s="295">
        <v>9891</v>
      </c>
      <c r="E38" s="220"/>
      <c r="F38" s="220"/>
      <c r="G38" s="220"/>
      <c r="H38" s="250">
        <f t="shared" si="5"/>
        <v>0</v>
      </c>
      <c r="I38" s="250">
        <f t="shared" si="6"/>
        <v>0</v>
      </c>
      <c r="J38" s="275"/>
      <c r="K38" s="269">
        <f t="shared" si="12"/>
        <v>0</v>
      </c>
      <c r="L38" s="269">
        <f t="shared" si="13"/>
        <v>0</v>
      </c>
      <c r="M38" s="270">
        <f t="shared" si="14"/>
        <v>0</v>
      </c>
      <c r="O38" s="232"/>
    </row>
    <row r="39" spans="1:15" x14ac:dyDescent="0.25">
      <c r="A39" s="191">
        <f t="shared" si="15"/>
        <v>5.6999999999999984</v>
      </c>
      <c r="B39" s="194" t="s">
        <v>274</v>
      </c>
      <c r="C39" s="191" t="s">
        <v>257</v>
      </c>
      <c r="D39" s="295">
        <v>166</v>
      </c>
      <c r="E39" s="220"/>
      <c r="F39" s="220"/>
      <c r="G39" s="220"/>
      <c r="H39" s="250">
        <f t="shared" si="5"/>
        <v>0</v>
      </c>
      <c r="I39" s="250">
        <f t="shared" si="6"/>
        <v>0</v>
      </c>
      <c r="J39" s="275"/>
      <c r="K39" s="269">
        <f t="shared" si="12"/>
        <v>0</v>
      </c>
      <c r="L39" s="269">
        <f t="shared" si="13"/>
        <v>0</v>
      </c>
      <c r="M39" s="270">
        <f t="shared" si="14"/>
        <v>0</v>
      </c>
      <c r="O39" s="232"/>
    </row>
    <row r="40" spans="1:15" x14ac:dyDescent="0.25">
      <c r="A40" s="191">
        <f t="shared" si="15"/>
        <v>5.799999999999998</v>
      </c>
      <c r="B40" s="194" t="s">
        <v>275</v>
      </c>
      <c r="C40" s="191" t="s">
        <v>257</v>
      </c>
      <c r="D40" s="295">
        <v>166</v>
      </c>
      <c r="E40" s="220"/>
      <c r="F40" s="220"/>
      <c r="G40" s="220"/>
      <c r="H40" s="250">
        <f t="shared" si="5"/>
        <v>0</v>
      </c>
      <c r="I40" s="250">
        <f t="shared" si="6"/>
        <v>0</v>
      </c>
      <c r="J40" s="275"/>
      <c r="K40" s="269">
        <f t="shared" si="12"/>
        <v>0</v>
      </c>
      <c r="L40" s="269">
        <f t="shared" si="13"/>
        <v>0</v>
      </c>
      <c r="M40" s="270">
        <f t="shared" si="14"/>
        <v>0</v>
      </c>
      <c r="O40" s="232"/>
    </row>
    <row r="41" spans="1:15" x14ac:dyDescent="0.25">
      <c r="A41" s="191">
        <f t="shared" si="15"/>
        <v>5.8999999999999977</v>
      </c>
      <c r="B41" s="194" t="s">
        <v>276</v>
      </c>
      <c r="C41" s="191" t="s">
        <v>257</v>
      </c>
      <c r="D41" s="295">
        <v>166</v>
      </c>
      <c r="E41" s="220"/>
      <c r="F41" s="220"/>
      <c r="G41" s="220"/>
      <c r="H41" s="250">
        <f t="shared" si="5"/>
        <v>0</v>
      </c>
      <c r="I41" s="250">
        <f t="shared" si="6"/>
        <v>0</v>
      </c>
      <c r="J41" s="275"/>
      <c r="K41" s="269">
        <f t="shared" si="12"/>
        <v>0</v>
      </c>
      <c r="L41" s="269">
        <f t="shared" si="13"/>
        <v>0</v>
      </c>
      <c r="M41" s="270">
        <f t="shared" si="14"/>
        <v>0</v>
      </c>
      <c r="O41" s="232"/>
    </row>
    <row r="42" spans="1:15" x14ac:dyDescent="0.25">
      <c r="A42" s="257">
        <v>5.0999999999999996</v>
      </c>
      <c r="B42" s="194" t="s">
        <v>277</v>
      </c>
      <c r="C42" s="191" t="s">
        <v>257</v>
      </c>
      <c r="D42" s="295">
        <v>166</v>
      </c>
      <c r="E42" s="220"/>
      <c r="F42" s="220"/>
      <c r="G42" s="220"/>
      <c r="H42" s="250">
        <f t="shared" si="5"/>
        <v>0</v>
      </c>
      <c r="I42" s="250">
        <f t="shared" si="6"/>
        <v>0</v>
      </c>
      <c r="J42" s="275"/>
      <c r="K42" s="269">
        <f t="shared" si="12"/>
        <v>0</v>
      </c>
      <c r="L42" s="269">
        <f t="shared" si="13"/>
        <v>0</v>
      </c>
      <c r="M42" s="270">
        <f t="shared" si="14"/>
        <v>0</v>
      </c>
      <c r="O42" s="232"/>
    </row>
    <row r="43" spans="1:15" x14ac:dyDescent="0.25">
      <c r="A43" s="257">
        <f>+A42+0.01</f>
        <v>5.1099999999999994</v>
      </c>
      <c r="B43" s="194" t="s">
        <v>278</v>
      </c>
      <c r="C43" s="191" t="s">
        <v>257</v>
      </c>
      <c r="D43" s="295">
        <v>166</v>
      </c>
      <c r="E43" s="220"/>
      <c r="F43" s="220"/>
      <c r="G43" s="220"/>
      <c r="H43" s="250">
        <f t="shared" si="5"/>
        <v>0</v>
      </c>
      <c r="I43" s="250">
        <f t="shared" si="6"/>
        <v>0</v>
      </c>
      <c r="J43" s="275"/>
      <c r="K43" s="269">
        <f t="shared" si="12"/>
        <v>0</v>
      </c>
      <c r="L43" s="269">
        <f t="shared" si="13"/>
        <v>0</v>
      </c>
      <c r="M43" s="270">
        <f t="shared" si="14"/>
        <v>0</v>
      </c>
      <c r="O43" s="232"/>
    </row>
    <row r="44" spans="1:15" x14ac:dyDescent="0.25">
      <c r="A44" s="257">
        <f t="shared" ref="A44:A46" si="16">+A43+0.01</f>
        <v>5.1199999999999992</v>
      </c>
      <c r="B44" s="194" t="s">
        <v>319</v>
      </c>
      <c r="C44" s="191" t="s">
        <v>257</v>
      </c>
      <c r="D44" s="295">
        <v>11052</v>
      </c>
      <c r="E44" s="220"/>
      <c r="F44" s="220"/>
      <c r="G44" s="220"/>
      <c r="H44" s="250">
        <f t="shared" si="5"/>
        <v>0</v>
      </c>
      <c r="I44" s="250">
        <f t="shared" si="6"/>
        <v>0</v>
      </c>
      <c r="J44" s="275"/>
      <c r="K44" s="269">
        <f t="shared" si="12"/>
        <v>0</v>
      </c>
      <c r="L44" s="269">
        <f t="shared" si="13"/>
        <v>0</v>
      </c>
      <c r="M44" s="270">
        <f t="shared" si="14"/>
        <v>0</v>
      </c>
      <c r="N44" s="231"/>
      <c r="O44" s="232"/>
    </row>
    <row r="45" spans="1:15" x14ac:dyDescent="0.25">
      <c r="A45" s="257">
        <f t="shared" si="16"/>
        <v>5.129999999999999</v>
      </c>
      <c r="B45" s="194" t="s">
        <v>279</v>
      </c>
      <c r="C45" s="191" t="s">
        <v>257</v>
      </c>
      <c r="D45" s="295">
        <v>32658</v>
      </c>
      <c r="E45" s="220"/>
      <c r="F45" s="220"/>
      <c r="G45" s="220"/>
      <c r="H45" s="250">
        <f t="shared" si="5"/>
        <v>0</v>
      </c>
      <c r="I45" s="250">
        <f t="shared" si="6"/>
        <v>0</v>
      </c>
      <c r="J45" s="275"/>
      <c r="K45" s="269">
        <f t="shared" si="12"/>
        <v>0</v>
      </c>
      <c r="L45" s="269">
        <f t="shared" si="13"/>
        <v>0</v>
      </c>
      <c r="M45" s="270">
        <f t="shared" si="14"/>
        <v>0</v>
      </c>
      <c r="O45" s="232"/>
    </row>
    <row r="46" spans="1:15" x14ac:dyDescent="0.25">
      <c r="A46" s="257">
        <f t="shared" si="16"/>
        <v>5.1399999999999988</v>
      </c>
      <c r="B46" s="194" t="s">
        <v>264</v>
      </c>
      <c r="C46" s="191" t="s">
        <v>257</v>
      </c>
      <c r="D46" s="295">
        <v>11052</v>
      </c>
      <c r="E46" s="220"/>
      <c r="F46" s="220"/>
      <c r="G46" s="220"/>
      <c r="H46" s="250">
        <f t="shared" si="5"/>
        <v>0</v>
      </c>
      <c r="I46" s="250">
        <f t="shared" si="6"/>
        <v>0</v>
      </c>
      <c r="J46" s="275"/>
      <c r="K46" s="269">
        <f t="shared" si="12"/>
        <v>0</v>
      </c>
      <c r="L46" s="269">
        <f t="shared" si="13"/>
        <v>0</v>
      </c>
      <c r="M46" s="270">
        <f t="shared" si="14"/>
        <v>0</v>
      </c>
      <c r="O46" s="232"/>
    </row>
    <row r="47" spans="1:15" x14ac:dyDescent="0.25">
      <c r="A47" s="191"/>
      <c r="B47" s="194"/>
      <c r="C47" s="191"/>
      <c r="D47" s="250"/>
      <c r="E47" s="250"/>
      <c r="F47" s="250"/>
      <c r="G47" s="250"/>
      <c r="H47" s="250"/>
      <c r="I47" s="250"/>
      <c r="J47" s="269"/>
      <c r="K47" s="269"/>
      <c r="L47" s="269"/>
      <c r="M47" s="270"/>
      <c r="O47" s="232"/>
    </row>
    <row r="48" spans="1:15" ht="13.8" thickBot="1" x14ac:dyDescent="0.3">
      <c r="A48" s="191"/>
      <c r="B48" s="194"/>
      <c r="C48" s="191"/>
      <c r="D48" s="250"/>
      <c r="E48" s="250"/>
      <c r="F48" s="250"/>
      <c r="G48" s="250"/>
      <c r="H48" s="250"/>
      <c r="I48" s="250"/>
      <c r="J48" s="269"/>
      <c r="K48" s="269"/>
      <c r="L48" s="269"/>
      <c r="M48" s="270"/>
      <c r="O48" s="232"/>
    </row>
    <row r="49" spans="1:64" s="233" customFormat="1" ht="13.8" thickBot="1" x14ac:dyDescent="0.3">
      <c r="A49" s="242"/>
      <c r="B49" s="190" t="s">
        <v>302</v>
      </c>
      <c r="C49" s="190"/>
      <c r="D49" s="258"/>
      <c r="E49" s="258"/>
      <c r="F49" s="258"/>
      <c r="G49" s="258"/>
      <c r="H49" s="258"/>
      <c r="I49" s="270">
        <f>SUM(I8:I46)</f>
        <v>0</v>
      </c>
      <c r="J49" s="270"/>
      <c r="K49" s="270"/>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O6f98dcIZwdzYhmpvS8VSqWm8FBkE6MUo/yyTzX3D5GakAM/6AASshmD/BvkzdJppKJnYXO6qP5+8o4JYRLN0w==" saltValue="kIu+E0LM4yQNtZGnXza0mQ=="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1F93D-8007-4430-893E-E3A44DC3D256}">
  <dimension ref="A1:BL712"/>
  <sheetViews>
    <sheetView workbookViewId="0">
      <selection activeCell="F11" sqref="F11"/>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8" width="13.21875" style="239" customWidth="1"/>
    <col min="9" max="9" width="14.44140625" style="239" customWidth="1"/>
    <col min="10" max="12" width="15.5546875" style="240" customWidth="1"/>
    <col min="13" max="13" width="19.5546875" style="241"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15"/>
      <c r="M1" s="216"/>
    </row>
    <row r="2" spans="1:15" x14ac:dyDescent="0.25">
      <c r="A2" s="360"/>
      <c r="B2" s="361"/>
      <c r="C2" s="361"/>
      <c r="D2" s="361"/>
      <c r="E2" s="361"/>
      <c r="F2" s="361"/>
      <c r="G2" s="361"/>
      <c r="H2" s="361"/>
      <c r="I2" s="361"/>
      <c r="J2" s="361"/>
      <c r="K2" s="218"/>
      <c r="L2" s="218"/>
      <c r="M2" s="219"/>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44" t="s">
        <v>313</v>
      </c>
      <c r="M5" s="245" t="s">
        <v>314</v>
      </c>
    </row>
    <row r="6" spans="1:15" x14ac:dyDescent="0.25">
      <c r="A6" s="246" t="s">
        <v>250</v>
      </c>
      <c r="B6" s="212" t="s">
        <v>251</v>
      </c>
      <c r="C6" s="210"/>
      <c r="D6" s="247"/>
      <c r="E6" s="247"/>
      <c r="F6" s="247"/>
      <c r="G6" s="247"/>
      <c r="H6" s="247"/>
      <c r="I6" s="247"/>
      <c r="J6" s="248"/>
      <c r="K6" s="248"/>
      <c r="L6" s="248"/>
      <c r="M6" s="249"/>
    </row>
    <row r="7" spans="1:15" x14ac:dyDescent="0.25">
      <c r="A7" s="211">
        <v>1</v>
      </c>
      <c r="B7" s="190" t="s">
        <v>252</v>
      </c>
      <c r="C7" s="191"/>
      <c r="D7" s="250"/>
      <c r="E7" s="250"/>
      <c r="F7" s="250"/>
      <c r="G7" s="250"/>
      <c r="H7" s="250"/>
      <c r="I7" s="250"/>
      <c r="J7" s="251"/>
      <c r="K7" s="251"/>
      <c r="L7" s="251"/>
      <c r="M7" s="252"/>
    </row>
    <row r="8" spans="1:15" x14ac:dyDescent="0.25">
      <c r="A8" s="197">
        <v>1.1000000000000001</v>
      </c>
      <c r="B8" s="193" t="s">
        <v>303</v>
      </c>
      <c r="C8" s="191" t="s">
        <v>254</v>
      </c>
      <c r="D8" s="253">
        <v>1</v>
      </c>
      <c r="E8" s="222"/>
      <c r="F8" s="222"/>
      <c r="G8" s="222"/>
      <c r="H8" s="253">
        <f>F8*G8</f>
        <v>0</v>
      </c>
      <c r="I8" s="253">
        <f>D8*F8</f>
        <v>0</v>
      </c>
      <c r="J8" s="286"/>
      <c r="K8" s="289">
        <f t="shared" ref="K8:K13" si="0">J8*D8</f>
        <v>0</v>
      </c>
      <c r="L8" s="289">
        <f t="shared" ref="L8:L13" si="1">+J8+H8</f>
        <v>0</v>
      </c>
      <c r="M8" s="29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86"/>
      <c r="K9" s="289">
        <f t="shared" si="0"/>
        <v>0</v>
      </c>
      <c r="L9" s="289">
        <f t="shared" si="1"/>
        <v>0</v>
      </c>
      <c r="M9" s="290">
        <f t="shared" si="2"/>
        <v>0</v>
      </c>
      <c r="N9" s="223"/>
      <c r="O9" s="224"/>
    </row>
    <row r="10" spans="1:15" x14ac:dyDescent="0.25">
      <c r="A10" s="197">
        <v>1.3</v>
      </c>
      <c r="B10" s="192" t="s">
        <v>305</v>
      </c>
      <c r="C10" s="191" t="s">
        <v>254</v>
      </c>
      <c r="D10" s="253">
        <v>1</v>
      </c>
      <c r="E10" s="222"/>
      <c r="F10" s="222"/>
      <c r="G10" s="222"/>
      <c r="H10" s="253">
        <f t="shared" si="3"/>
        <v>0</v>
      </c>
      <c r="I10" s="253">
        <f t="shared" si="4"/>
        <v>0</v>
      </c>
      <c r="J10" s="286"/>
      <c r="K10" s="289">
        <f t="shared" si="0"/>
        <v>0</v>
      </c>
      <c r="L10" s="289">
        <f t="shared" si="1"/>
        <v>0</v>
      </c>
      <c r="M10" s="290">
        <f t="shared" si="2"/>
        <v>0</v>
      </c>
      <c r="N10" s="223"/>
      <c r="O10" s="224"/>
    </row>
    <row r="11" spans="1:15" x14ac:dyDescent="0.25">
      <c r="A11" s="191">
        <v>1.4</v>
      </c>
      <c r="B11" s="192" t="s">
        <v>253</v>
      </c>
      <c r="C11" s="191" t="s">
        <v>254</v>
      </c>
      <c r="D11" s="253">
        <v>1</v>
      </c>
      <c r="E11" s="222"/>
      <c r="F11" s="222"/>
      <c r="G11" s="222"/>
      <c r="H11" s="253">
        <f t="shared" si="3"/>
        <v>0</v>
      </c>
      <c r="I11" s="253">
        <f t="shared" si="4"/>
        <v>0</v>
      </c>
      <c r="J11" s="286"/>
      <c r="K11" s="289">
        <f t="shared" si="0"/>
        <v>0</v>
      </c>
      <c r="L11" s="289">
        <f t="shared" si="1"/>
        <v>0</v>
      </c>
      <c r="M11" s="290">
        <f t="shared" si="2"/>
        <v>0</v>
      </c>
      <c r="N11" s="223"/>
      <c r="O11" s="224"/>
    </row>
    <row r="12" spans="1:15" x14ac:dyDescent="0.25">
      <c r="A12" s="191">
        <v>1.5</v>
      </c>
      <c r="B12" s="192" t="s">
        <v>342</v>
      </c>
      <c r="C12" s="191" t="s">
        <v>254</v>
      </c>
      <c r="D12" s="254">
        <v>1</v>
      </c>
      <c r="E12" s="225"/>
      <c r="F12" s="222"/>
      <c r="G12" s="222"/>
      <c r="H12" s="253">
        <f t="shared" si="3"/>
        <v>0</v>
      </c>
      <c r="I12" s="253">
        <f t="shared" si="4"/>
        <v>0</v>
      </c>
      <c r="J12" s="286"/>
      <c r="K12" s="289">
        <f t="shared" si="0"/>
        <v>0</v>
      </c>
      <c r="L12" s="289">
        <f t="shared" si="1"/>
        <v>0</v>
      </c>
      <c r="M12" s="290">
        <f t="shared" si="2"/>
        <v>0</v>
      </c>
      <c r="N12" s="223"/>
      <c r="O12" s="224"/>
    </row>
    <row r="13" spans="1:15" x14ac:dyDescent="0.25">
      <c r="A13" s="197">
        <v>1.6</v>
      </c>
      <c r="B13" s="192" t="s">
        <v>243</v>
      </c>
      <c r="C13" s="191" t="s">
        <v>255</v>
      </c>
      <c r="D13" s="250">
        <v>365</v>
      </c>
      <c r="E13" s="220"/>
      <c r="F13" s="222"/>
      <c r="G13" s="222"/>
      <c r="H13" s="253">
        <f t="shared" si="3"/>
        <v>0</v>
      </c>
      <c r="I13" s="253">
        <f t="shared" si="4"/>
        <v>0</v>
      </c>
      <c r="J13" s="286"/>
      <c r="K13" s="289">
        <f t="shared" si="0"/>
        <v>0</v>
      </c>
      <c r="L13" s="289">
        <f t="shared" si="1"/>
        <v>0</v>
      </c>
      <c r="M13" s="290">
        <f t="shared" si="2"/>
        <v>0</v>
      </c>
      <c r="N13" s="226"/>
      <c r="O13" s="227"/>
    </row>
    <row r="14" spans="1:15" x14ac:dyDescent="0.25">
      <c r="A14" s="190"/>
      <c r="B14" s="195"/>
      <c r="C14" s="195"/>
      <c r="D14" s="195"/>
      <c r="E14" s="276"/>
      <c r="F14" s="276"/>
      <c r="G14" s="276"/>
      <c r="H14" s="195"/>
      <c r="I14" s="195"/>
      <c r="J14" s="287"/>
      <c r="K14" s="291"/>
      <c r="L14" s="291"/>
      <c r="M14" s="290"/>
    </row>
    <row r="15" spans="1:15" x14ac:dyDescent="0.25">
      <c r="A15" s="190"/>
      <c r="B15" s="195"/>
      <c r="C15" s="195"/>
      <c r="D15" s="255"/>
      <c r="E15" s="228"/>
      <c r="F15" s="228"/>
      <c r="G15" s="228"/>
      <c r="H15" s="255"/>
      <c r="I15" s="255"/>
      <c r="J15" s="288"/>
      <c r="K15" s="292"/>
      <c r="L15" s="292"/>
      <c r="M15" s="290"/>
    </row>
    <row r="16" spans="1:15" x14ac:dyDescent="0.25">
      <c r="A16" s="242">
        <v>2</v>
      </c>
      <c r="B16" s="190" t="s">
        <v>343</v>
      </c>
      <c r="C16" s="195"/>
      <c r="D16" s="255"/>
      <c r="E16" s="228"/>
      <c r="F16" s="228"/>
      <c r="G16" s="228"/>
      <c r="H16" s="255"/>
      <c r="I16" s="255"/>
      <c r="J16" s="288"/>
      <c r="K16" s="292"/>
      <c r="L16" s="292"/>
      <c r="M16" s="290"/>
    </row>
    <row r="17" spans="1:15" x14ac:dyDescent="0.25">
      <c r="A17" s="191">
        <v>2.1</v>
      </c>
      <c r="B17" s="192" t="s">
        <v>266</v>
      </c>
      <c r="C17" s="191" t="s">
        <v>257</v>
      </c>
      <c r="D17" s="293">
        <v>66560</v>
      </c>
      <c r="E17" s="220"/>
      <c r="F17" s="220"/>
      <c r="G17" s="220"/>
      <c r="H17" s="250">
        <f t="shared" ref="H17:H46" si="5">F17*G17</f>
        <v>0</v>
      </c>
      <c r="I17" s="250">
        <f t="shared" ref="I17:I46" si="6">D17*F17</f>
        <v>0</v>
      </c>
      <c r="J17" s="286"/>
      <c r="K17" s="289">
        <f t="shared" ref="K17:K23" si="7">J17*D17</f>
        <v>0</v>
      </c>
      <c r="L17" s="289">
        <f t="shared" ref="L17:L23" si="8">+J17+H17</f>
        <v>0</v>
      </c>
      <c r="M17" s="290">
        <f t="shared" ref="M17:M23" si="9">L17*D17</f>
        <v>0</v>
      </c>
    </row>
    <row r="18" spans="1:15" x14ac:dyDescent="0.25">
      <c r="A18" s="191">
        <v>2.2000000000000002</v>
      </c>
      <c r="B18" s="192" t="s">
        <v>267</v>
      </c>
      <c r="C18" s="191" t="s">
        <v>257</v>
      </c>
      <c r="D18" s="293">
        <v>398</v>
      </c>
      <c r="E18" s="220"/>
      <c r="F18" s="220"/>
      <c r="G18" s="220"/>
      <c r="H18" s="250">
        <f t="shared" si="5"/>
        <v>0</v>
      </c>
      <c r="I18" s="250">
        <f t="shared" si="6"/>
        <v>0</v>
      </c>
      <c r="J18" s="286"/>
      <c r="K18" s="289">
        <f t="shared" si="7"/>
        <v>0</v>
      </c>
      <c r="L18" s="289">
        <f t="shared" si="8"/>
        <v>0</v>
      </c>
      <c r="M18" s="290">
        <f t="shared" si="9"/>
        <v>0</v>
      </c>
    </row>
    <row r="19" spans="1:15" ht="26.4" x14ac:dyDescent="0.25">
      <c r="A19" s="191">
        <v>2.2999999999999998</v>
      </c>
      <c r="B19" s="192" t="s">
        <v>268</v>
      </c>
      <c r="C19" s="191" t="s">
        <v>257</v>
      </c>
      <c r="D19" s="293">
        <v>6218</v>
      </c>
      <c r="E19" s="220"/>
      <c r="F19" s="220"/>
      <c r="G19" s="220"/>
      <c r="H19" s="250">
        <f t="shared" si="5"/>
        <v>0</v>
      </c>
      <c r="I19" s="250">
        <f t="shared" si="6"/>
        <v>0</v>
      </c>
      <c r="J19" s="286"/>
      <c r="K19" s="289">
        <f t="shared" si="7"/>
        <v>0</v>
      </c>
      <c r="L19" s="289">
        <f t="shared" si="8"/>
        <v>0</v>
      </c>
      <c r="M19" s="290">
        <f t="shared" si="9"/>
        <v>0</v>
      </c>
    </row>
    <row r="20" spans="1:15" x14ac:dyDescent="0.25">
      <c r="A20" s="191">
        <v>2.4</v>
      </c>
      <c r="B20" s="192" t="s">
        <v>269</v>
      </c>
      <c r="C20" s="191" t="s">
        <v>257</v>
      </c>
      <c r="D20" s="294">
        <v>17</v>
      </c>
      <c r="E20" s="220"/>
      <c r="F20" s="220"/>
      <c r="G20" s="220"/>
      <c r="H20" s="250">
        <f t="shared" si="5"/>
        <v>0</v>
      </c>
      <c r="I20" s="250">
        <f t="shared" si="6"/>
        <v>0</v>
      </c>
      <c r="J20" s="286"/>
      <c r="K20" s="289">
        <f t="shared" si="7"/>
        <v>0</v>
      </c>
      <c r="L20" s="289">
        <f t="shared" si="8"/>
        <v>0</v>
      </c>
      <c r="M20" s="290">
        <f t="shared" si="9"/>
        <v>0</v>
      </c>
    </row>
    <row r="21" spans="1:15" ht="26.4" x14ac:dyDescent="0.25">
      <c r="A21" s="191">
        <v>2.5</v>
      </c>
      <c r="B21" s="192" t="s">
        <v>270</v>
      </c>
      <c r="C21" s="191" t="s">
        <v>257</v>
      </c>
      <c r="D21" s="294">
        <v>334</v>
      </c>
      <c r="E21" s="220"/>
      <c r="F21" s="220"/>
      <c r="G21" s="220"/>
      <c r="H21" s="250">
        <f t="shared" si="5"/>
        <v>0</v>
      </c>
      <c r="I21" s="250">
        <f t="shared" si="6"/>
        <v>0</v>
      </c>
      <c r="J21" s="286"/>
      <c r="K21" s="289">
        <f t="shared" si="7"/>
        <v>0</v>
      </c>
      <c r="L21" s="289">
        <f t="shared" si="8"/>
        <v>0</v>
      </c>
      <c r="M21" s="290">
        <f t="shared" si="9"/>
        <v>0</v>
      </c>
    </row>
    <row r="22" spans="1:15" x14ac:dyDescent="0.25">
      <c r="A22" s="191">
        <v>2.6</v>
      </c>
      <c r="B22" s="192" t="s">
        <v>258</v>
      </c>
      <c r="C22" s="191" t="s">
        <v>257</v>
      </c>
      <c r="D22" s="284">
        <v>73529</v>
      </c>
      <c r="E22" s="220"/>
      <c r="F22" s="220"/>
      <c r="G22" s="220"/>
      <c r="H22" s="250">
        <f t="shared" si="5"/>
        <v>0</v>
      </c>
      <c r="I22" s="250">
        <f t="shared" si="6"/>
        <v>0</v>
      </c>
      <c r="J22" s="286"/>
      <c r="K22" s="289">
        <f t="shared" si="7"/>
        <v>0</v>
      </c>
      <c r="L22" s="289">
        <f t="shared" si="8"/>
        <v>0</v>
      </c>
      <c r="M22" s="290">
        <f t="shared" si="9"/>
        <v>0</v>
      </c>
    </row>
    <row r="23" spans="1:15" ht="11.55" customHeight="1" x14ac:dyDescent="0.25">
      <c r="A23" s="259">
        <v>2.7</v>
      </c>
      <c r="B23" s="192" t="s">
        <v>259</v>
      </c>
      <c r="C23" s="191" t="s">
        <v>257</v>
      </c>
      <c r="D23" s="283">
        <v>73529</v>
      </c>
      <c r="E23" s="220"/>
      <c r="F23" s="220"/>
      <c r="G23" s="220"/>
      <c r="H23" s="250">
        <f t="shared" si="5"/>
        <v>0</v>
      </c>
      <c r="I23" s="250">
        <f t="shared" si="6"/>
        <v>0</v>
      </c>
      <c r="J23" s="286"/>
      <c r="K23" s="289">
        <f t="shared" si="7"/>
        <v>0</v>
      </c>
      <c r="L23" s="289">
        <f t="shared" si="8"/>
        <v>0</v>
      </c>
      <c r="M23" s="290">
        <f t="shared" si="9"/>
        <v>0</v>
      </c>
    </row>
    <row r="24" spans="1:15" x14ac:dyDescent="0.25">
      <c r="A24" s="191"/>
      <c r="B24" s="192"/>
      <c r="C24" s="191"/>
      <c r="D24" s="285"/>
      <c r="E24" s="220"/>
      <c r="F24" s="220"/>
      <c r="G24" s="220"/>
      <c r="H24" s="250"/>
      <c r="I24" s="250"/>
      <c r="J24" s="286"/>
      <c r="K24" s="289"/>
      <c r="L24" s="289"/>
      <c r="M24" s="290"/>
    </row>
    <row r="25" spans="1:15" x14ac:dyDescent="0.25">
      <c r="A25" s="242">
        <v>3</v>
      </c>
      <c r="B25" s="190" t="s">
        <v>260</v>
      </c>
      <c r="C25" s="191"/>
      <c r="D25" s="285"/>
      <c r="E25" s="220"/>
      <c r="F25" s="220"/>
      <c r="G25" s="220"/>
      <c r="H25" s="250"/>
      <c r="I25" s="250"/>
      <c r="J25" s="286"/>
      <c r="K25" s="289"/>
      <c r="L25" s="289"/>
      <c r="M25" s="290"/>
    </row>
    <row r="26" spans="1:15" x14ac:dyDescent="0.25">
      <c r="A26" s="191">
        <v>3.1</v>
      </c>
      <c r="B26" s="194" t="s">
        <v>261</v>
      </c>
      <c r="C26" s="191" t="s">
        <v>257</v>
      </c>
      <c r="D26" s="284">
        <v>73529</v>
      </c>
      <c r="E26" s="228"/>
      <c r="F26" s="220"/>
      <c r="G26" s="220"/>
      <c r="H26" s="250">
        <f t="shared" si="5"/>
        <v>0</v>
      </c>
      <c r="I26" s="250">
        <f t="shared" si="6"/>
        <v>0</v>
      </c>
      <c r="J26" s="286"/>
      <c r="K26" s="289">
        <f>J26*D26</f>
        <v>0</v>
      </c>
      <c r="L26" s="289">
        <f>+J26+H26</f>
        <v>0</v>
      </c>
      <c r="M26" s="290">
        <f>L26*D26</f>
        <v>0</v>
      </c>
      <c r="N26" s="229"/>
      <c r="O26" s="230"/>
    </row>
    <row r="27" spans="1:15" x14ac:dyDescent="0.25">
      <c r="A27" s="191"/>
      <c r="B27" s="192"/>
      <c r="C27" s="191"/>
      <c r="D27" s="192"/>
      <c r="E27" s="228"/>
      <c r="F27" s="220"/>
      <c r="G27" s="220"/>
      <c r="H27" s="250"/>
      <c r="I27" s="250"/>
      <c r="J27" s="286"/>
      <c r="K27" s="289"/>
      <c r="L27" s="289"/>
      <c r="M27" s="290"/>
    </row>
    <row r="28" spans="1:15" x14ac:dyDescent="0.25">
      <c r="A28" s="242">
        <v>4</v>
      </c>
      <c r="B28" s="190" t="s">
        <v>340</v>
      </c>
      <c r="C28" s="191"/>
      <c r="D28" s="192"/>
      <c r="E28" s="228"/>
      <c r="F28" s="220"/>
      <c r="G28" s="220"/>
      <c r="H28" s="250"/>
      <c r="I28" s="250"/>
      <c r="J28" s="286"/>
      <c r="K28" s="289"/>
      <c r="L28" s="289"/>
      <c r="M28" s="290"/>
    </row>
    <row r="29" spans="1:15" x14ac:dyDescent="0.25">
      <c r="A29" s="191">
        <v>4.0999999999999996</v>
      </c>
      <c r="B29" s="192" t="s">
        <v>265</v>
      </c>
      <c r="C29" s="191" t="s">
        <v>257</v>
      </c>
      <c r="D29" s="284">
        <v>3116</v>
      </c>
      <c r="E29" s="228"/>
      <c r="F29" s="220"/>
      <c r="G29" s="220"/>
      <c r="H29" s="250">
        <f t="shared" si="5"/>
        <v>0</v>
      </c>
      <c r="I29" s="250">
        <f t="shared" si="6"/>
        <v>0</v>
      </c>
      <c r="J29" s="286"/>
      <c r="K29" s="289">
        <f>J29*D29</f>
        <v>0</v>
      </c>
      <c r="L29" s="289">
        <f>+J29+H29</f>
        <v>0</v>
      </c>
      <c r="M29" s="290">
        <f>L29*D29</f>
        <v>0</v>
      </c>
      <c r="N29" s="231"/>
    </row>
    <row r="30" spans="1:15" x14ac:dyDescent="0.25">
      <c r="A30" s="191">
        <v>4.2</v>
      </c>
      <c r="B30" s="260" t="s">
        <v>262</v>
      </c>
      <c r="C30" s="191" t="s">
        <v>257</v>
      </c>
      <c r="D30" s="284">
        <v>3116</v>
      </c>
      <c r="E30" s="228"/>
      <c r="F30" s="220"/>
      <c r="G30" s="220"/>
      <c r="H30" s="250">
        <f t="shared" si="5"/>
        <v>0</v>
      </c>
      <c r="I30" s="250">
        <f t="shared" si="6"/>
        <v>0</v>
      </c>
      <c r="J30" s="286"/>
      <c r="K30" s="289">
        <f>J30*D30</f>
        <v>0</v>
      </c>
      <c r="L30" s="289">
        <f>+J30+H30</f>
        <v>0</v>
      </c>
      <c r="M30" s="290">
        <f>L30*D30</f>
        <v>0</v>
      </c>
      <c r="N30" s="231"/>
    </row>
    <row r="31" spans="1:15" x14ac:dyDescent="0.25">
      <c r="A31" s="191"/>
      <c r="B31" s="194"/>
      <c r="C31" s="191"/>
      <c r="D31" s="284"/>
      <c r="E31" s="228"/>
      <c r="F31" s="220"/>
      <c r="G31" s="220"/>
      <c r="H31" s="250">
        <f t="shared" si="5"/>
        <v>0</v>
      </c>
      <c r="I31" s="250">
        <f t="shared" si="6"/>
        <v>0</v>
      </c>
      <c r="J31" s="286"/>
      <c r="K31" s="289">
        <f>J31*D31</f>
        <v>0</v>
      </c>
      <c r="L31" s="289">
        <f>+J31+H31</f>
        <v>0</v>
      </c>
      <c r="M31" s="290">
        <f>L31*D31</f>
        <v>0</v>
      </c>
      <c r="O31" s="232"/>
    </row>
    <row r="32" spans="1:15" x14ac:dyDescent="0.25">
      <c r="A32" s="242">
        <v>5</v>
      </c>
      <c r="B32" s="196" t="s">
        <v>263</v>
      </c>
      <c r="C32" s="191"/>
      <c r="D32" s="284"/>
      <c r="E32" s="228"/>
      <c r="F32" s="220"/>
      <c r="G32" s="220"/>
      <c r="H32" s="250"/>
      <c r="I32" s="250"/>
      <c r="J32" s="286"/>
      <c r="K32" s="289"/>
      <c r="L32" s="289"/>
      <c r="M32" s="290"/>
      <c r="O32" s="232"/>
    </row>
    <row r="33" spans="1:15" x14ac:dyDescent="0.25">
      <c r="A33" s="191">
        <v>5.0999999999999996</v>
      </c>
      <c r="B33" s="260" t="s">
        <v>318</v>
      </c>
      <c r="C33" s="191" t="s">
        <v>257</v>
      </c>
      <c r="D33" s="284">
        <f>+D35*0.6</f>
        <v>13235.4</v>
      </c>
      <c r="E33" s="220"/>
      <c r="F33" s="220"/>
      <c r="G33" s="220"/>
      <c r="H33" s="250">
        <f t="shared" ref="H33" si="10">F33*G33</f>
        <v>0</v>
      </c>
      <c r="I33" s="250">
        <f t="shared" ref="I33" si="11">D33*F33</f>
        <v>0</v>
      </c>
      <c r="J33" s="286"/>
      <c r="K33" s="289">
        <f t="shared" ref="K33:K46" si="12">J33*D33</f>
        <v>0</v>
      </c>
      <c r="L33" s="289">
        <f t="shared" ref="L33:L46" si="13">+J33+H33</f>
        <v>0</v>
      </c>
      <c r="M33" s="290">
        <f t="shared" ref="M33:M46" si="14">L33*D33</f>
        <v>0</v>
      </c>
      <c r="O33" s="232"/>
    </row>
    <row r="34" spans="1:15" x14ac:dyDescent="0.25">
      <c r="A34" s="191">
        <v>5.2</v>
      </c>
      <c r="B34" s="328" t="s">
        <v>317</v>
      </c>
      <c r="C34" s="191" t="s">
        <v>257</v>
      </c>
      <c r="D34" s="284">
        <f>+D35*0.4</f>
        <v>8823.6</v>
      </c>
      <c r="E34" s="220"/>
      <c r="F34" s="220"/>
      <c r="G34" s="220"/>
      <c r="H34" s="250">
        <f t="shared" si="5"/>
        <v>0</v>
      </c>
      <c r="I34" s="250">
        <f t="shared" si="6"/>
        <v>0</v>
      </c>
      <c r="J34" s="286"/>
      <c r="K34" s="289">
        <f t="shared" si="12"/>
        <v>0</v>
      </c>
      <c r="L34" s="289">
        <f t="shared" si="13"/>
        <v>0</v>
      </c>
      <c r="M34" s="290">
        <f t="shared" si="14"/>
        <v>0</v>
      </c>
      <c r="O34" s="232"/>
    </row>
    <row r="35" spans="1:15" x14ac:dyDescent="0.25">
      <c r="A35" s="191">
        <f>+A34+0.1</f>
        <v>5.3</v>
      </c>
      <c r="B35" s="260" t="s">
        <v>341</v>
      </c>
      <c r="C35" s="191" t="s">
        <v>257</v>
      </c>
      <c r="D35" s="284">
        <v>22059</v>
      </c>
      <c r="E35" s="220"/>
      <c r="F35" s="220"/>
      <c r="G35" s="220"/>
      <c r="H35" s="250">
        <f t="shared" si="5"/>
        <v>0</v>
      </c>
      <c r="I35" s="250">
        <f t="shared" si="6"/>
        <v>0</v>
      </c>
      <c r="J35" s="286"/>
      <c r="K35" s="289">
        <f t="shared" si="12"/>
        <v>0</v>
      </c>
      <c r="L35" s="289">
        <f t="shared" si="13"/>
        <v>0</v>
      </c>
      <c r="M35" s="290">
        <f t="shared" si="14"/>
        <v>0</v>
      </c>
      <c r="O35" s="232"/>
    </row>
    <row r="36" spans="1:15" x14ac:dyDescent="0.25">
      <c r="A36" s="191">
        <f t="shared" ref="A36:A41" si="15">+A35+0.1</f>
        <v>5.3999999999999995</v>
      </c>
      <c r="B36" s="194" t="s">
        <v>271</v>
      </c>
      <c r="C36" s="191" t="s">
        <v>257</v>
      </c>
      <c r="D36" s="284">
        <v>105</v>
      </c>
      <c r="E36" s="220"/>
      <c r="F36" s="220"/>
      <c r="G36" s="220"/>
      <c r="H36" s="250">
        <f t="shared" si="5"/>
        <v>0</v>
      </c>
      <c r="I36" s="250">
        <f t="shared" si="6"/>
        <v>0</v>
      </c>
      <c r="J36" s="286"/>
      <c r="K36" s="289">
        <f t="shared" si="12"/>
        <v>0</v>
      </c>
      <c r="L36" s="289">
        <f t="shared" si="13"/>
        <v>0</v>
      </c>
      <c r="M36" s="290">
        <f t="shared" si="14"/>
        <v>0</v>
      </c>
      <c r="O36" s="232"/>
    </row>
    <row r="37" spans="1:15" x14ac:dyDescent="0.25">
      <c r="A37" s="191">
        <f t="shared" si="15"/>
        <v>5.4999999999999991</v>
      </c>
      <c r="B37" s="194" t="s">
        <v>272</v>
      </c>
      <c r="C37" s="191" t="s">
        <v>257</v>
      </c>
      <c r="D37" s="284">
        <v>105</v>
      </c>
      <c r="E37" s="220"/>
      <c r="F37" s="220"/>
      <c r="G37" s="220"/>
      <c r="H37" s="250">
        <f t="shared" si="5"/>
        <v>0</v>
      </c>
      <c r="I37" s="250">
        <f t="shared" si="6"/>
        <v>0</v>
      </c>
      <c r="J37" s="286"/>
      <c r="K37" s="289">
        <f t="shared" si="12"/>
        <v>0</v>
      </c>
      <c r="L37" s="289">
        <f t="shared" si="13"/>
        <v>0</v>
      </c>
      <c r="M37" s="290">
        <f t="shared" si="14"/>
        <v>0</v>
      </c>
      <c r="O37" s="232"/>
    </row>
    <row r="38" spans="1:15" x14ac:dyDescent="0.25">
      <c r="A38" s="191">
        <f t="shared" si="15"/>
        <v>5.5999999999999988</v>
      </c>
      <c r="B38" s="194" t="s">
        <v>273</v>
      </c>
      <c r="C38" s="191" t="s">
        <v>257</v>
      </c>
      <c r="D38" s="284">
        <v>6276</v>
      </c>
      <c r="E38" s="220"/>
      <c r="F38" s="220"/>
      <c r="G38" s="220"/>
      <c r="H38" s="250">
        <f t="shared" si="5"/>
        <v>0</v>
      </c>
      <c r="I38" s="250">
        <f t="shared" si="6"/>
        <v>0</v>
      </c>
      <c r="J38" s="286"/>
      <c r="K38" s="289">
        <f t="shared" si="12"/>
        <v>0</v>
      </c>
      <c r="L38" s="289">
        <f t="shared" si="13"/>
        <v>0</v>
      </c>
      <c r="M38" s="290">
        <f t="shared" si="14"/>
        <v>0</v>
      </c>
      <c r="O38" s="232"/>
    </row>
    <row r="39" spans="1:15" x14ac:dyDescent="0.25">
      <c r="A39" s="191">
        <f t="shared" si="15"/>
        <v>5.6999999999999984</v>
      </c>
      <c r="B39" s="194" t="s">
        <v>274</v>
      </c>
      <c r="C39" s="191" t="s">
        <v>257</v>
      </c>
      <c r="D39" s="284">
        <v>105</v>
      </c>
      <c r="E39" s="220"/>
      <c r="F39" s="220"/>
      <c r="G39" s="220"/>
      <c r="H39" s="250">
        <f t="shared" si="5"/>
        <v>0</v>
      </c>
      <c r="I39" s="250">
        <f t="shared" si="6"/>
        <v>0</v>
      </c>
      <c r="J39" s="286"/>
      <c r="K39" s="289">
        <f t="shared" si="12"/>
        <v>0</v>
      </c>
      <c r="L39" s="289">
        <f t="shared" si="13"/>
        <v>0</v>
      </c>
      <c r="M39" s="290">
        <f t="shared" si="14"/>
        <v>0</v>
      </c>
      <c r="O39" s="232"/>
    </row>
    <row r="40" spans="1:15" x14ac:dyDescent="0.25">
      <c r="A40" s="191">
        <f t="shared" si="15"/>
        <v>5.799999999999998</v>
      </c>
      <c r="B40" s="194" t="s">
        <v>275</v>
      </c>
      <c r="C40" s="191" t="s">
        <v>257</v>
      </c>
      <c r="D40" s="284">
        <v>105</v>
      </c>
      <c r="E40" s="220"/>
      <c r="F40" s="220"/>
      <c r="G40" s="220"/>
      <c r="H40" s="250">
        <f t="shared" si="5"/>
        <v>0</v>
      </c>
      <c r="I40" s="250">
        <f t="shared" si="6"/>
        <v>0</v>
      </c>
      <c r="J40" s="286"/>
      <c r="K40" s="289">
        <f t="shared" si="12"/>
        <v>0</v>
      </c>
      <c r="L40" s="289">
        <f t="shared" si="13"/>
        <v>0</v>
      </c>
      <c r="M40" s="290">
        <f t="shared" si="14"/>
        <v>0</v>
      </c>
      <c r="O40" s="232"/>
    </row>
    <row r="41" spans="1:15" x14ac:dyDescent="0.25">
      <c r="A41" s="191">
        <f t="shared" si="15"/>
        <v>5.8999999999999977</v>
      </c>
      <c r="B41" s="194" t="s">
        <v>276</v>
      </c>
      <c r="C41" s="191" t="s">
        <v>257</v>
      </c>
      <c r="D41" s="284">
        <v>105</v>
      </c>
      <c r="E41" s="220"/>
      <c r="F41" s="220"/>
      <c r="G41" s="220"/>
      <c r="H41" s="250">
        <f t="shared" si="5"/>
        <v>0</v>
      </c>
      <c r="I41" s="250">
        <f t="shared" si="6"/>
        <v>0</v>
      </c>
      <c r="J41" s="286"/>
      <c r="K41" s="289">
        <f t="shared" si="12"/>
        <v>0</v>
      </c>
      <c r="L41" s="289">
        <f t="shared" si="13"/>
        <v>0</v>
      </c>
      <c r="M41" s="290">
        <f t="shared" si="14"/>
        <v>0</v>
      </c>
      <c r="O41" s="232"/>
    </row>
    <row r="42" spans="1:15" x14ac:dyDescent="0.25">
      <c r="A42" s="257">
        <v>5.0999999999999996</v>
      </c>
      <c r="B42" s="194" t="s">
        <v>277</v>
      </c>
      <c r="C42" s="191" t="s">
        <v>257</v>
      </c>
      <c r="D42" s="284">
        <v>105</v>
      </c>
      <c r="E42" s="220"/>
      <c r="F42" s="220"/>
      <c r="G42" s="220"/>
      <c r="H42" s="250">
        <f t="shared" si="5"/>
        <v>0</v>
      </c>
      <c r="I42" s="250">
        <f t="shared" si="6"/>
        <v>0</v>
      </c>
      <c r="J42" s="286"/>
      <c r="K42" s="289">
        <f t="shared" si="12"/>
        <v>0</v>
      </c>
      <c r="L42" s="289">
        <f t="shared" si="13"/>
        <v>0</v>
      </c>
      <c r="M42" s="290">
        <f t="shared" si="14"/>
        <v>0</v>
      </c>
      <c r="O42" s="232"/>
    </row>
    <row r="43" spans="1:15" x14ac:dyDescent="0.25">
      <c r="A43" s="257">
        <f>+A42+0.01</f>
        <v>5.1099999999999994</v>
      </c>
      <c r="B43" s="194" t="s">
        <v>278</v>
      </c>
      <c r="C43" s="191" t="s">
        <v>257</v>
      </c>
      <c r="D43" s="284">
        <v>105</v>
      </c>
      <c r="E43" s="220"/>
      <c r="F43" s="220"/>
      <c r="G43" s="220"/>
      <c r="H43" s="250">
        <f t="shared" si="5"/>
        <v>0</v>
      </c>
      <c r="I43" s="250">
        <f t="shared" si="6"/>
        <v>0</v>
      </c>
      <c r="J43" s="286"/>
      <c r="K43" s="289">
        <f t="shared" si="12"/>
        <v>0</v>
      </c>
      <c r="L43" s="289">
        <f t="shared" si="13"/>
        <v>0</v>
      </c>
      <c r="M43" s="290">
        <f t="shared" si="14"/>
        <v>0</v>
      </c>
      <c r="O43" s="232"/>
    </row>
    <row r="44" spans="1:15" x14ac:dyDescent="0.25">
      <c r="A44" s="257">
        <f t="shared" ref="A44:A46" si="16">+A43+0.01</f>
        <v>5.1199999999999992</v>
      </c>
      <c r="B44" s="194" t="s">
        <v>319</v>
      </c>
      <c r="C44" s="191" t="s">
        <v>257</v>
      </c>
      <c r="D44" s="284">
        <v>7012</v>
      </c>
      <c r="E44" s="220"/>
      <c r="F44" s="220"/>
      <c r="G44" s="220"/>
      <c r="H44" s="250">
        <f t="shared" si="5"/>
        <v>0</v>
      </c>
      <c r="I44" s="250">
        <f t="shared" si="6"/>
        <v>0</v>
      </c>
      <c r="J44" s="286"/>
      <c r="K44" s="289">
        <f t="shared" si="12"/>
        <v>0</v>
      </c>
      <c r="L44" s="289">
        <f t="shared" si="13"/>
        <v>0</v>
      </c>
      <c r="M44" s="290">
        <f t="shared" si="14"/>
        <v>0</v>
      </c>
      <c r="N44" s="231"/>
      <c r="O44" s="232"/>
    </row>
    <row r="45" spans="1:15" x14ac:dyDescent="0.25">
      <c r="A45" s="257">
        <f t="shared" si="16"/>
        <v>5.129999999999999</v>
      </c>
      <c r="B45" s="194" t="s">
        <v>279</v>
      </c>
      <c r="C45" s="191" t="s">
        <v>257</v>
      </c>
      <c r="D45" s="284">
        <v>20719</v>
      </c>
      <c r="E45" s="220"/>
      <c r="F45" s="220"/>
      <c r="G45" s="220"/>
      <c r="H45" s="250">
        <f t="shared" si="5"/>
        <v>0</v>
      </c>
      <c r="I45" s="250">
        <f t="shared" si="6"/>
        <v>0</v>
      </c>
      <c r="J45" s="286"/>
      <c r="K45" s="289">
        <f t="shared" si="12"/>
        <v>0</v>
      </c>
      <c r="L45" s="289">
        <f t="shared" si="13"/>
        <v>0</v>
      </c>
      <c r="M45" s="290">
        <f t="shared" si="14"/>
        <v>0</v>
      </c>
      <c r="O45" s="232"/>
    </row>
    <row r="46" spans="1:15" x14ac:dyDescent="0.25">
      <c r="A46" s="257">
        <f t="shared" si="16"/>
        <v>5.1399999999999988</v>
      </c>
      <c r="B46" s="194" t="s">
        <v>264</v>
      </c>
      <c r="C46" s="191" t="s">
        <v>257</v>
      </c>
      <c r="D46" s="284">
        <v>7012</v>
      </c>
      <c r="E46" s="220"/>
      <c r="F46" s="220"/>
      <c r="G46" s="220"/>
      <c r="H46" s="250">
        <f t="shared" si="5"/>
        <v>0</v>
      </c>
      <c r="I46" s="250">
        <f t="shared" si="6"/>
        <v>0</v>
      </c>
      <c r="J46" s="286"/>
      <c r="K46" s="289">
        <f t="shared" si="12"/>
        <v>0</v>
      </c>
      <c r="L46" s="289">
        <f t="shared" si="13"/>
        <v>0</v>
      </c>
      <c r="M46" s="290">
        <f t="shared" si="14"/>
        <v>0</v>
      </c>
      <c r="O46" s="232"/>
    </row>
    <row r="47" spans="1:15" x14ac:dyDescent="0.25">
      <c r="A47" s="191"/>
      <c r="B47" s="194"/>
      <c r="C47" s="191"/>
      <c r="D47" s="250"/>
      <c r="E47" s="250"/>
      <c r="F47" s="250"/>
      <c r="G47" s="250"/>
      <c r="H47" s="250"/>
      <c r="I47" s="250"/>
      <c r="J47" s="289"/>
      <c r="K47" s="289"/>
      <c r="L47" s="289"/>
      <c r="M47" s="290"/>
      <c r="O47" s="232"/>
    </row>
    <row r="48" spans="1:15" ht="13.8" thickBot="1" x14ac:dyDescent="0.3">
      <c r="A48" s="191"/>
      <c r="B48" s="194"/>
      <c r="C48" s="191"/>
      <c r="D48" s="250"/>
      <c r="E48" s="250"/>
      <c r="F48" s="250"/>
      <c r="G48" s="250"/>
      <c r="H48" s="250"/>
      <c r="I48" s="250"/>
      <c r="J48" s="289"/>
      <c r="K48" s="289"/>
      <c r="L48" s="289"/>
      <c r="M48" s="290"/>
      <c r="O48" s="232"/>
    </row>
    <row r="49" spans="1:64" s="233" customFormat="1" ht="13.8" thickBot="1" x14ac:dyDescent="0.3">
      <c r="A49" s="242"/>
      <c r="B49" s="190" t="s">
        <v>302</v>
      </c>
      <c r="C49" s="190"/>
      <c r="D49" s="258"/>
      <c r="E49" s="258"/>
      <c r="F49" s="258"/>
      <c r="G49" s="258"/>
      <c r="H49" s="258"/>
      <c r="I49" s="290">
        <f>SUM(I8:I46)</f>
        <v>0</v>
      </c>
      <c r="J49" s="290"/>
      <c r="K49" s="290"/>
      <c r="L49" s="290"/>
      <c r="M49" s="29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36"/>
      <c r="K50" s="236"/>
      <c r="L50" s="236"/>
      <c r="M50" s="236"/>
    </row>
    <row r="51" spans="1:64" x14ac:dyDescent="0.25">
      <c r="A51" s="234"/>
      <c r="B51" s="217"/>
      <c r="C51" s="217"/>
      <c r="D51" s="235"/>
      <c r="E51" s="235"/>
      <c r="F51" s="235"/>
      <c r="G51" s="235"/>
      <c r="H51" s="235"/>
      <c r="I51" s="235"/>
      <c r="J51" s="236"/>
      <c r="K51" s="236"/>
      <c r="L51" s="236"/>
      <c r="M51" s="236"/>
    </row>
    <row r="52" spans="1:64" x14ac:dyDescent="0.25">
      <c r="A52" s="234"/>
      <c r="B52" s="217"/>
      <c r="C52" s="217"/>
      <c r="D52" s="235"/>
      <c r="E52" s="235"/>
      <c r="F52" s="235"/>
      <c r="G52" s="235"/>
      <c r="H52" s="235"/>
      <c r="I52" s="235"/>
      <c r="J52" s="236"/>
      <c r="K52" s="236"/>
      <c r="L52" s="236"/>
      <c r="M52" s="236"/>
    </row>
    <row r="53" spans="1:64" x14ac:dyDescent="0.25">
      <c r="A53" s="234"/>
      <c r="B53" s="217"/>
      <c r="C53" s="217"/>
      <c r="D53" s="235"/>
      <c r="E53" s="235"/>
      <c r="F53" s="235"/>
      <c r="G53" s="235"/>
      <c r="H53" s="235"/>
      <c r="I53" s="235"/>
      <c r="J53" s="236"/>
      <c r="K53" s="236"/>
      <c r="L53" s="236"/>
      <c r="M53" s="236"/>
    </row>
    <row r="61" spans="1:64" s="238" customFormat="1" x14ac:dyDescent="0.25">
      <c r="A61" s="237"/>
      <c r="C61" s="237"/>
      <c r="D61" s="239"/>
      <c r="E61" s="239"/>
      <c r="F61" s="239"/>
      <c r="G61" s="239"/>
      <c r="H61" s="239"/>
      <c r="I61" s="239"/>
      <c r="J61" s="240"/>
      <c r="K61" s="240"/>
      <c r="L61" s="240"/>
      <c r="M61" s="241"/>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40"/>
      <c r="M62" s="241"/>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40"/>
      <c r="M63" s="241"/>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40"/>
      <c r="M64" s="241"/>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40"/>
      <c r="M65" s="241"/>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40"/>
      <c r="M66" s="241"/>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40"/>
      <c r="M67" s="241"/>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40"/>
      <c r="M68" s="241"/>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40"/>
      <c r="M69" s="241"/>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40"/>
      <c r="M70" s="241"/>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40"/>
      <c r="M71" s="241"/>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40"/>
      <c r="M72" s="241"/>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40"/>
      <c r="M73" s="241"/>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40"/>
      <c r="M74" s="241"/>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40"/>
      <c r="M75" s="241"/>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40"/>
      <c r="M76" s="241"/>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40"/>
      <c r="M77" s="241"/>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40"/>
      <c r="M78" s="241"/>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40"/>
      <c r="M79" s="241"/>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40"/>
      <c r="M80" s="241"/>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40"/>
      <c r="M81" s="241"/>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40"/>
      <c r="M82" s="241"/>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40"/>
      <c r="M83" s="241"/>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40"/>
      <c r="M84" s="241"/>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40"/>
      <c r="M85" s="241"/>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40"/>
      <c r="M86" s="241"/>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40"/>
      <c r="M87" s="241"/>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40"/>
      <c r="M88" s="241"/>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40"/>
      <c r="M89" s="241"/>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40"/>
      <c r="M90" s="241"/>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40"/>
      <c r="M91" s="241"/>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40"/>
      <c r="M92" s="241"/>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40"/>
      <c r="M93" s="241"/>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40"/>
      <c r="M94" s="241"/>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40"/>
      <c r="M95" s="241"/>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40"/>
      <c r="M96" s="241"/>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40"/>
      <c r="M97" s="241"/>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40"/>
      <c r="M98" s="241"/>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40"/>
      <c r="M99" s="241"/>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40"/>
      <c r="M100" s="241"/>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40"/>
      <c r="M101" s="241"/>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40"/>
      <c r="M102" s="241"/>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40"/>
      <c r="M103" s="241"/>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40"/>
      <c r="M104" s="241"/>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40"/>
      <c r="M105" s="241"/>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40"/>
      <c r="M106" s="241"/>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40"/>
      <c r="M107" s="241"/>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40"/>
      <c r="M108" s="241"/>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40"/>
      <c r="M109" s="241"/>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40"/>
      <c r="M110" s="241"/>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40"/>
      <c r="M111" s="241"/>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40"/>
      <c r="M112" s="241"/>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40"/>
      <c r="M113" s="241"/>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40"/>
      <c r="M114" s="241"/>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40"/>
      <c r="M115" s="241"/>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40"/>
      <c r="M116" s="241"/>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40"/>
      <c r="M117" s="241"/>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40"/>
      <c r="M118" s="241"/>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40"/>
      <c r="M119" s="241"/>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40"/>
      <c r="M120" s="241"/>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40"/>
      <c r="M121" s="241"/>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40"/>
      <c r="M122" s="241"/>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40"/>
      <c r="M123" s="241"/>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40"/>
      <c r="M124" s="241"/>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40"/>
      <c r="M125" s="241"/>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40"/>
      <c r="M126" s="241"/>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40"/>
      <c r="M127" s="241"/>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40"/>
      <c r="M128" s="241"/>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40"/>
      <c r="M129" s="241"/>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40"/>
      <c r="M130" s="241"/>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40"/>
      <c r="M131" s="241"/>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40"/>
      <c r="M132" s="241"/>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40"/>
      <c r="M133" s="241"/>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40"/>
      <c r="M134" s="241"/>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40"/>
      <c r="M135" s="241"/>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40"/>
      <c r="M136" s="241"/>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40"/>
      <c r="M137" s="241"/>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40"/>
      <c r="M138" s="241"/>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40"/>
      <c r="M139" s="241"/>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40"/>
      <c r="M140" s="241"/>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40"/>
      <c r="M141" s="241"/>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40"/>
      <c r="M142" s="241"/>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40"/>
      <c r="M143" s="241"/>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40"/>
      <c r="M144" s="241"/>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40"/>
      <c r="M145" s="241"/>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40"/>
      <c r="M146" s="241"/>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40"/>
      <c r="M147" s="241"/>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40"/>
      <c r="M148" s="241"/>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40"/>
      <c r="M149" s="241"/>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40"/>
      <c r="M150" s="241"/>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40"/>
      <c r="M151" s="241"/>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40"/>
      <c r="M152" s="241"/>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40"/>
      <c r="M153" s="241"/>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40"/>
      <c r="M154" s="241"/>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40"/>
      <c r="M155" s="241"/>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40"/>
      <c r="M156" s="241"/>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40"/>
      <c r="M157" s="241"/>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40"/>
      <c r="M158" s="241"/>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40"/>
      <c r="M159" s="241"/>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40"/>
      <c r="M160" s="241"/>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40"/>
      <c r="M161" s="241"/>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40"/>
      <c r="M162" s="241"/>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40"/>
      <c r="M163" s="241"/>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40"/>
      <c r="M164" s="241"/>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40"/>
      <c r="M165" s="241"/>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40"/>
      <c r="M166" s="241"/>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40"/>
      <c r="M167" s="241"/>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40"/>
      <c r="M168" s="241"/>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40"/>
      <c r="M169" s="241"/>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40"/>
      <c r="M170" s="241"/>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40"/>
      <c r="M171" s="241"/>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40"/>
      <c r="M172" s="241"/>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40"/>
      <c r="M173" s="241"/>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40"/>
      <c r="M174" s="241"/>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40"/>
      <c r="M175" s="241"/>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40"/>
      <c r="M176" s="241"/>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40"/>
      <c r="M177" s="241"/>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40"/>
      <c r="M178" s="241"/>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40"/>
      <c r="M179" s="241"/>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40"/>
      <c r="M180" s="241"/>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40"/>
      <c r="M181" s="241"/>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40"/>
      <c r="M182" s="241"/>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40"/>
      <c r="M183" s="241"/>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40"/>
      <c r="M184" s="241"/>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40"/>
      <c r="M185" s="241"/>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40"/>
      <c r="M186" s="241"/>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40"/>
      <c r="M187" s="241"/>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40"/>
      <c r="M188" s="241"/>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40"/>
      <c r="M189" s="241"/>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40"/>
      <c r="M190" s="241"/>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40"/>
      <c r="M191" s="241"/>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40"/>
      <c r="M192" s="241"/>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40"/>
      <c r="M193" s="241"/>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40"/>
      <c r="M194" s="241"/>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40"/>
      <c r="M195" s="241"/>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40"/>
      <c r="M196" s="241"/>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40"/>
      <c r="M197" s="241"/>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40"/>
      <c r="M198" s="241"/>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40"/>
      <c r="M199" s="241"/>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40"/>
      <c r="M200" s="241"/>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40"/>
      <c r="M201" s="241"/>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40"/>
      <c r="M202" s="241"/>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40"/>
      <c r="M203" s="241"/>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40"/>
      <c r="M204" s="241"/>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40"/>
      <c r="M205" s="241"/>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40"/>
      <c r="M206" s="241"/>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40"/>
      <c r="M207" s="241"/>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40"/>
      <c r="M208" s="241"/>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40"/>
      <c r="M209" s="241"/>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40"/>
      <c r="M210" s="241"/>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40"/>
      <c r="M211" s="241"/>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40"/>
      <c r="M212" s="241"/>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40"/>
      <c r="M213" s="241"/>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40"/>
      <c r="M214" s="241"/>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40"/>
      <c r="M215" s="241"/>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40"/>
      <c r="M216" s="241"/>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40"/>
      <c r="M217" s="241"/>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40"/>
      <c r="M218" s="241"/>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40"/>
      <c r="M219" s="241"/>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40"/>
      <c r="M220" s="241"/>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40"/>
      <c r="M221" s="241"/>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40"/>
      <c r="M222" s="241"/>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40"/>
      <c r="M223" s="241"/>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40"/>
      <c r="M224" s="241"/>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40"/>
      <c r="M225" s="241"/>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40"/>
      <c r="M226" s="241"/>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40"/>
      <c r="M227" s="241"/>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40"/>
      <c r="M228" s="241"/>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40"/>
      <c r="M229" s="241"/>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40"/>
      <c r="M230" s="241"/>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40"/>
      <c r="M231" s="241"/>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40"/>
      <c r="M232" s="241"/>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40"/>
      <c r="M233" s="241"/>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40"/>
      <c r="M234" s="241"/>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40"/>
      <c r="M235" s="241"/>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40"/>
      <c r="M236" s="241"/>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40"/>
      <c r="M237" s="241"/>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40"/>
      <c r="M238" s="241"/>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40"/>
      <c r="M239" s="241"/>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40"/>
      <c r="M240" s="241"/>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40"/>
      <c r="M241" s="241"/>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40"/>
      <c r="M242" s="241"/>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40"/>
      <c r="M243" s="241"/>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40"/>
      <c r="M244" s="241"/>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40"/>
      <c r="M245" s="241"/>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40"/>
      <c r="M246" s="241"/>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40"/>
      <c r="M247" s="241"/>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40"/>
      <c r="M248" s="241"/>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40"/>
      <c r="M249" s="241"/>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40"/>
      <c r="M250" s="241"/>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40"/>
      <c r="M251" s="241"/>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40"/>
      <c r="M252" s="241"/>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40"/>
      <c r="M253" s="241"/>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40"/>
      <c r="M254" s="241"/>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40"/>
      <c r="M255" s="241"/>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40"/>
      <c r="M256" s="241"/>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40"/>
      <c r="M257" s="241"/>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40"/>
      <c r="M258" s="241"/>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40"/>
      <c r="M259" s="241"/>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40"/>
      <c r="M260" s="241"/>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40"/>
      <c r="M261" s="241"/>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40"/>
      <c r="M262" s="241"/>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40"/>
      <c r="M263" s="241"/>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40"/>
      <c r="M264" s="241"/>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40"/>
      <c r="M265" s="241"/>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40"/>
      <c r="M266" s="241"/>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40"/>
      <c r="M267" s="241"/>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40"/>
      <c r="M268" s="241"/>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40"/>
      <c r="M269" s="241"/>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40"/>
      <c r="M270" s="241"/>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40"/>
      <c r="M271" s="241"/>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40"/>
      <c r="M272" s="241"/>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40"/>
      <c r="M273" s="241"/>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40"/>
      <c r="M274" s="241"/>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40"/>
      <c r="M275" s="241"/>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40"/>
      <c r="M276" s="241"/>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40"/>
      <c r="M277" s="241"/>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40"/>
      <c r="M278" s="241"/>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40"/>
      <c r="M279" s="241"/>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40"/>
      <c r="M280" s="241"/>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40"/>
      <c r="M281" s="241"/>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40"/>
      <c r="M282" s="241"/>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40"/>
      <c r="M283" s="241"/>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40"/>
      <c r="M284" s="241"/>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40"/>
      <c r="M285" s="241"/>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40"/>
      <c r="M286" s="241"/>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40"/>
      <c r="M287" s="241"/>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40"/>
      <c r="M288" s="241"/>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40"/>
      <c r="M289" s="241"/>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40"/>
      <c r="M290" s="241"/>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40"/>
      <c r="M291" s="241"/>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40"/>
      <c r="M292" s="241"/>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40"/>
      <c r="M293" s="241"/>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40"/>
      <c r="M294" s="241"/>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40"/>
      <c r="M295" s="241"/>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40"/>
      <c r="M296" s="241"/>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40"/>
      <c r="M297" s="241"/>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40"/>
      <c r="M298" s="241"/>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40"/>
      <c r="M299" s="241"/>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40"/>
      <c r="M300" s="241"/>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40"/>
      <c r="M301" s="241"/>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40"/>
      <c r="M302" s="241"/>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40"/>
      <c r="M303" s="241"/>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40"/>
      <c r="M304" s="241"/>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40"/>
      <c r="M305" s="241"/>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40"/>
      <c r="M306" s="241"/>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40"/>
      <c r="M307" s="241"/>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40"/>
      <c r="M308" s="241"/>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40"/>
      <c r="M309" s="241"/>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40"/>
      <c r="M310" s="241"/>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40"/>
      <c r="M311" s="241"/>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40"/>
      <c r="M312" s="241"/>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40"/>
      <c r="M313" s="241"/>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40"/>
      <c r="M314" s="241"/>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40"/>
      <c r="M315" s="241"/>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40"/>
      <c r="M316" s="241"/>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40"/>
      <c r="M317" s="241"/>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40"/>
      <c r="M318" s="241"/>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40"/>
      <c r="M319" s="241"/>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40"/>
      <c r="M320" s="241"/>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40"/>
      <c r="M321" s="241"/>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40"/>
      <c r="M322" s="241"/>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40"/>
      <c r="M323" s="241"/>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40"/>
      <c r="M324" s="241"/>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40"/>
      <c r="M325" s="241"/>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40"/>
      <c r="M326" s="241"/>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40"/>
      <c r="M327" s="241"/>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40"/>
      <c r="M328" s="241"/>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40"/>
      <c r="M329" s="241"/>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40"/>
      <c r="M330" s="241"/>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40"/>
      <c r="M331" s="241"/>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40"/>
      <c r="M332" s="241"/>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40"/>
      <c r="M333" s="241"/>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40"/>
      <c r="M334" s="241"/>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40"/>
      <c r="M335" s="241"/>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40"/>
      <c r="M336" s="241"/>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40"/>
      <c r="M337" s="241"/>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40"/>
      <c r="M338" s="241"/>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40"/>
      <c r="M339" s="241"/>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40"/>
      <c r="M340" s="241"/>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40"/>
      <c r="M341" s="241"/>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40"/>
      <c r="M342" s="241"/>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40"/>
      <c r="M343" s="241"/>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40"/>
      <c r="M344" s="241"/>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40"/>
      <c r="M345" s="241"/>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40"/>
      <c r="M346" s="241"/>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40"/>
      <c r="M347" s="241"/>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40"/>
      <c r="M348" s="241"/>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40"/>
      <c r="M349" s="241"/>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40"/>
      <c r="M350" s="241"/>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40"/>
      <c r="M351" s="241"/>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40"/>
      <c r="M352" s="241"/>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40"/>
      <c r="M353" s="241"/>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40"/>
      <c r="M354" s="241"/>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40"/>
      <c r="M355" s="241"/>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40"/>
      <c r="M356" s="241"/>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40"/>
      <c r="M357" s="241"/>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40"/>
      <c r="M358" s="241"/>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40"/>
      <c r="M359" s="241"/>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40"/>
      <c r="M360" s="241"/>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40"/>
      <c r="M361" s="241"/>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40"/>
      <c r="M362" s="241"/>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40"/>
      <c r="M363" s="241"/>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40"/>
      <c r="M364" s="241"/>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40"/>
      <c r="M365" s="241"/>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40"/>
      <c r="M366" s="241"/>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40"/>
      <c r="M367" s="241"/>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40"/>
      <c r="M368" s="241"/>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40"/>
      <c r="M369" s="241"/>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40"/>
      <c r="M370" s="241"/>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40"/>
      <c r="M371" s="241"/>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40"/>
      <c r="M372" s="241"/>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40"/>
      <c r="M373" s="241"/>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40"/>
      <c r="M374" s="241"/>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40"/>
      <c r="M375" s="241"/>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40"/>
      <c r="M376" s="241"/>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40"/>
      <c r="M377" s="241"/>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40"/>
      <c r="M378" s="241"/>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40"/>
      <c r="M379" s="241"/>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40"/>
      <c r="M380" s="241"/>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40"/>
      <c r="M381" s="241"/>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40"/>
      <c r="M382" s="241"/>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40"/>
      <c r="M383" s="241"/>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40"/>
      <c r="M384" s="241"/>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40"/>
      <c r="M385" s="241"/>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40"/>
      <c r="M386" s="241"/>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40"/>
      <c r="M387" s="241"/>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40"/>
      <c r="M388" s="241"/>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40"/>
      <c r="M389" s="241"/>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40"/>
      <c r="M390" s="241"/>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40"/>
      <c r="M391" s="241"/>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40"/>
      <c r="M392" s="241"/>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40"/>
      <c r="M393" s="241"/>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40"/>
      <c r="M394" s="241"/>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40"/>
      <c r="M395" s="241"/>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40"/>
      <c r="M396" s="241"/>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40"/>
      <c r="M397" s="241"/>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40"/>
      <c r="M398" s="241"/>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40"/>
      <c r="M399" s="241"/>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40"/>
      <c r="M400" s="241"/>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40"/>
      <c r="M401" s="241"/>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40"/>
      <c r="M402" s="241"/>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40"/>
      <c r="M403" s="241"/>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40"/>
      <c r="M404" s="241"/>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40"/>
      <c r="M405" s="241"/>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40"/>
      <c r="M406" s="241"/>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40"/>
      <c r="M407" s="241"/>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40"/>
      <c r="M408" s="241"/>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40"/>
      <c r="M409" s="241"/>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40"/>
      <c r="M410" s="241"/>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40"/>
      <c r="M411" s="241"/>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40"/>
      <c r="M412" s="241"/>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40"/>
      <c r="M413" s="241"/>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40"/>
      <c r="M414" s="241"/>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40"/>
      <c r="M415" s="241"/>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40"/>
      <c r="M416" s="241"/>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40"/>
      <c r="M417" s="241"/>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40"/>
      <c r="M418" s="241"/>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40"/>
      <c r="M419" s="241"/>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40"/>
      <c r="M420" s="241"/>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40"/>
      <c r="M421" s="241"/>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40"/>
      <c r="M422" s="241"/>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40"/>
      <c r="M423" s="241"/>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40"/>
      <c r="M424" s="241"/>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40"/>
      <c r="M425" s="241"/>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40"/>
      <c r="M426" s="241"/>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40"/>
      <c r="M427" s="241"/>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40"/>
      <c r="M428" s="241"/>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40"/>
      <c r="M429" s="241"/>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40"/>
      <c r="M430" s="241"/>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40"/>
      <c r="M431" s="241"/>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40"/>
      <c r="M432" s="241"/>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40"/>
      <c r="M433" s="241"/>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40"/>
      <c r="M434" s="241"/>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40"/>
      <c r="M435" s="241"/>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40"/>
      <c r="M436" s="241"/>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40"/>
      <c r="M437" s="241"/>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40"/>
      <c r="M438" s="241"/>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40"/>
      <c r="M439" s="241"/>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40"/>
      <c r="M440" s="241"/>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40"/>
      <c r="M441" s="241"/>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40"/>
      <c r="M442" s="241"/>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40"/>
      <c r="M443" s="241"/>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40"/>
      <c r="M444" s="241"/>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40"/>
      <c r="M445" s="241"/>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40"/>
      <c r="M446" s="241"/>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40"/>
      <c r="M447" s="241"/>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40"/>
      <c r="M448" s="241"/>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40"/>
      <c r="M449" s="241"/>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40"/>
      <c r="M450" s="241"/>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40"/>
      <c r="M451" s="241"/>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40"/>
      <c r="M452" s="241"/>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40"/>
      <c r="M453" s="241"/>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40"/>
      <c r="M454" s="241"/>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40"/>
      <c r="M455" s="241"/>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40"/>
      <c r="M456" s="241"/>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40"/>
      <c r="M457" s="241"/>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40"/>
      <c r="M458" s="241"/>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40"/>
      <c r="M459" s="241"/>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40"/>
      <c r="M460" s="241"/>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40"/>
      <c r="M461" s="241"/>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40"/>
      <c r="M462" s="241"/>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40"/>
      <c r="M463" s="241"/>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40"/>
      <c r="M464" s="241"/>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40"/>
      <c r="M465" s="241"/>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40"/>
      <c r="M466" s="241"/>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40"/>
      <c r="M467" s="241"/>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40"/>
      <c r="M468" s="241"/>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40"/>
      <c r="M469" s="241"/>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40"/>
      <c r="M470" s="241"/>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40"/>
      <c r="M471" s="241"/>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40"/>
      <c r="M472" s="241"/>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40"/>
      <c r="M473" s="241"/>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40"/>
      <c r="M474" s="241"/>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40"/>
      <c r="M475" s="241"/>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40"/>
      <c r="M476" s="241"/>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40"/>
      <c r="M477" s="241"/>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40"/>
      <c r="M478" s="241"/>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40"/>
      <c r="M479" s="241"/>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40"/>
      <c r="M480" s="241"/>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40"/>
      <c r="M481" s="241"/>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40"/>
      <c r="M482" s="241"/>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40"/>
      <c r="M483" s="241"/>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40"/>
      <c r="M484" s="241"/>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40"/>
      <c r="M485" s="241"/>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40"/>
      <c r="M486" s="241"/>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40"/>
      <c r="M487" s="241"/>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40"/>
      <c r="M488" s="241"/>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40"/>
      <c r="M489" s="241"/>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40"/>
      <c r="M490" s="241"/>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40"/>
      <c r="M491" s="241"/>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40"/>
      <c r="M492" s="241"/>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40"/>
      <c r="M493" s="241"/>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40"/>
      <c r="M494" s="241"/>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40"/>
      <c r="M495" s="241"/>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40"/>
      <c r="M496" s="241"/>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40"/>
      <c r="M497" s="241"/>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40"/>
      <c r="M498" s="241"/>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40"/>
      <c r="M499" s="241"/>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40"/>
      <c r="M500" s="241"/>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40"/>
      <c r="M501" s="241"/>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40"/>
      <c r="M502" s="241"/>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40"/>
      <c r="M503" s="241"/>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40"/>
      <c r="M504" s="241"/>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40"/>
      <c r="M505" s="241"/>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40"/>
      <c r="M506" s="241"/>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40"/>
      <c r="M507" s="241"/>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40"/>
      <c r="M508" s="241"/>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40"/>
      <c r="M509" s="241"/>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40"/>
      <c r="M510" s="241"/>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40"/>
      <c r="M511" s="241"/>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40"/>
      <c r="M512" s="241"/>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40"/>
      <c r="M513" s="241"/>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40"/>
      <c r="M514" s="241"/>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40"/>
      <c r="M515" s="241"/>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40"/>
      <c r="M516" s="241"/>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40"/>
      <c r="M517" s="241"/>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40"/>
      <c r="M518" s="241"/>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40"/>
      <c r="M519" s="241"/>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40"/>
      <c r="M520" s="241"/>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40"/>
      <c r="M521" s="241"/>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40"/>
      <c r="M522" s="241"/>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40"/>
      <c r="M523" s="241"/>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40"/>
      <c r="M524" s="241"/>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40"/>
      <c r="M525" s="241"/>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40"/>
      <c r="M526" s="241"/>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40"/>
      <c r="M527" s="241"/>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40"/>
      <c r="M528" s="241"/>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40"/>
      <c r="M529" s="241"/>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40"/>
      <c r="M530" s="241"/>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40"/>
      <c r="M531" s="241"/>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40"/>
      <c r="M532" s="241"/>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40"/>
      <c r="M533" s="241"/>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40"/>
      <c r="M534" s="241"/>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40"/>
      <c r="M535" s="241"/>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40"/>
      <c r="M536" s="241"/>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40"/>
      <c r="M537" s="241"/>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40"/>
      <c r="M538" s="241"/>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40"/>
      <c r="M539" s="241"/>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40"/>
      <c r="M540" s="241"/>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40"/>
      <c r="M541" s="241"/>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40"/>
      <c r="M542" s="241"/>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40"/>
      <c r="M543" s="241"/>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40"/>
      <c r="M544" s="241"/>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40"/>
      <c r="M545" s="241"/>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40"/>
      <c r="M546" s="241"/>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40"/>
      <c r="M547" s="241"/>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40"/>
      <c r="M548" s="241"/>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40"/>
      <c r="M549" s="241"/>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40"/>
      <c r="M550" s="241"/>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40"/>
      <c r="M551" s="241"/>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40"/>
      <c r="M552" s="241"/>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40"/>
      <c r="M553" s="241"/>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40"/>
      <c r="M554" s="241"/>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40"/>
      <c r="M555" s="241"/>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40"/>
      <c r="M556" s="241"/>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40"/>
      <c r="M557" s="241"/>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40"/>
      <c r="M558" s="241"/>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40"/>
      <c r="M559" s="241"/>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40"/>
      <c r="M560" s="241"/>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40"/>
      <c r="M561" s="241"/>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40"/>
      <c r="M562" s="241"/>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40"/>
      <c r="M563" s="241"/>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40"/>
      <c r="M564" s="241"/>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40"/>
      <c r="M565" s="241"/>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40"/>
      <c r="M566" s="241"/>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40"/>
      <c r="M567" s="241"/>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40"/>
      <c r="M568" s="241"/>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40"/>
      <c r="M569" s="241"/>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40"/>
      <c r="M570" s="241"/>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40"/>
      <c r="M571" s="241"/>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40"/>
      <c r="M572" s="241"/>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40"/>
      <c r="M573" s="241"/>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40"/>
      <c r="M574" s="241"/>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40"/>
      <c r="M575" s="241"/>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40"/>
      <c r="M576" s="241"/>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40"/>
      <c r="M577" s="241"/>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40"/>
      <c r="M578" s="241"/>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40"/>
      <c r="M579" s="241"/>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40"/>
      <c r="M580" s="241"/>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40"/>
      <c r="M581" s="241"/>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40"/>
      <c r="M582" s="241"/>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40"/>
      <c r="M583" s="241"/>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40"/>
      <c r="M584" s="241"/>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40"/>
      <c r="M585" s="241"/>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40"/>
      <c r="M586" s="241"/>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40"/>
      <c r="M587" s="241"/>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40"/>
      <c r="M588" s="241"/>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40"/>
      <c r="M589" s="241"/>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40"/>
      <c r="M590" s="241"/>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40"/>
      <c r="M591" s="241"/>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40"/>
      <c r="M592" s="241"/>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40"/>
      <c r="M593" s="241"/>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40"/>
      <c r="M594" s="241"/>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40"/>
      <c r="M595" s="241"/>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40"/>
      <c r="M596" s="241"/>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40"/>
      <c r="M597" s="241"/>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40"/>
      <c r="M598" s="241"/>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40"/>
      <c r="M599" s="241"/>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40"/>
      <c r="M600" s="241"/>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40"/>
      <c r="M601" s="241"/>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40"/>
      <c r="M602" s="241"/>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40"/>
      <c r="M603" s="241"/>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40"/>
      <c r="M604" s="241"/>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40"/>
      <c r="M605" s="241"/>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40"/>
      <c r="M606" s="241"/>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40"/>
      <c r="M607" s="241"/>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40"/>
      <c r="M608" s="241"/>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40"/>
      <c r="M609" s="241"/>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40"/>
      <c r="M610" s="241"/>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40"/>
      <c r="M611" s="241"/>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40"/>
      <c r="M612" s="241"/>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40"/>
      <c r="M613" s="241"/>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40"/>
      <c r="M614" s="241"/>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40"/>
      <c r="M615" s="241"/>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40"/>
      <c r="M616" s="241"/>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40"/>
      <c r="M617" s="241"/>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40"/>
      <c r="M618" s="241"/>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40"/>
      <c r="M619" s="241"/>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40"/>
      <c r="M620" s="241"/>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40"/>
      <c r="M621" s="241"/>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40"/>
      <c r="M622" s="241"/>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40"/>
      <c r="M623" s="241"/>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40"/>
      <c r="M624" s="241"/>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40"/>
      <c r="M625" s="241"/>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40"/>
      <c r="M626" s="241"/>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40"/>
      <c r="M627" s="241"/>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40"/>
      <c r="M628" s="241"/>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40"/>
      <c r="M629" s="241"/>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40"/>
      <c r="M630" s="241"/>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40"/>
      <c r="M631" s="241"/>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40"/>
      <c r="M632" s="241"/>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40"/>
      <c r="M633" s="241"/>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40"/>
      <c r="M634" s="241"/>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40"/>
      <c r="M635" s="241"/>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40"/>
      <c r="M636" s="241"/>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40"/>
      <c r="M637" s="241"/>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40"/>
      <c r="M638" s="241"/>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40"/>
      <c r="M639" s="241"/>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40"/>
      <c r="M640" s="241"/>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40"/>
      <c r="M641" s="241"/>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40"/>
      <c r="M642" s="241"/>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40"/>
      <c r="M643" s="241"/>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40"/>
      <c r="M644" s="241"/>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40"/>
      <c r="M645" s="241"/>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40"/>
      <c r="M646" s="241"/>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40"/>
      <c r="M647" s="241"/>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40"/>
      <c r="M648" s="241"/>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40"/>
      <c r="M649" s="241"/>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40"/>
      <c r="M650" s="241"/>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40"/>
      <c r="M651" s="241"/>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40"/>
      <c r="M652" s="241"/>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40"/>
      <c r="M653" s="241"/>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40"/>
      <c r="M654" s="241"/>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40"/>
      <c r="M655" s="241"/>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40"/>
      <c r="M656" s="241"/>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40"/>
      <c r="M657" s="241"/>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40"/>
      <c r="M658" s="241"/>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40"/>
      <c r="M659" s="241"/>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40"/>
      <c r="M660" s="241"/>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40"/>
      <c r="M661" s="241"/>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40"/>
      <c r="M662" s="241"/>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40"/>
      <c r="M663" s="241"/>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40"/>
      <c r="M664" s="241"/>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40"/>
      <c r="M665" s="241"/>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40"/>
      <c r="M666" s="241"/>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40"/>
      <c r="M667" s="241"/>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40"/>
      <c r="M668" s="241"/>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40"/>
      <c r="M669" s="241"/>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40"/>
      <c r="M670" s="241"/>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40"/>
      <c r="M671" s="241"/>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40"/>
      <c r="M672" s="241"/>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40"/>
      <c r="M673" s="241"/>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40"/>
      <c r="M674" s="241"/>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40"/>
      <c r="M675" s="241"/>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40"/>
      <c r="M676" s="241"/>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40"/>
      <c r="M677" s="241"/>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40"/>
      <c r="M678" s="241"/>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40"/>
      <c r="M679" s="241"/>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40"/>
      <c r="M680" s="241"/>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40"/>
      <c r="M681" s="241"/>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40"/>
      <c r="M682" s="241"/>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40"/>
      <c r="M683" s="241"/>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40"/>
      <c r="M684" s="241"/>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40"/>
      <c r="M685" s="241"/>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40"/>
      <c r="M686" s="241"/>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40"/>
      <c r="M687" s="241"/>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40"/>
      <c r="M688" s="241"/>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40"/>
      <c r="M689" s="241"/>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40"/>
      <c r="M690" s="241"/>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40"/>
      <c r="M691" s="241"/>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40"/>
      <c r="M692" s="241"/>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40"/>
      <c r="M693" s="241"/>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40"/>
      <c r="M694" s="241"/>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40"/>
      <c r="M695" s="241"/>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40"/>
      <c r="M696" s="241"/>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40"/>
      <c r="M697" s="241"/>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40"/>
      <c r="M698" s="241"/>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40"/>
      <c r="M699" s="241"/>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40"/>
      <c r="M700" s="241"/>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40"/>
      <c r="M701" s="241"/>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40"/>
      <c r="M702" s="241"/>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40"/>
      <c r="M703" s="241"/>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40"/>
      <c r="M704" s="241"/>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40"/>
      <c r="M705" s="241"/>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40"/>
      <c r="M706" s="241"/>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40"/>
      <c r="M707" s="241"/>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40"/>
      <c r="M708" s="241"/>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40"/>
      <c r="M709" s="241"/>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40"/>
      <c r="M710" s="241"/>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40"/>
      <c r="M711" s="241"/>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40"/>
      <c r="M712" s="241"/>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DJjukmRUiCwFwoQVRuvHkTmngJT+wOHpXshwhlCntFJ0XqPGWxVeXF0rH35vFsER0RRJEWBG1vb/YM8CRgCB2w==" saltValue="oCNy4SHYSG5Gfl3x4uGBdg==" spinCount="100000" sheet="1" objects="1" scenarios="1" formatColumns="0" selectLockedCells="1"/>
  <mergeCells count="5">
    <mergeCell ref="A1:J1"/>
    <mergeCell ref="A2:J2"/>
    <mergeCell ref="A3:M3"/>
    <mergeCell ref="E4:I4"/>
    <mergeCell ref="J4:M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CF241"/>
  <sheetViews>
    <sheetView zoomScale="75" zoomScaleNormal="75" workbookViewId="0">
      <selection activeCell="I1" sqref="I1:I1048576"/>
    </sheetView>
  </sheetViews>
  <sheetFormatPr defaultRowHeight="13.2" x14ac:dyDescent="0.25"/>
  <cols>
    <col min="1" max="1" width="9.44140625" customWidth="1"/>
    <col min="2" max="2" width="8.44140625" customWidth="1"/>
    <col min="3" max="3" width="4.44140625" customWidth="1"/>
    <col min="4" max="4" width="1.5546875" customWidth="1"/>
    <col min="5" max="5" width="2" customWidth="1"/>
    <col min="6" max="6" width="81" customWidth="1"/>
    <col min="7" max="7" width="16.44140625" customWidth="1"/>
    <col min="8" max="8" width="13" bestFit="1" customWidth="1"/>
    <col min="9" max="45" width="13" customWidth="1"/>
    <col min="46" max="46" width="13" bestFit="1" customWidth="1"/>
    <col min="47" max="49" width="12.44140625" customWidth="1"/>
    <col min="50" max="50" width="14.5546875" customWidth="1"/>
    <col min="51" max="83" width="12.44140625" customWidth="1"/>
    <col min="84" max="84" width="15.5546875" customWidth="1"/>
  </cols>
  <sheetData>
    <row r="1" spans="1:84" ht="47.4" thickBot="1" x14ac:dyDescent="0.35">
      <c r="A1" s="46" t="s">
        <v>0</v>
      </c>
      <c r="B1" s="46"/>
      <c r="C1" s="46"/>
      <c r="D1" s="1"/>
      <c r="E1" s="2"/>
      <c r="F1" s="3" t="s">
        <v>215</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4"/>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8.600000000000001" thickTop="1" thickBot="1" x14ac:dyDescent="0.3">
      <c r="A3" s="46"/>
      <c r="B3" s="46"/>
      <c r="C3" s="46"/>
      <c r="D3" s="4"/>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5.6" x14ac:dyDescent="0.3">
      <c r="A4" s="46"/>
      <c r="B4" s="46"/>
      <c r="C4" s="46"/>
      <c r="D4" s="4"/>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x14ac:dyDescent="0.25">
      <c r="A5" s="46"/>
      <c r="B5" s="46"/>
      <c r="C5" s="46"/>
      <c r="D5" s="4"/>
      <c r="E5" s="11"/>
      <c r="F5" s="12" t="s">
        <v>4</v>
      </c>
      <c r="G5" s="105" t="e">
        <f ca="1">AVERAGE((INDIRECT("H5"), INDIRECT("H5"), INDIRECT("J5"), INDIRECT("K5"), INDIRECT("L5"), INDIRECT("M5"), INDIRECT("N5"), INDIRECT("O5"), INDIRECT("P5"), INDIRECT("Q5"), INDIRECT("R5"), INDIRECT("S5"))) /12</f>
        <v>#REF!</v>
      </c>
      <c r="H5" s="73" t="e">
        <f>#REF!</f>
        <v>#REF!</v>
      </c>
      <c r="I5" s="73">
        <v>1337</v>
      </c>
      <c r="J5" s="73">
        <v>1330</v>
      </c>
      <c r="K5" s="73">
        <v>1327</v>
      </c>
      <c r="L5" s="73">
        <v>1306</v>
      </c>
      <c r="M5" s="73">
        <v>1309</v>
      </c>
      <c r="N5" s="73">
        <v>1310</v>
      </c>
      <c r="O5" s="73">
        <v>1307</v>
      </c>
      <c r="P5" s="73">
        <v>1294</v>
      </c>
      <c r="Q5" s="73">
        <v>1306</v>
      </c>
      <c r="R5" s="73">
        <v>1282</v>
      </c>
      <c r="S5" s="73">
        <v>1272</v>
      </c>
      <c r="T5" s="73">
        <v>1264</v>
      </c>
      <c r="U5" s="73">
        <v>1251</v>
      </c>
      <c r="V5" s="73">
        <v>1253</v>
      </c>
      <c r="W5" s="73">
        <v>1249</v>
      </c>
      <c r="X5" s="73">
        <v>1243</v>
      </c>
      <c r="Y5" s="73">
        <v>1235</v>
      </c>
      <c r="Z5" s="73">
        <v>1222</v>
      </c>
      <c r="AA5" s="73">
        <v>1223</v>
      </c>
      <c r="AB5" s="73">
        <v>1224</v>
      </c>
      <c r="AC5" s="73">
        <v>1194</v>
      </c>
      <c r="AD5" s="73">
        <v>1190</v>
      </c>
      <c r="AE5" s="73">
        <v>1182</v>
      </c>
      <c r="AF5" s="73">
        <v>1184</v>
      </c>
      <c r="AG5" s="73">
        <v>1186</v>
      </c>
      <c r="AH5" s="73">
        <v>1209</v>
      </c>
      <c r="AI5" s="73">
        <v>1206</v>
      </c>
      <c r="AJ5" s="73">
        <v>1186</v>
      </c>
      <c r="AK5" s="73">
        <v>1183</v>
      </c>
      <c r="AL5" s="73">
        <v>1175</v>
      </c>
      <c r="AM5" s="73">
        <v>1172</v>
      </c>
      <c r="AN5" s="73">
        <v>1172</v>
      </c>
      <c r="AO5" s="73">
        <v>1011</v>
      </c>
      <c r="AP5" s="73">
        <v>1011</v>
      </c>
      <c r="AQ5" s="73">
        <v>1164</v>
      </c>
      <c r="AR5" s="73">
        <v>1008</v>
      </c>
      <c r="AS5" s="73">
        <v>1010</v>
      </c>
      <c r="AT5" s="73">
        <v>1008</v>
      </c>
      <c r="AU5" s="73">
        <v>1012</v>
      </c>
      <c r="AV5" s="73">
        <v>1014</v>
      </c>
      <c r="AW5" s="73">
        <v>1014</v>
      </c>
      <c r="AX5" s="73">
        <v>1009</v>
      </c>
      <c r="AY5" s="73">
        <v>1003</v>
      </c>
      <c r="AZ5" s="73">
        <v>995</v>
      </c>
      <c r="BA5" s="73">
        <v>1001</v>
      </c>
      <c r="BB5" s="73">
        <v>1001</v>
      </c>
      <c r="BC5" s="73">
        <v>1009</v>
      </c>
      <c r="BD5" s="73">
        <v>1000</v>
      </c>
      <c r="BE5" s="73">
        <v>1001</v>
      </c>
      <c r="BF5" s="73">
        <v>1001</v>
      </c>
      <c r="BG5" s="73">
        <v>998</v>
      </c>
      <c r="BH5" s="73">
        <v>1004</v>
      </c>
      <c r="BI5" s="73">
        <v>1006</v>
      </c>
      <c r="BJ5" s="73">
        <v>1007</v>
      </c>
      <c r="BK5" s="73">
        <v>1005</v>
      </c>
      <c r="BL5" s="73">
        <v>1006</v>
      </c>
      <c r="BM5" s="73">
        <v>1006</v>
      </c>
      <c r="BN5" s="73">
        <v>1004</v>
      </c>
      <c r="BO5" s="73">
        <v>1009</v>
      </c>
      <c r="BP5" s="73">
        <v>1013</v>
      </c>
      <c r="BQ5" s="73">
        <v>1014</v>
      </c>
      <c r="BR5" s="73">
        <v>1011</v>
      </c>
      <c r="BS5" s="73">
        <v>1009</v>
      </c>
      <c r="BT5" s="73">
        <v>1009</v>
      </c>
      <c r="BU5" s="73">
        <v>1009</v>
      </c>
      <c r="BV5" s="73">
        <v>1007</v>
      </c>
      <c r="BW5" s="73">
        <v>1007</v>
      </c>
      <c r="BX5" s="73">
        <v>1000</v>
      </c>
      <c r="BY5" s="73">
        <v>997</v>
      </c>
      <c r="BZ5" s="73">
        <v>996</v>
      </c>
      <c r="CA5" s="73">
        <v>993</v>
      </c>
      <c r="CB5" s="73">
        <v>1000</v>
      </c>
      <c r="CC5" s="73">
        <v>999</v>
      </c>
      <c r="CD5" s="73">
        <v>1001</v>
      </c>
      <c r="CE5" s="73">
        <v>1001</v>
      </c>
      <c r="CF5" s="73">
        <v>997</v>
      </c>
    </row>
    <row r="6" spans="1:84" x14ac:dyDescent="0.25">
      <c r="A6" s="46"/>
      <c r="B6" s="46"/>
      <c r="C6" s="46"/>
      <c r="D6" s="4"/>
      <c r="E6" s="11"/>
      <c r="F6" s="12" t="s">
        <v>5</v>
      </c>
      <c r="G6" s="105" t="e">
        <f ca="1">AVERAGE((INDIRECT("H6"), INDIRECT("H6"), INDIRECT("J6"), INDIRECT("K6"), INDIRECT("L6"), INDIRECT("M6"), INDIRECT("N6"), INDIRECT("O6"), INDIRECT("P6"), INDIRECT("Q6"), INDIRECT("R6"), INDIRECT("S6"))) /12</f>
        <v>#REF!</v>
      </c>
      <c r="H6" s="73" t="e">
        <f>#REF!</f>
        <v>#REF!</v>
      </c>
      <c r="I6" s="73">
        <v>23564</v>
      </c>
      <c r="J6" s="73">
        <v>18001</v>
      </c>
      <c r="K6" s="73">
        <v>18082</v>
      </c>
      <c r="L6" s="73">
        <v>18143</v>
      </c>
      <c r="M6" s="73">
        <v>18197</v>
      </c>
      <c r="N6" s="73">
        <v>18218</v>
      </c>
      <c r="O6" s="73">
        <v>18272</v>
      </c>
      <c r="P6" s="73">
        <v>18285</v>
      </c>
      <c r="Q6" s="73">
        <v>18324</v>
      </c>
      <c r="R6" s="73">
        <v>18374</v>
      </c>
      <c r="S6" s="73">
        <v>18433</v>
      </c>
      <c r="T6" s="73">
        <v>18479</v>
      </c>
      <c r="U6" s="73">
        <v>18536</v>
      </c>
      <c r="V6" s="73">
        <v>18562</v>
      </c>
      <c r="W6" s="73">
        <v>18621</v>
      </c>
      <c r="X6" s="73">
        <v>18645</v>
      </c>
      <c r="Y6" s="73">
        <v>18691</v>
      </c>
      <c r="Z6" s="73">
        <v>18743</v>
      </c>
      <c r="AA6" s="73">
        <v>18804</v>
      </c>
      <c r="AB6" s="73">
        <v>18865</v>
      </c>
      <c r="AC6" s="73">
        <v>18966</v>
      </c>
      <c r="AD6" s="73">
        <v>19018</v>
      </c>
      <c r="AE6" s="73">
        <v>19092</v>
      </c>
      <c r="AF6" s="73">
        <v>19159</v>
      </c>
      <c r="AG6" s="73">
        <v>19198</v>
      </c>
      <c r="AH6" s="73">
        <v>19206</v>
      </c>
      <c r="AI6" s="73">
        <v>19254</v>
      </c>
      <c r="AJ6" s="73">
        <v>19298</v>
      </c>
      <c r="AK6" s="73">
        <v>19367</v>
      </c>
      <c r="AL6" s="73">
        <v>19412</v>
      </c>
      <c r="AM6" s="73">
        <v>19481</v>
      </c>
      <c r="AN6" s="73">
        <v>19520</v>
      </c>
      <c r="AO6" s="73">
        <v>19503</v>
      </c>
      <c r="AP6" s="73">
        <v>19535</v>
      </c>
      <c r="AQ6" s="73">
        <v>19609</v>
      </c>
      <c r="AR6" s="73">
        <v>19596</v>
      </c>
      <c r="AS6" s="73">
        <v>19630</v>
      </c>
      <c r="AT6" s="73">
        <v>19667</v>
      </c>
      <c r="AU6" s="73">
        <v>19723</v>
      </c>
      <c r="AV6" s="73">
        <v>19794</v>
      </c>
      <c r="AW6" s="73">
        <v>19819</v>
      </c>
      <c r="AX6" s="73">
        <v>19819</v>
      </c>
      <c r="AY6" s="73">
        <v>19834</v>
      </c>
      <c r="AZ6" s="73">
        <v>19841</v>
      </c>
      <c r="BA6" s="73">
        <v>19854</v>
      </c>
      <c r="BB6" s="73">
        <v>19888</v>
      </c>
      <c r="BC6" s="73">
        <v>19920</v>
      </c>
      <c r="BD6" s="73">
        <v>19954</v>
      </c>
      <c r="BE6" s="73">
        <v>19977</v>
      </c>
      <c r="BF6" s="73">
        <v>20008</v>
      </c>
      <c r="BG6" s="73">
        <v>20072</v>
      </c>
      <c r="BH6" s="73">
        <v>20130</v>
      </c>
      <c r="BI6" s="73">
        <v>20212</v>
      </c>
      <c r="BJ6" s="73">
        <v>20248</v>
      </c>
      <c r="BK6" s="73">
        <v>20290</v>
      </c>
      <c r="BL6" s="73">
        <v>20394</v>
      </c>
      <c r="BM6" s="73">
        <v>20394</v>
      </c>
      <c r="BN6" s="73">
        <v>20508</v>
      </c>
      <c r="BO6" s="73">
        <v>20552</v>
      </c>
      <c r="BP6" s="73">
        <v>20614</v>
      </c>
      <c r="BQ6" s="73">
        <v>20662</v>
      </c>
      <c r="BR6" s="73">
        <v>20663</v>
      </c>
      <c r="BS6" s="73">
        <v>20871</v>
      </c>
      <c r="BT6" s="73">
        <v>20871</v>
      </c>
      <c r="BU6" s="73">
        <v>20871</v>
      </c>
      <c r="BV6" s="73">
        <v>20897</v>
      </c>
      <c r="BW6" s="73">
        <v>20938</v>
      </c>
      <c r="BX6" s="73">
        <v>20951</v>
      </c>
      <c r="BY6" s="73">
        <v>21011</v>
      </c>
      <c r="BZ6" s="73">
        <v>21029</v>
      </c>
      <c r="CA6" s="73">
        <v>21038</v>
      </c>
      <c r="CB6" s="73">
        <v>21048</v>
      </c>
      <c r="CC6" s="73">
        <v>21077</v>
      </c>
      <c r="CD6" s="73">
        <v>21120</v>
      </c>
      <c r="CE6" s="73">
        <v>21292</v>
      </c>
      <c r="CF6" s="73">
        <v>21378</v>
      </c>
    </row>
    <row r="7" spans="1:84" x14ac:dyDescent="0.25">
      <c r="A7" s="46"/>
      <c r="B7" s="46"/>
      <c r="C7" s="46"/>
      <c r="D7" s="4"/>
      <c r="E7" s="11"/>
      <c r="F7" s="12" t="s">
        <v>6</v>
      </c>
      <c r="G7" s="105" t="e">
        <f ca="1">(INDIRECT("H7") + INDIRECT("I7") + INDIRECT("J7") + INDIRECT("K7") + INDIRECT("L7") + INDIRECT("M7") + INDIRECT("N7") + INDIRECT("O7") + INDIRECT("P7") + INDIRECT("Q7") + INDIRECT("R7") + INDIRECT("S7")) / 12</f>
        <v>#REF!</v>
      </c>
      <c r="H7" s="73" t="e">
        <f>#REF!</f>
        <v>#REF!</v>
      </c>
      <c r="I7" s="73">
        <v>61</v>
      </c>
      <c r="J7" s="73">
        <v>61</v>
      </c>
      <c r="K7" s="73">
        <v>61</v>
      </c>
      <c r="L7" s="73">
        <v>61</v>
      </c>
      <c r="M7" s="73">
        <v>61</v>
      </c>
      <c r="N7" s="73">
        <v>61</v>
      </c>
      <c r="O7" s="73">
        <v>63</v>
      </c>
      <c r="P7" s="73">
        <v>60</v>
      </c>
      <c r="Q7" s="73">
        <v>18</v>
      </c>
      <c r="R7" s="73">
        <v>39</v>
      </c>
      <c r="S7" s="73">
        <v>39</v>
      </c>
      <c r="T7" s="73">
        <v>39</v>
      </c>
      <c r="U7" s="73">
        <v>39</v>
      </c>
      <c r="V7" s="73">
        <v>39</v>
      </c>
      <c r="W7" s="73">
        <v>39</v>
      </c>
      <c r="X7" s="73">
        <v>39</v>
      </c>
      <c r="Y7" s="73">
        <v>39</v>
      </c>
      <c r="Z7" s="73">
        <v>39</v>
      </c>
      <c r="AA7" s="73">
        <v>39</v>
      </c>
      <c r="AB7" s="73">
        <v>39</v>
      </c>
      <c r="AC7" s="73">
        <v>39</v>
      </c>
      <c r="AD7" s="73">
        <v>39</v>
      </c>
      <c r="AE7" s="73">
        <v>39</v>
      </c>
      <c r="AF7" s="73">
        <v>39</v>
      </c>
      <c r="AG7" s="73">
        <v>39</v>
      </c>
      <c r="AH7" s="73">
        <v>39</v>
      </c>
      <c r="AI7" s="73">
        <v>39</v>
      </c>
      <c r="AJ7" s="73">
        <v>39</v>
      </c>
      <c r="AK7" s="73">
        <v>39</v>
      </c>
      <c r="AL7" s="73">
        <v>39</v>
      </c>
      <c r="AM7" s="73">
        <v>39</v>
      </c>
      <c r="AN7" s="73">
        <v>39</v>
      </c>
      <c r="AO7" s="73">
        <v>39</v>
      </c>
      <c r="AP7" s="73">
        <v>39</v>
      </c>
      <c r="AQ7" s="73">
        <v>39</v>
      </c>
      <c r="AR7" s="73">
        <v>39</v>
      </c>
      <c r="AS7" s="73">
        <v>39</v>
      </c>
      <c r="AT7" s="73">
        <v>39</v>
      </c>
      <c r="AU7" s="73">
        <v>39</v>
      </c>
      <c r="AV7" s="73">
        <v>39</v>
      </c>
      <c r="AW7" s="73">
        <v>39</v>
      </c>
      <c r="AX7" s="73">
        <v>39</v>
      </c>
      <c r="AY7" s="73">
        <v>39</v>
      </c>
      <c r="AZ7" s="73">
        <v>39</v>
      </c>
      <c r="BA7" s="73">
        <v>39</v>
      </c>
      <c r="BB7" s="73">
        <v>39</v>
      </c>
      <c r="BC7" s="73">
        <v>39</v>
      </c>
      <c r="BD7" s="73">
        <v>39</v>
      </c>
      <c r="BE7" s="73">
        <v>39</v>
      </c>
      <c r="BF7" s="73">
        <v>39</v>
      </c>
      <c r="BG7" s="73">
        <v>38</v>
      </c>
      <c r="BH7" s="73">
        <v>39</v>
      </c>
      <c r="BI7" s="73">
        <v>38</v>
      </c>
      <c r="BJ7" s="73">
        <v>38</v>
      </c>
      <c r="BK7" s="73">
        <v>38</v>
      </c>
      <c r="BL7" s="73">
        <v>38</v>
      </c>
      <c r="BM7" s="73">
        <v>38</v>
      </c>
      <c r="BN7" s="73">
        <v>38</v>
      </c>
      <c r="BO7" s="73">
        <v>38</v>
      </c>
      <c r="BP7" s="73">
        <v>38</v>
      </c>
      <c r="BQ7" s="73">
        <v>38</v>
      </c>
      <c r="BR7" s="73">
        <v>38</v>
      </c>
      <c r="BS7" s="73">
        <v>38</v>
      </c>
      <c r="BT7" s="73">
        <v>38</v>
      </c>
      <c r="BU7" s="73">
        <v>38</v>
      </c>
      <c r="BV7" s="73">
        <v>38</v>
      </c>
      <c r="BW7" s="73">
        <v>38</v>
      </c>
      <c r="BX7" s="73">
        <v>38</v>
      </c>
      <c r="BY7" s="73">
        <v>38</v>
      </c>
      <c r="BZ7" s="73">
        <v>38</v>
      </c>
      <c r="CA7" s="73">
        <v>38</v>
      </c>
      <c r="CB7" s="73">
        <v>38</v>
      </c>
      <c r="CC7" s="73">
        <v>0</v>
      </c>
      <c r="CD7" s="73">
        <v>0</v>
      </c>
      <c r="CE7" s="73">
        <v>0</v>
      </c>
      <c r="CF7" s="73">
        <v>0</v>
      </c>
    </row>
    <row r="8" spans="1:84" x14ac:dyDescent="0.25">
      <c r="A8" s="46"/>
      <c r="B8" s="46"/>
      <c r="C8" s="46"/>
      <c r="D8" s="4"/>
      <c r="E8" s="11"/>
      <c r="F8" s="14" t="s">
        <v>7</v>
      </c>
      <c r="G8" s="160" t="e">
        <f ca="1" xml:space="preserve"> (INDIRECT("H8")+INDIRECT("I8")+INDIRECT("J8")+INDIRECT("K8")+INDIRECT("L8")+INDIRECT("M8")+INDIRECT("N8")+INDIRECT("O8")+INDIRECT("P8")+INDIRECT("Q8")+INDIRECT("R8")+INDIRECT("S8")) / 12</f>
        <v>#REF!</v>
      </c>
      <c r="H8" s="156" t="e">
        <f>H5+H6</f>
        <v>#REF!</v>
      </c>
      <c r="I8" s="156">
        <v>24901</v>
      </c>
      <c r="J8" s="156">
        <v>19331</v>
      </c>
      <c r="K8" s="156">
        <v>19409</v>
      </c>
      <c r="L8" s="156">
        <v>19449</v>
      </c>
      <c r="M8" s="156">
        <v>19506</v>
      </c>
      <c r="N8" s="156">
        <v>19528</v>
      </c>
      <c r="O8" s="156">
        <v>19579</v>
      </c>
      <c r="P8" s="156">
        <v>19579</v>
      </c>
      <c r="Q8" s="156">
        <v>19630</v>
      </c>
      <c r="R8" s="156">
        <v>19656</v>
      </c>
      <c r="S8" s="156">
        <v>19705</v>
      </c>
      <c r="T8" s="156">
        <v>19743</v>
      </c>
      <c r="U8" s="156">
        <v>19787</v>
      </c>
      <c r="V8" s="156">
        <v>19815</v>
      </c>
      <c r="W8" s="156">
        <v>19870</v>
      </c>
      <c r="X8" s="156">
        <v>19888</v>
      </c>
      <c r="Y8" s="156">
        <v>19926</v>
      </c>
      <c r="Z8" s="156">
        <v>19965</v>
      </c>
      <c r="AA8" s="156">
        <v>20027</v>
      </c>
      <c r="AB8" s="156">
        <v>20089</v>
      </c>
      <c r="AC8" s="156">
        <v>20160</v>
      </c>
      <c r="AD8" s="156">
        <v>20208</v>
      </c>
      <c r="AE8" s="156">
        <v>20274</v>
      </c>
      <c r="AF8" s="156">
        <v>20343</v>
      </c>
      <c r="AG8" s="156">
        <v>20384</v>
      </c>
      <c r="AH8" s="156">
        <v>20415</v>
      </c>
      <c r="AI8" s="156">
        <v>20460</v>
      </c>
      <c r="AJ8" s="156">
        <v>20484</v>
      </c>
      <c r="AK8" s="156">
        <v>20550</v>
      </c>
      <c r="AL8" s="156">
        <v>20587</v>
      </c>
      <c r="AM8" s="156">
        <v>20653</v>
      </c>
      <c r="AN8" s="156">
        <v>20692</v>
      </c>
      <c r="AO8" s="156">
        <v>20514</v>
      </c>
      <c r="AP8" s="156">
        <v>20546</v>
      </c>
      <c r="AQ8" s="156">
        <v>20773</v>
      </c>
      <c r="AR8" s="156">
        <v>20604</v>
      </c>
      <c r="AS8" s="156">
        <v>20640</v>
      </c>
      <c r="AT8" s="156">
        <v>20675</v>
      </c>
      <c r="AU8" s="156">
        <v>20735</v>
      </c>
      <c r="AV8" s="156">
        <v>20808</v>
      </c>
      <c r="AW8" s="156">
        <v>20833</v>
      </c>
      <c r="AX8" s="156">
        <v>20828</v>
      </c>
      <c r="AY8" s="156">
        <v>20837</v>
      </c>
      <c r="AZ8" s="156">
        <v>20836</v>
      </c>
      <c r="BA8" s="156">
        <v>20855</v>
      </c>
      <c r="BB8" s="156">
        <v>20889</v>
      </c>
      <c r="BC8" s="156">
        <v>20929</v>
      </c>
      <c r="BD8" s="156">
        <v>20954</v>
      </c>
      <c r="BE8" s="156">
        <v>20978</v>
      </c>
      <c r="BF8" s="156">
        <v>21009</v>
      </c>
      <c r="BG8" s="156">
        <v>21070</v>
      </c>
      <c r="BH8" s="156">
        <v>21134</v>
      </c>
      <c r="BI8" s="156">
        <v>21218</v>
      </c>
      <c r="BJ8" s="156">
        <v>21255</v>
      </c>
      <c r="BK8" s="156">
        <v>21295</v>
      </c>
      <c r="BL8" s="156">
        <v>21400</v>
      </c>
      <c r="BM8" s="156">
        <v>21400</v>
      </c>
      <c r="BN8" s="156">
        <v>21512</v>
      </c>
      <c r="BO8" s="156">
        <v>21561</v>
      </c>
      <c r="BP8" s="156">
        <v>21627</v>
      </c>
      <c r="BQ8" s="156">
        <v>21676</v>
      </c>
      <c r="BR8" s="156">
        <v>21674</v>
      </c>
      <c r="BS8" s="156">
        <v>21880</v>
      </c>
      <c r="BT8" s="156">
        <v>21880</v>
      </c>
      <c r="BU8" s="156">
        <v>21880</v>
      </c>
      <c r="BV8" s="156">
        <v>21904</v>
      </c>
      <c r="BW8" s="156">
        <v>21945</v>
      </c>
      <c r="BX8" s="156">
        <v>21951</v>
      </c>
      <c r="BY8" s="156">
        <v>22008</v>
      </c>
      <c r="BZ8" s="156">
        <v>22025</v>
      </c>
      <c r="CA8" s="156">
        <v>22031</v>
      </c>
      <c r="CB8" s="156">
        <v>22048</v>
      </c>
      <c r="CC8" s="156">
        <v>22076</v>
      </c>
      <c r="CD8" s="156">
        <v>22121</v>
      </c>
      <c r="CE8" s="156">
        <v>22293</v>
      </c>
      <c r="CF8" s="156">
        <v>22375</v>
      </c>
    </row>
    <row r="9" spans="1:84" x14ac:dyDescent="0.25">
      <c r="A9" s="46"/>
      <c r="B9" s="46"/>
      <c r="C9" s="46"/>
      <c r="D9" s="13"/>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3"/>
      <c r="E10" s="11"/>
      <c r="F10" s="14" t="s">
        <v>9</v>
      </c>
      <c r="G10" s="55" t="e">
        <f ca="1">G9+G8</f>
        <v>#REF!</v>
      </c>
      <c r="H10" s="157" t="e">
        <f>H8+H9</f>
        <v>#REF!</v>
      </c>
      <c r="I10" s="157">
        <v>24901</v>
      </c>
      <c r="J10" s="157">
        <v>19331</v>
      </c>
      <c r="K10" s="157">
        <v>19409</v>
      </c>
      <c r="L10" s="157">
        <v>19449</v>
      </c>
      <c r="M10" s="157">
        <v>19506</v>
      </c>
      <c r="N10" s="157">
        <v>19528</v>
      </c>
      <c r="O10" s="157">
        <v>19579</v>
      </c>
      <c r="P10" s="157">
        <v>19579</v>
      </c>
      <c r="Q10" s="157">
        <v>19630</v>
      </c>
      <c r="R10" s="157">
        <v>19656</v>
      </c>
      <c r="S10" s="157">
        <v>19705</v>
      </c>
      <c r="T10" s="157">
        <v>19743</v>
      </c>
      <c r="U10" s="157">
        <v>19787</v>
      </c>
      <c r="V10" s="157">
        <v>19815</v>
      </c>
      <c r="W10" s="157">
        <v>19870</v>
      </c>
      <c r="X10" s="157">
        <v>19888</v>
      </c>
      <c r="Y10" s="157">
        <v>19926</v>
      </c>
      <c r="Z10" s="157">
        <v>19965</v>
      </c>
      <c r="AA10" s="157">
        <v>20027</v>
      </c>
      <c r="AB10" s="157">
        <v>20089</v>
      </c>
      <c r="AC10" s="157">
        <v>20160</v>
      </c>
      <c r="AD10" s="157">
        <v>20208</v>
      </c>
      <c r="AE10" s="157">
        <v>20274</v>
      </c>
      <c r="AF10" s="157">
        <v>20343</v>
      </c>
      <c r="AG10" s="157">
        <v>20384</v>
      </c>
      <c r="AH10" s="157">
        <v>20415</v>
      </c>
      <c r="AI10" s="157">
        <v>20460</v>
      </c>
      <c r="AJ10" s="157">
        <v>20484</v>
      </c>
      <c r="AK10" s="157">
        <v>20550</v>
      </c>
      <c r="AL10" s="157">
        <v>20587</v>
      </c>
      <c r="AM10" s="157">
        <v>20653</v>
      </c>
      <c r="AN10" s="157">
        <v>20692</v>
      </c>
      <c r="AO10" s="157">
        <v>20514</v>
      </c>
      <c r="AP10" s="157">
        <v>20546</v>
      </c>
      <c r="AQ10" s="157">
        <v>20773</v>
      </c>
      <c r="AR10" s="157">
        <v>20604</v>
      </c>
      <c r="AS10" s="157">
        <v>20640</v>
      </c>
      <c r="AT10" s="157">
        <v>20675</v>
      </c>
      <c r="AU10" s="157">
        <v>20735</v>
      </c>
      <c r="AV10" s="157">
        <v>20808</v>
      </c>
      <c r="AW10" s="157">
        <v>20833</v>
      </c>
      <c r="AX10" s="157">
        <v>20828</v>
      </c>
      <c r="AY10" s="157">
        <v>20837</v>
      </c>
      <c r="AZ10" s="157">
        <v>20836</v>
      </c>
      <c r="BA10" s="157">
        <v>20855</v>
      </c>
      <c r="BB10" s="157">
        <v>20889</v>
      </c>
      <c r="BC10" s="157">
        <v>20929</v>
      </c>
      <c r="BD10" s="157">
        <v>20954</v>
      </c>
      <c r="BE10" s="157">
        <v>20978</v>
      </c>
      <c r="BF10" s="157">
        <v>21009</v>
      </c>
      <c r="BG10" s="157">
        <v>21070</v>
      </c>
      <c r="BH10" s="157">
        <v>21134</v>
      </c>
      <c r="BI10" s="157">
        <v>21218</v>
      </c>
      <c r="BJ10" s="157">
        <v>21255</v>
      </c>
      <c r="BK10" s="157">
        <v>21295</v>
      </c>
      <c r="BL10" s="157">
        <v>21400</v>
      </c>
      <c r="BM10" s="157">
        <v>21400</v>
      </c>
      <c r="BN10" s="157">
        <v>21512</v>
      </c>
      <c r="BO10" s="157">
        <v>21561</v>
      </c>
      <c r="BP10" s="157">
        <v>21627</v>
      </c>
      <c r="BQ10" s="157">
        <v>21676</v>
      </c>
      <c r="BR10" s="157">
        <v>21674</v>
      </c>
      <c r="BS10" s="157">
        <v>21880</v>
      </c>
      <c r="BT10" s="157">
        <v>21880</v>
      </c>
      <c r="BU10" s="157">
        <v>21880</v>
      </c>
      <c r="BV10" s="157">
        <v>21904</v>
      </c>
      <c r="BW10" s="157">
        <v>21945</v>
      </c>
      <c r="BX10" s="157">
        <v>21951</v>
      </c>
      <c r="BY10" s="157">
        <v>22008</v>
      </c>
      <c r="BZ10" s="157">
        <v>22025</v>
      </c>
      <c r="CA10" s="157">
        <v>22031</v>
      </c>
      <c r="CB10" s="157">
        <v>22048</v>
      </c>
      <c r="CC10" s="157">
        <v>22076</v>
      </c>
      <c r="CD10" s="157">
        <v>22121</v>
      </c>
      <c r="CE10" s="157">
        <v>22293</v>
      </c>
      <c r="CF10" s="157">
        <v>22375</v>
      </c>
    </row>
    <row r="11" spans="1:84" ht="13.8" thickBot="1" x14ac:dyDescent="0.3">
      <c r="A11" s="46"/>
      <c r="B11" s="46"/>
      <c r="C11" s="46"/>
      <c r="D11" s="13"/>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3"/>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3"/>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3"/>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18.600000000000001" thickTop="1" thickBot="1" x14ac:dyDescent="0.3">
      <c r="A15" s="46"/>
      <c r="B15" s="46"/>
      <c r="C15" s="46"/>
      <c r="D15" s="13"/>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5.6" x14ac:dyDescent="0.3">
      <c r="A16" s="46"/>
      <c r="B16" s="46"/>
      <c r="C16" s="46"/>
      <c r="D16" s="13"/>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3"/>
      <c r="E17" s="11"/>
      <c r="F17" s="12" t="s">
        <v>11</v>
      </c>
      <c r="G17" s="111" t="e">
        <f ca="1">(INDIRECT("H17")+INDIRECT("I17")+INDIRECT("J17")+INDIRECT("K17")+INDIRECT("L17")+INDIRECT("M17")+INDIRECT("N17")+INDIRECT("O17")+INDIRECT("P17")+INDIRECT("Q17")+INDIRECT("R17")+INDIRECT("S17")) / 12</f>
        <v>#REF!</v>
      </c>
      <c r="H17" s="73" t="e">
        <f>#REF!</f>
        <v>#REF!</v>
      </c>
      <c r="I17" s="73">
        <v>32176</v>
      </c>
      <c r="J17" s="73">
        <v>32096</v>
      </c>
      <c r="K17" s="73">
        <v>31962</v>
      </c>
      <c r="L17" s="73">
        <v>31809</v>
      </c>
      <c r="M17" s="73">
        <v>31669</v>
      </c>
      <c r="N17" s="73">
        <v>31591</v>
      </c>
      <c r="O17" s="73">
        <v>31172</v>
      </c>
      <c r="P17" s="73">
        <v>31066</v>
      </c>
      <c r="Q17" s="73">
        <v>30975</v>
      </c>
      <c r="R17" s="73">
        <v>30808</v>
      </c>
      <c r="S17" s="73">
        <v>30701</v>
      </c>
      <c r="T17" s="73">
        <v>30587</v>
      </c>
      <c r="U17" s="73">
        <v>30484</v>
      </c>
      <c r="V17" s="73">
        <v>30358</v>
      </c>
      <c r="W17" s="73">
        <v>30243</v>
      </c>
      <c r="X17" s="73">
        <v>30105</v>
      </c>
      <c r="Y17" s="73">
        <v>29985</v>
      </c>
      <c r="Z17" s="73">
        <v>29853</v>
      </c>
      <c r="AA17" s="73">
        <v>29765</v>
      </c>
      <c r="AB17" s="73">
        <v>29639</v>
      </c>
      <c r="AC17" s="73">
        <v>29470</v>
      </c>
      <c r="AD17" s="73">
        <v>29366</v>
      </c>
      <c r="AE17" s="73">
        <v>29216</v>
      </c>
      <c r="AF17" s="73">
        <v>29084</v>
      </c>
      <c r="AG17" s="73">
        <v>28996</v>
      </c>
      <c r="AH17" s="73">
        <v>28964</v>
      </c>
      <c r="AI17" s="73">
        <v>28896</v>
      </c>
      <c r="AJ17" s="73">
        <v>28779</v>
      </c>
      <c r="AK17" s="73">
        <v>28673</v>
      </c>
      <c r="AL17" s="73">
        <v>28600</v>
      </c>
      <c r="AM17" s="73">
        <v>28442</v>
      </c>
      <c r="AN17" s="73">
        <v>28339</v>
      </c>
      <c r="AO17" s="73">
        <v>28211</v>
      </c>
      <c r="AP17" s="73">
        <v>28114</v>
      </c>
      <c r="AQ17" s="73">
        <v>28006</v>
      </c>
      <c r="AR17" s="73">
        <v>27896</v>
      </c>
      <c r="AS17" s="73">
        <v>27741</v>
      </c>
      <c r="AT17" s="73">
        <v>27661</v>
      </c>
      <c r="AU17" s="73">
        <v>27552</v>
      </c>
      <c r="AV17" s="73">
        <v>27438</v>
      </c>
      <c r="AW17" s="73">
        <v>27327</v>
      </c>
      <c r="AX17" s="73">
        <v>27283</v>
      </c>
      <c r="AY17" s="73">
        <v>27203</v>
      </c>
      <c r="AZ17" s="73">
        <v>27113</v>
      </c>
      <c r="BA17" s="73">
        <v>27035</v>
      </c>
      <c r="BB17" s="73">
        <v>26930</v>
      </c>
      <c r="BC17" s="73">
        <v>26839</v>
      </c>
      <c r="BD17" s="73">
        <v>0</v>
      </c>
      <c r="BE17" s="73">
        <v>26616</v>
      </c>
      <c r="BF17" s="73">
        <v>26522</v>
      </c>
      <c r="BG17" s="73">
        <v>26374</v>
      </c>
      <c r="BH17" s="73">
        <v>26256</v>
      </c>
      <c r="BI17" s="73">
        <v>26101</v>
      </c>
      <c r="BJ17" s="73">
        <v>26002</v>
      </c>
      <c r="BK17" s="73">
        <v>25880</v>
      </c>
      <c r="BL17" s="73">
        <v>25728</v>
      </c>
      <c r="BM17" s="73">
        <v>25586</v>
      </c>
      <c r="BN17" s="73">
        <v>25385</v>
      </c>
      <c r="BO17" s="73">
        <v>25220</v>
      </c>
      <c r="BP17" s="73">
        <v>25097</v>
      </c>
      <c r="BQ17" s="73">
        <v>24961</v>
      </c>
      <c r="BR17" s="73">
        <v>24892</v>
      </c>
      <c r="BS17" s="73">
        <v>24688</v>
      </c>
      <c r="BT17" s="73">
        <v>24539</v>
      </c>
      <c r="BU17" s="73">
        <v>24379</v>
      </c>
      <c r="BV17" s="73">
        <v>24312</v>
      </c>
      <c r="BW17" s="73">
        <v>24186</v>
      </c>
      <c r="BX17" s="73">
        <v>24056</v>
      </c>
      <c r="BY17" s="73">
        <v>23923</v>
      </c>
      <c r="BZ17" s="73">
        <v>23811</v>
      </c>
      <c r="CA17" s="73">
        <v>23733</v>
      </c>
      <c r="CB17" s="73">
        <v>23612</v>
      </c>
      <c r="CC17" s="73">
        <v>23508</v>
      </c>
      <c r="CD17" s="73">
        <v>23401</v>
      </c>
      <c r="CE17" s="73">
        <v>23184</v>
      </c>
      <c r="CF17" s="73" t="s">
        <v>216</v>
      </c>
    </row>
    <row r="18" spans="1:84" x14ac:dyDescent="0.25">
      <c r="A18" s="46"/>
      <c r="B18" s="46"/>
      <c r="C18" s="46"/>
      <c r="D18" s="13"/>
      <c r="E18" s="11"/>
      <c r="F18" s="12" t="s">
        <v>12</v>
      </c>
      <c r="G18" s="111" t="e">
        <f ca="1">(INDIRECT("H18")+INDIRECT("I18")+INDIRECT("J18")+INDIRECT("K18")+INDIRECT("L18")+INDIRECT("M18")+INDIRECT("N18")+INDIRECT("O18")+INDIRECT("P18")+INDIRECT("Q18")+INDIRECT("R18")+INDIRECT("S18")) / 12</f>
        <v>#REF!</v>
      </c>
      <c r="H18" s="73" t="e">
        <f>#REF!</f>
        <v>#REF!</v>
      </c>
      <c r="I18" s="73">
        <v>697</v>
      </c>
      <c r="J18" s="73">
        <v>696</v>
      </c>
      <c r="K18" s="73">
        <v>700</v>
      </c>
      <c r="L18" s="73">
        <v>699</v>
      </c>
      <c r="M18" s="73">
        <v>693</v>
      </c>
      <c r="N18" s="73">
        <v>693</v>
      </c>
      <c r="O18" s="73">
        <v>706</v>
      </c>
      <c r="P18" s="73">
        <v>767</v>
      </c>
      <c r="Q18" s="73">
        <v>771</v>
      </c>
      <c r="R18" s="73">
        <v>760</v>
      </c>
      <c r="S18" s="73">
        <v>760</v>
      </c>
      <c r="T18" s="73">
        <v>754</v>
      </c>
      <c r="U18" s="73">
        <v>745</v>
      </c>
      <c r="V18" s="73">
        <v>745</v>
      </c>
      <c r="W18" s="73">
        <v>732</v>
      </c>
      <c r="X18" s="73">
        <v>700</v>
      </c>
      <c r="Y18" s="73">
        <v>698</v>
      </c>
      <c r="Z18" s="73">
        <v>697</v>
      </c>
      <c r="AA18" s="73">
        <v>697</v>
      </c>
      <c r="AB18" s="73">
        <v>697</v>
      </c>
      <c r="AC18" s="73">
        <v>698</v>
      </c>
      <c r="AD18" s="73">
        <v>730</v>
      </c>
      <c r="AE18" s="73">
        <v>731</v>
      </c>
      <c r="AF18" s="73">
        <v>638</v>
      </c>
      <c r="AG18" s="73">
        <v>641</v>
      </c>
      <c r="AH18" s="73">
        <v>640</v>
      </c>
      <c r="AI18" s="73">
        <v>640</v>
      </c>
      <c r="AJ18" s="73">
        <v>638</v>
      </c>
      <c r="AK18" s="73">
        <v>580</v>
      </c>
      <c r="AL18" s="73">
        <v>580</v>
      </c>
      <c r="AM18" s="73">
        <v>580</v>
      </c>
      <c r="AN18" s="73">
        <v>576</v>
      </c>
      <c r="AO18" s="73">
        <v>576</v>
      </c>
      <c r="AP18" s="73">
        <v>576</v>
      </c>
      <c r="AQ18" s="73">
        <v>576</v>
      </c>
      <c r="AR18" s="73">
        <v>573</v>
      </c>
      <c r="AS18" s="73">
        <v>572</v>
      </c>
      <c r="AT18" s="73">
        <v>568</v>
      </c>
      <c r="AU18" s="73">
        <v>568</v>
      </c>
      <c r="AV18" s="73">
        <v>572</v>
      </c>
      <c r="AW18" s="73">
        <v>572</v>
      </c>
      <c r="AX18" s="73">
        <v>569</v>
      </c>
      <c r="AY18" s="73">
        <v>575</v>
      </c>
      <c r="AZ18" s="73">
        <v>572</v>
      </c>
      <c r="BA18" s="73">
        <v>572</v>
      </c>
      <c r="BB18" s="73">
        <v>571</v>
      </c>
      <c r="BC18" s="73">
        <v>570</v>
      </c>
      <c r="BD18" s="73">
        <v>596</v>
      </c>
      <c r="BE18" s="73">
        <v>596</v>
      </c>
      <c r="BF18" s="73">
        <v>595</v>
      </c>
      <c r="BG18" s="73">
        <v>586</v>
      </c>
      <c r="BH18" s="73">
        <v>598</v>
      </c>
      <c r="BI18" s="73">
        <v>598</v>
      </c>
      <c r="BJ18" s="73">
        <v>598</v>
      </c>
      <c r="BK18" s="73">
        <v>598</v>
      </c>
      <c r="BL18" s="73">
        <v>601</v>
      </c>
      <c r="BM18" s="73">
        <v>643</v>
      </c>
      <c r="BN18" s="73">
        <v>644</v>
      </c>
      <c r="BO18" s="73">
        <v>641</v>
      </c>
      <c r="BP18" s="73">
        <v>640</v>
      </c>
      <c r="BQ18" s="73">
        <v>640</v>
      </c>
      <c r="BR18" s="73">
        <v>0</v>
      </c>
      <c r="BS18" s="73">
        <v>638</v>
      </c>
      <c r="BT18" s="73">
        <v>638</v>
      </c>
      <c r="BU18" s="73">
        <v>637</v>
      </c>
      <c r="BV18" s="73">
        <v>635</v>
      </c>
      <c r="BW18" s="73">
        <v>635</v>
      </c>
      <c r="BX18" s="73">
        <v>641</v>
      </c>
      <c r="BY18" s="73">
        <v>639</v>
      </c>
      <c r="BZ18" s="73">
        <v>639</v>
      </c>
      <c r="CA18" s="73">
        <v>640</v>
      </c>
      <c r="CB18" s="73">
        <v>633</v>
      </c>
      <c r="CC18" s="73">
        <v>633</v>
      </c>
      <c r="CD18" s="73">
        <v>631</v>
      </c>
      <c r="CE18" s="73">
        <v>630</v>
      </c>
      <c r="CF18" s="73">
        <v>629</v>
      </c>
    </row>
    <row r="19" spans="1:84" x14ac:dyDescent="0.25">
      <c r="A19" s="46"/>
      <c r="B19" s="46"/>
      <c r="C19" s="46"/>
      <c r="D19" s="13"/>
      <c r="E19" s="11"/>
      <c r="F19" s="12" t="s">
        <v>13</v>
      </c>
      <c r="G19" s="111" t="e">
        <f ca="1">(INDIRECT("H19")+INDIRECT("I19")+INDIRECT("J19")+INDIRECT("K19")+INDIRECT("L19")+INDIRECT("M19")+INDIRECT("N19")+INDIRECT("O19")+INDIRECT("P19")+INDIRECT("Q19")+INDIRECT("R19")+INDIRECT("S19")) / 12</f>
        <v>#REF!</v>
      </c>
      <c r="H19" s="73" t="e">
        <f>#REF!</f>
        <v>#REF!</v>
      </c>
      <c r="I19" s="73">
        <v>0</v>
      </c>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1</v>
      </c>
      <c r="AC19" s="73">
        <v>1</v>
      </c>
      <c r="AD19" s="73">
        <v>1</v>
      </c>
      <c r="AE19" s="73">
        <v>1</v>
      </c>
      <c r="AF19" s="73">
        <v>1</v>
      </c>
      <c r="AG19" s="73">
        <v>1</v>
      </c>
      <c r="AH19" s="73">
        <v>1</v>
      </c>
      <c r="AI19" s="73">
        <v>1</v>
      </c>
      <c r="AJ19" s="73">
        <v>1</v>
      </c>
      <c r="AK19" s="73">
        <v>1</v>
      </c>
      <c r="AL19" s="73">
        <v>1</v>
      </c>
      <c r="AM19" s="73">
        <v>1</v>
      </c>
      <c r="AN19" s="73">
        <v>1</v>
      </c>
      <c r="AO19" s="73">
        <v>1</v>
      </c>
      <c r="AP19" s="73">
        <v>1</v>
      </c>
      <c r="AQ19" s="73">
        <v>1</v>
      </c>
      <c r="AR19" s="73">
        <v>1</v>
      </c>
      <c r="AS19" s="73">
        <v>1</v>
      </c>
      <c r="AT19" s="73">
        <v>1</v>
      </c>
      <c r="AU19" s="73">
        <v>1</v>
      </c>
      <c r="AV19" s="73">
        <v>1</v>
      </c>
      <c r="AW19" s="73">
        <v>1</v>
      </c>
      <c r="AX19" s="73">
        <v>1</v>
      </c>
      <c r="AY19" s="73">
        <v>1</v>
      </c>
      <c r="AZ19" s="73">
        <v>1</v>
      </c>
      <c r="BA19" s="73">
        <v>1</v>
      </c>
      <c r="BB19" s="73">
        <v>1</v>
      </c>
      <c r="BC19" s="73">
        <v>1</v>
      </c>
      <c r="BD19" s="73">
        <v>1</v>
      </c>
      <c r="BE19" s="73">
        <v>1</v>
      </c>
      <c r="BF19" s="73">
        <v>1</v>
      </c>
      <c r="BG19" s="73">
        <v>1</v>
      </c>
      <c r="BH19" s="73">
        <v>1</v>
      </c>
      <c r="BI19" s="73">
        <v>1</v>
      </c>
      <c r="BJ19" s="73">
        <v>1</v>
      </c>
      <c r="BK19" s="73">
        <v>1</v>
      </c>
      <c r="BL19" s="73">
        <v>1</v>
      </c>
      <c r="BM19" s="73">
        <v>0</v>
      </c>
      <c r="BN19" s="73">
        <v>1</v>
      </c>
      <c r="BO19" s="73">
        <v>1</v>
      </c>
      <c r="BP19" s="73">
        <v>1</v>
      </c>
      <c r="BQ19" s="73">
        <v>1</v>
      </c>
      <c r="BR19" s="73">
        <v>1</v>
      </c>
      <c r="BS19" s="73">
        <v>1</v>
      </c>
      <c r="BT19" s="73">
        <v>1</v>
      </c>
      <c r="BU19" s="73">
        <v>4</v>
      </c>
      <c r="BV19" s="73">
        <v>4</v>
      </c>
      <c r="BW19" s="73">
        <v>4</v>
      </c>
      <c r="BX19" s="73">
        <v>4</v>
      </c>
      <c r="BY19" s="73">
        <v>4</v>
      </c>
      <c r="BZ19" s="73">
        <v>4</v>
      </c>
      <c r="CA19" s="73">
        <v>4</v>
      </c>
      <c r="CB19" s="73">
        <v>4</v>
      </c>
      <c r="CC19" s="73">
        <v>4</v>
      </c>
      <c r="CD19" s="73">
        <v>2</v>
      </c>
      <c r="CE19" s="73">
        <v>2</v>
      </c>
      <c r="CF19" s="73">
        <v>2</v>
      </c>
    </row>
    <row r="20" spans="1:84" x14ac:dyDescent="0.25">
      <c r="A20" s="48" t="s">
        <v>15</v>
      </c>
      <c r="B20" s="62" t="s">
        <v>16</v>
      </c>
      <c r="C20" s="63" t="s">
        <v>17</v>
      </c>
      <c r="D20" s="13"/>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20"/>
      <c r="E21" s="11"/>
      <c r="F21" s="53" t="s">
        <v>20</v>
      </c>
      <c r="G21" s="61" t="e">
        <f ca="1">(INDIRECT("H21")+INDIRECT("I21")+INDIRECT("J21")+INDIRECT("K21")+INDIRECT("L21")+INDIRECT("M21")+INDIRECT("N21")+INDIRECT("O21")+INDIRECT("P21")+INDIRECT("Q21")+INDIRECT("R21")+INDIRECT("S21")) / 12</f>
        <v>#REF!</v>
      </c>
      <c r="H21" s="21" t="e">
        <f>#REF!</f>
        <v>#REF!</v>
      </c>
      <c r="I21" s="21">
        <v>0</v>
      </c>
      <c r="J21" s="21">
        <v>0</v>
      </c>
      <c r="K21" s="21">
        <v>0</v>
      </c>
      <c r="L21" s="21">
        <v>0</v>
      </c>
      <c r="M21" s="21">
        <v>0</v>
      </c>
      <c r="N21" s="21">
        <v>0</v>
      </c>
      <c r="O21" s="21">
        <v>0</v>
      </c>
      <c r="P21" s="21">
        <v>0</v>
      </c>
      <c r="Q21" s="21">
        <v>0</v>
      </c>
      <c r="R21" s="21">
        <v>0</v>
      </c>
      <c r="S21" s="21">
        <v>0</v>
      </c>
      <c r="T21" s="21">
        <v>0</v>
      </c>
      <c r="U21" s="21">
        <v>0</v>
      </c>
      <c r="V21" s="21">
        <v>0</v>
      </c>
      <c r="W21" s="21">
        <v>0</v>
      </c>
      <c r="X21" s="21">
        <v>0</v>
      </c>
      <c r="Y21" s="21">
        <v>0</v>
      </c>
      <c r="Z21" s="21">
        <v>0</v>
      </c>
      <c r="AA21" s="21">
        <v>0</v>
      </c>
      <c r="AB21" s="21">
        <v>1</v>
      </c>
      <c r="AC21" s="21">
        <v>1</v>
      </c>
      <c r="AD21" s="21">
        <v>1</v>
      </c>
      <c r="AE21" s="21">
        <v>1</v>
      </c>
      <c r="AF21" s="21">
        <v>1</v>
      </c>
      <c r="AG21" s="21">
        <v>1</v>
      </c>
      <c r="AH21" s="21">
        <v>1</v>
      </c>
      <c r="AI21" s="21">
        <v>1</v>
      </c>
      <c r="AJ21" s="21">
        <v>1</v>
      </c>
      <c r="AK21" s="21">
        <v>1</v>
      </c>
      <c r="AL21" s="21">
        <v>1</v>
      </c>
      <c r="AM21" s="21">
        <v>1</v>
      </c>
      <c r="AN21" s="21">
        <v>1</v>
      </c>
      <c r="AO21" s="21">
        <v>1</v>
      </c>
      <c r="AP21" s="21">
        <v>1</v>
      </c>
      <c r="AQ21" s="21">
        <v>1</v>
      </c>
      <c r="AR21" s="21">
        <v>1</v>
      </c>
      <c r="AS21" s="21">
        <v>1</v>
      </c>
      <c r="AT21" s="21">
        <v>1</v>
      </c>
      <c r="AU21" s="21">
        <v>1</v>
      </c>
      <c r="AV21" s="21">
        <v>1</v>
      </c>
      <c r="AW21" s="21">
        <v>1</v>
      </c>
      <c r="AX21" s="21">
        <v>1</v>
      </c>
      <c r="AY21" s="21">
        <v>1</v>
      </c>
      <c r="AZ21" s="21">
        <v>1</v>
      </c>
      <c r="BA21" s="21">
        <v>1</v>
      </c>
      <c r="BB21" s="21">
        <v>1</v>
      </c>
      <c r="BC21" s="21">
        <v>1</v>
      </c>
      <c r="BD21" s="21">
        <v>1</v>
      </c>
      <c r="BE21" s="21">
        <v>1</v>
      </c>
      <c r="BF21" s="21">
        <v>1</v>
      </c>
      <c r="BG21" s="21">
        <v>1</v>
      </c>
      <c r="BH21" s="21">
        <v>1</v>
      </c>
      <c r="BI21" s="21">
        <v>1</v>
      </c>
      <c r="BJ21" s="21">
        <v>1</v>
      </c>
      <c r="BK21" s="21">
        <v>1</v>
      </c>
      <c r="BL21" s="21">
        <v>1</v>
      </c>
      <c r="BM21" s="21">
        <v>0</v>
      </c>
      <c r="BN21" s="21">
        <v>1</v>
      </c>
      <c r="BO21" s="21">
        <v>1</v>
      </c>
      <c r="BP21" s="21">
        <v>1</v>
      </c>
      <c r="BQ21" s="21">
        <v>1</v>
      </c>
      <c r="BR21" s="21">
        <v>1</v>
      </c>
      <c r="BS21" s="21">
        <v>1</v>
      </c>
      <c r="BT21" s="21">
        <v>1</v>
      </c>
      <c r="BU21" s="21">
        <v>4</v>
      </c>
      <c r="BV21" s="21">
        <v>4</v>
      </c>
      <c r="BW21" s="21">
        <v>4</v>
      </c>
      <c r="BX21" s="21">
        <v>4</v>
      </c>
      <c r="BY21" s="21">
        <v>4</v>
      </c>
      <c r="BZ21" s="21">
        <v>4</v>
      </c>
      <c r="CA21" s="21">
        <v>4</v>
      </c>
      <c r="CB21" s="21">
        <v>4</v>
      </c>
      <c r="CC21" s="21">
        <v>4</v>
      </c>
      <c r="CD21" s="21">
        <v>2</v>
      </c>
      <c r="CE21" s="21">
        <v>2</v>
      </c>
      <c r="CF21" s="21">
        <v>2</v>
      </c>
    </row>
    <row r="22" spans="1:84" x14ac:dyDescent="0.25">
      <c r="A22" s="46"/>
      <c r="B22" s="46"/>
      <c r="C22" s="46"/>
      <c r="D22" s="22"/>
      <c r="E22" s="11"/>
      <c r="F22" s="14" t="s">
        <v>21</v>
      </c>
      <c r="G22" s="93" t="e">
        <f ca="1">G21/G8</f>
        <v>#REF!</v>
      </c>
      <c r="H22" s="54" t="e">
        <f>IF(H18 = 0, 0, H21/H8)</f>
        <v>#REF!</v>
      </c>
      <c r="I22" s="54">
        <v>0</v>
      </c>
      <c r="J22" s="54">
        <v>0</v>
      </c>
      <c r="K22" s="54">
        <v>0</v>
      </c>
      <c r="L22" s="54">
        <v>0</v>
      </c>
      <c r="M22" s="54">
        <v>0</v>
      </c>
      <c r="N22" s="54">
        <v>0</v>
      </c>
      <c r="O22" s="54">
        <v>0</v>
      </c>
      <c r="P22" s="54">
        <v>0</v>
      </c>
      <c r="Q22" s="54">
        <v>0</v>
      </c>
      <c r="R22" s="54">
        <v>0</v>
      </c>
      <c r="S22" s="54">
        <v>0</v>
      </c>
      <c r="T22" s="54">
        <v>0</v>
      </c>
      <c r="U22" s="54">
        <v>0</v>
      </c>
      <c r="V22" s="54">
        <v>0</v>
      </c>
      <c r="W22" s="54">
        <v>0</v>
      </c>
      <c r="X22" s="54">
        <v>0</v>
      </c>
      <c r="Y22" s="54">
        <v>0</v>
      </c>
      <c r="Z22" s="54">
        <v>0</v>
      </c>
      <c r="AA22" s="54">
        <v>0</v>
      </c>
      <c r="AB22" s="54">
        <v>4.9778485738463839E-5</v>
      </c>
      <c r="AC22" s="54">
        <v>4.9603174603174603E-5</v>
      </c>
      <c r="AD22" s="54">
        <v>4.9485352335708628E-5</v>
      </c>
      <c r="AE22" s="54">
        <v>4.9324257669922065E-5</v>
      </c>
      <c r="AF22" s="54">
        <v>4.91569581674286E-5</v>
      </c>
      <c r="AG22" s="54">
        <v>4.905808477237049E-5</v>
      </c>
      <c r="AH22" s="54">
        <v>4.8983590497183446E-5</v>
      </c>
      <c r="AI22" s="54">
        <v>4.8875855327468231E-5</v>
      </c>
      <c r="AJ22" s="54">
        <v>4.8818590119117362E-5</v>
      </c>
      <c r="AK22" s="54">
        <v>4.8661800486618005E-5</v>
      </c>
      <c r="AL22" s="54">
        <v>4.8574343032010491E-5</v>
      </c>
      <c r="AM22" s="54">
        <v>4.8419115866944272E-5</v>
      </c>
      <c r="AN22" s="54">
        <v>4.8327856176300016E-5</v>
      </c>
      <c r="AO22" s="54">
        <v>4.8747197036170419E-5</v>
      </c>
      <c r="AP22" s="54">
        <v>4.8671274213958921E-5</v>
      </c>
      <c r="AQ22" s="54">
        <v>4.8139411736388583E-5</v>
      </c>
      <c r="AR22" s="54">
        <v>4.8534265191225004E-5</v>
      </c>
      <c r="AS22" s="54">
        <v>4.8449612403100775E-5</v>
      </c>
      <c r="AT22" s="54">
        <v>4.8367593712212815E-5</v>
      </c>
      <c r="AU22" s="54">
        <v>4.8227634434530984E-5</v>
      </c>
      <c r="AV22" s="54">
        <v>4.8058439061899271E-5</v>
      </c>
      <c r="AW22" s="54">
        <v>4.8000768012288194E-5</v>
      </c>
      <c r="AX22" s="54">
        <v>4.8012291146533511E-5</v>
      </c>
      <c r="AY22" s="54">
        <v>4.7991553486586358E-5</v>
      </c>
      <c r="AZ22" s="54">
        <v>4.7993856786331349E-5</v>
      </c>
      <c r="BA22" s="54">
        <v>4.7950131862862623E-5</v>
      </c>
      <c r="BB22" s="54">
        <v>4.7872085786777731E-5</v>
      </c>
      <c r="BC22" s="54">
        <v>4.7780591523723063E-5</v>
      </c>
      <c r="BD22" s="54">
        <v>4.7723584995704876E-5</v>
      </c>
      <c r="BE22" s="54">
        <v>4.7668986557345791E-5</v>
      </c>
      <c r="BF22" s="54">
        <v>4.7598648198391162E-5</v>
      </c>
      <c r="BG22" s="54">
        <v>4.7460844803037492E-5</v>
      </c>
      <c r="BH22" s="54">
        <v>4.7317119333774959E-5</v>
      </c>
      <c r="BI22" s="54">
        <v>4.7129795456687717E-5</v>
      </c>
      <c r="BJ22" s="54">
        <v>4.7047753469771816E-5</v>
      </c>
      <c r="BK22" s="54">
        <v>4.6959380136182205E-5</v>
      </c>
      <c r="BL22" s="54">
        <v>4.672897196261682E-5</v>
      </c>
      <c r="BM22" s="54">
        <v>0</v>
      </c>
      <c r="BN22" s="54">
        <v>4.6485682409817774E-5</v>
      </c>
      <c r="BO22" s="54">
        <v>4.6380038031631189E-5</v>
      </c>
      <c r="BP22" s="54">
        <v>4.623849817357932E-5</v>
      </c>
      <c r="BQ22" s="54">
        <v>4.6133973057759734E-5</v>
      </c>
      <c r="BR22" s="54">
        <v>0</v>
      </c>
      <c r="BS22" s="54">
        <v>4.5703839122486291E-5</v>
      </c>
      <c r="BT22" s="54">
        <v>4.5703839122486291E-5</v>
      </c>
      <c r="BU22" s="54">
        <v>1.8281535648994517E-4</v>
      </c>
      <c r="BV22" s="54">
        <v>1.8261504747991235E-4</v>
      </c>
      <c r="BW22" s="54">
        <v>1.822738664843928E-4</v>
      </c>
      <c r="BX22" s="54">
        <v>1.8222404446266685E-4</v>
      </c>
      <c r="BY22" s="54">
        <v>1.817520901490367E-4</v>
      </c>
      <c r="BZ22" s="54">
        <v>1.8161180476730987E-4</v>
      </c>
      <c r="CA22" s="54">
        <v>1.8156234396986065E-4</v>
      </c>
      <c r="CB22" s="54">
        <v>1.8142235123367199E-4</v>
      </c>
      <c r="CC22" s="54">
        <v>1.811922449719152E-4</v>
      </c>
      <c r="CD22" s="54">
        <v>9.0411825866823387E-5</v>
      </c>
      <c r="CE22" s="54">
        <v>8.9714260081639983E-5</v>
      </c>
      <c r="CF22" s="54">
        <v>8.9385474860335202E-5</v>
      </c>
    </row>
    <row r="23" spans="1:84" ht="13.8" thickBot="1" x14ac:dyDescent="0.3">
      <c r="A23" s="46"/>
      <c r="B23" s="46"/>
      <c r="C23" s="46"/>
      <c r="D23" s="4"/>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4"/>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4"/>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4"/>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18.600000000000001" thickTop="1" thickBot="1" x14ac:dyDescent="0.3">
      <c r="A27" s="46"/>
      <c r="B27" s="46"/>
      <c r="C27" s="46"/>
      <c r="D27" s="4"/>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6.2" thickBot="1" x14ac:dyDescent="0.35">
      <c r="A28" s="46"/>
      <c r="B28" s="46"/>
      <c r="C28" s="46"/>
      <c r="D28" s="4"/>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4"/>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4"/>
      <c r="E30" s="11"/>
      <c r="F30" s="97" t="s">
        <v>24</v>
      </c>
      <c r="G30" s="161" t="e">
        <f ca="1">(INDIRECT("H30")+INDIRECT("I30")+INDIRECT("J30")+INDIRECT("K30")+INDIRECT("L30")+INDIRECT("M30")+INDIRECT("N30")+INDIRECT("O30")+INDIRECT("P30")+INDIRECT("Q30")+INDIRECT("R30")+INDIRECT("S30")) / 12</f>
        <v>#REF!</v>
      </c>
      <c r="H30" s="73" t="e">
        <f>#REF!</f>
        <v>#REF!</v>
      </c>
      <c r="I30" s="73">
        <v>10495</v>
      </c>
      <c r="J30" s="73">
        <v>12450</v>
      </c>
      <c r="K30" s="73">
        <v>12907</v>
      </c>
      <c r="L30" s="73">
        <v>11619</v>
      </c>
      <c r="M30" s="73">
        <v>8219</v>
      </c>
      <c r="N30" s="73">
        <v>11787</v>
      </c>
      <c r="O30" s="73">
        <v>12328</v>
      </c>
      <c r="P30" s="73">
        <v>11642</v>
      </c>
      <c r="Q30" s="73">
        <v>11832</v>
      </c>
      <c r="R30" s="73">
        <v>11874</v>
      </c>
      <c r="S30" s="73">
        <v>11893</v>
      </c>
      <c r="T30" s="73">
        <v>15597</v>
      </c>
      <c r="U30" s="73">
        <v>13823</v>
      </c>
      <c r="V30" s="73">
        <v>31538</v>
      </c>
      <c r="W30" s="73">
        <v>35338</v>
      </c>
      <c r="X30" s="73">
        <v>35464</v>
      </c>
      <c r="Y30" s="73">
        <v>19227</v>
      </c>
      <c r="Z30" s="73">
        <v>12101</v>
      </c>
      <c r="AA30" s="73">
        <v>12322</v>
      </c>
      <c r="AB30" s="73">
        <v>12004</v>
      </c>
      <c r="AC30" s="73">
        <v>10892</v>
      </c>
      <c r="AD30" s="73">
        <v>10655</v>
      </c>
      <c r="AE30" s="73">
        <v>11785</v>
      </c>
      <c r="AF30" s="73">
        <v>13442</v>
      </c>
      <c r="AG30" s="73">
        <v>12417</v>
      </c>
      <c r="AH30" s="73">
        <v>13979</v>
      </c>
      <c r="AI30" s="73">
        <v>13682</v>
      </c>
      <c r="AJ30" s="73">
        <v>15768</v>
      </c>
      <c r="AK30" s="73">
        <v>11426</v>
      </c>
      <c r="AL30" s="73">
        <v>12474</v>
      </c>
      <c r="AM30" s="73">
        <v>12794</v>
      </c>
      <c r="AN30" s="73">
        <v>12195</v>
      </c>
      <c r="AO30" s="73">
        <v>25915</v>
      </c>
      <c r="AP30" s="73">
        <v>12146</v>
      </c>
      <c r="AQ30" s="73">
        <v>12234</v>
      </c>
      <c r="AR30" s="73">
        <v>14875</v>
      </c>
      <c r="AS30" s="73">
        <v>11731</v>
      </c>
      <c r="AT30" s="73">
        <v>12943</v>
      </c>
      <c r="AU30" s="73">
        <v>13630</v>
      </c>
      <c r="AV30" s="73">
        <v>12588</v>
      </c>
      <c r="AW30" s="73">
        <v>12371</v>
      </c>
      <c r="AX30" s="73">
        <v>15989</v>
      </c>
      <c r="AY30" s="73">
        <v>16023</v>
      </c>
      <c r="AZ30" s="73">
        <v>14451</v>
      </c>
      <c r="BA30" s="73">
        <v>12886</v>
      </c>
      <c r="BB30" s="73">
        <v>12195</v>
      </c>
      <c r="BC30" s="73">
        <v>13136</v>
      </c>
      <c r="BD30" s="73">
        <v>13005</v>
      </c>
      <c r="BE30" s="73">
        <v>14744</v>
      </c>
      <c r="BF30" s="73">
        <v>12326</v>
      </c>
      <c r="BG30" s="73">
        <v>13323</v>
      </c>
      <c r="BH30" s="73">
        <v>12543</v>
      </c>
      <c r="BI30" s="73">
        <v>13380</v>
      </c>
      <c r="BJ30" s="73">
        <v>13237</v>
      </c>
      <c r="BK30" s="73">
        <v>12621</v>
      </c>
      <c r="BL30" s="73">
        <v>13475</v>
      </c>
      <c r="BM30" s="73">
        <v>13774</v>
      </c>
      <c r="BN30" s="73">
        <v>15453</v>
      </c>
      <c r="BO30" s="73">
        <v>13631</v>
      </c>
      <c r="BP30" s="73">
        <v>13506</v>
      </c>
      <c r="BQ30" s="73">
        <v>12759</v>
      </c>
      <c r="BR30" s="73">
        <v>14641</v>
      </c>
      <c r="BS30" s="73">
        <v>13702</v>
      </c>
      <c r="BT30" s="73">
        <v>15038</v>
      </c>
      <c r="BU30" s="73">
        <v>12342</v>
      </c>
      <c r="BV30" s="73">
        <v>13778</v>
      </c>
      <c r="BW30" s="73">
        <v>12945</v>
      </c>
      <c r="BX30" s="73">
        <v>13936</v>
      </c>
      <c r="BY30" s="73">
        <v>14163</v>
      </c>
      <c r="BZ30" s="73">
        <v>13003</v>
      </c>
      <c r="CA30" s="73">
        <v>14023</v>
      </c>
      <c r="CB30" s="73">
        <v>14004</v>
      </c>
      <c r="CC30" s="73">
        <v>13023</v>
      </c>
      <c r="CD30" s="73">
        <v>14135</v>
      </c>
      <c r="CE30" s="73">
        <v>14393</v>
      </c>
      <c r="CF30" s="73">
        <v>13427</v>
      </c>
    </row>
    <row r="31" spans="1:84" ht="26.4" x14ac:dyDescent="0.25">
      <c r="A31" s="48" t="s">
        <v>25</v>
      </c>
      <c r="B31" s="62" t="s">
        <v>26</v>
      </c>
      <c r="C31" s="63" t="s">
        <v>27</v>
      </c>
      <c r="D31" s="20"/>
      <c r="E31" s="11"/>
      <c r="F31" s="98" t="s">
        <v>28</v>
      </c>
      <c r="G31" s="96" t="e">
        <f ca="1">G30/G8</f>
        <v>#REF!</v>
      </c>
      <c r="H31" s="57" t="e">
        <f>IF(H8=0, 0, H30/H8)</f>
        <v>#REF!</v>
      </c>
      <c r="I31" s="57">
        <v>0.4214690173085418</v>
      </c>
      <c r="J31" s="57">
        <v>0.64404324659872747</v>
      </c>
      <c r="K31" s="57">
        <v>0.66500077283734349</v>
      </c>
      <c r="L31" s="57">
        <v>0.59740860712633037</v>
      </c>
      <c r="M31" s="57">
        <v>0.42135753101609763</v>
      </c>
      <c r="N31" s="57">
        <v>0.60359483818107329</v>
      </c>
      <c r="O31" s="57">
        <v>0.62965422135962001</v>
      </c>
      <c r="P31" s="57">
        <v>0.59461668113795396</v>
      </c>
      <c r="Q31" s="57">
        <v>0.60275089149261329</v>
      </c>
      <c r="R31" s="57">
        <v>0.60409035409035405</v>
      </c>
      <c r="S31" s="57">
        <v>0.6035523978685613</v>
      </c>
      <c r="T31" s="57">
        <v>0.79000151952590791</v>
      </c>
      <c r="U31" s="57">
        <v>0.69858998332238342</v>
      </c>
      <c r="V31" s="57">
        <v>1.5916225082008579</v>
      </c>
      <c r="W31" s="57">
        <v>1.7784599899345748</v>
      </c>
      <c r="X31" s="57">
        <v>1.7831858407079646</v>
      </c>
      <c r="Y31" s="57">
        <v>0.96492020475760309</v>
      </c>
      <c r="Z31" s="57">
        <v>0.6061106937139995</v>
      </c>
      <c r="AA31" s="57">
        <v>0.61526938632845662</v>
      </c>
      <c r="AB31" s="57">
        <v>0.59754094280451986</v>
      </c>
      <c r="AC31" s="57">
        <v>0.54027777777777775</v>
      </c>
      <c r="AD31" s="57">
        <v>0.52726642913697541</v>
      </c>
      <c r="AE31" s="57">
        <v>0.58128637664003158</v>
      </c>
      <c r="AF31" s="57">
        <v>0.66076783168657527</v>
      </c>
      <c r="AG31" s="57">
        <v>0.60915423861852436</v>
      </c>
      <c r="AH31" s="57">
        <v>0.68474161156012736</v>
      </c>
      <c r="AI31" s="57">
        <v>0.66871945259042032</v>
      </c>
      <c r="AJ31" s="57">
        <v>0.76977152899824253</v>
      </c>
      <c r="AK31" s="57">
        <v>0.55600973236009732</v>
      </c>
      <c r="AL31" s="57">
        <v>0.60591635498129892</v>
      </c>
      <c r="AM31" s="57">
        <v>0.61947416840168501</v>
      </c>
      <c r="AN31" s="57">
        <v>0.58935820606997869</v>
      </c>
      <c r="AO31" s="57">
        <v>1.2632836111923564</v>
      </c>
      <c r="AP31" s="57">
        <v>0.59116129660274508</v>
      </c>
      <c r="AQ31" s="57">
        <v>0.58893756318297785</v>
      </c>
      <c r="AR31" s="57">
        <v>0.721947194719472</v>
      </c>
      <c r="AS31" s="57">
        <v>0.56836240310077524</v>
      </c>
      <c r="AT31" s="57">
        <v>0.62602176541717047</v>
      </c>
      <c r="AU31" s="57">
        <v>0.65734265734265729</v>
      </c>
      <c r="AV31" s="57">
        <v>0.60495963091118798</v>
      </c>
      <c r="AW31" s="57">
        <v>0.5938175010800173</v>
      </c>
      <c r="AX31" s="57">
        <v>0.76766852314192435</v>
      </c>
      <c r="AY31" s="57">
        <v>0.7689686615155733</v>
      </c>
      <c r="AZ31" s="57">
        <v>0.69355922441927431</v>
      </c>
      <c r="BA31" s="57">
        <v>0.61788539918484775</v>
      </c>
      <c r="BB31" s="57">
        <v>0.58380008616975443</v>
      </c>
      <c r="BC31" s="57">
        <v>0.62764585025562614</v>
      </c>
      <c r="BD31" s="57">
        <v>0.62064522286914192</v>
      </c>
      <c r="BE31" s="57">
        <v>0.70283153780150631</v>
      </c>
      <c r="BF31" s="57">
        <v>0.58670093769336951</v>
      </c>
      <c r="BG31" s="57">
        <v>0.63232083531086858</v>
      </c>
      <c r="BH31" s="57">
        <v>0.59349862780353935</v>
      </c>
      <c r="BI31" s="57">
        <v>0.63059666321048169</v>
      </c>
      <c r="BJ31" s="57">
        <v>0.62277111267936958</v>
      </c>
      <c r="BK31" s="57">
        <v>0.59267433669875558</v>
      </c>
      <c r="BL31" s="57">
        <v>0.62967289719626163</v>
      </c>
      <c r="BM31" s="57">
        <v>0.64364485981308406</v>
      </c>
      <c r="BN31" s="57">
        <v>0.7183432502789141</v>
      </c>
      <c r="BO31" s="57">
        <v>0.63220629840916465</v>
      </c>
      <c r="BP31" s="57">
        <v>0.62449715633236236</v>
      </c>
      <c r="BQ31" s="57">
        <v>0.5886233622439565</v>
      </c>
      <c r="BR31" s="57">
        <v>0.67550982744301924</v>
      </c>
      <c r="BS31" s="57">
        <v>0.6262340036563071</v>
      </c>
      <c r="BT31" s="57">
        <v>0.6872943327239488</v>
      </c>
      <c r="BU31" s="57">
        <v>0.56407678244972581</v>
      </c>
      <c r="BV31" s="57">
        <v>0.62901753104455804</v>
      </c>
      <c r="BW31" s="57">
        <v>0.58988380041011623</v>
      </c>
      <c r="BX31" s="57">
        <v>0.63486857090793125</v>
      </c>
      <c r="BY31" s="57">
        <v>0.64353871319520173</v>
      </c>
      <c r="BZ31" s="57">
        <v>0.59037457434733254</v>
      </c>
      <c r="CA31" s="57">
        <v>0.63651218737233894</v>
      </c>
      <c r="CB31" s="57">
        <v>0.63515965166908561</v>
      </c>
      <c r="CC31" s="57">
        <v>0.58991665156731288</v>
      </c>
      <c r="CD31" s="57">
        <v>0.6389855793137742</v>
      </c>
      <c r="CE31" s="57">
        <v>0.64562867267752211</v>
      </c>
      <c r="CF31" s="57">
        <v>0.60008938547486035</v>
      </c>
    </row>
    <row r="32" spans="1:84" x14ac:dyDescent="0.25">
      <c r="A32" s="46"/>
      <c r="B32" s="46"/>
      <c r="C32" s="46"/>
      <c r="D32" s="4"/>
      <c r="E32" s="11"/>
      <c r="F32" s="162" t="s">
        <v>29</v>
      </c>
      <c r="G32" s="161" t="e">
        <f ca="1">(INDIRECT("H32")+INDIRECT("I32")+INDIRECT("J32")+INDIRECT("K32")+INDIRECT("L32")+INDIRECT("M32")+INDIRECT("N32")+INDIRECT("O32")+INDIRECT("P32")+INDIRECT("Q32")+INDIRECT("R32")+INDIRECT("S32")) / 12</f>
        <v>#REF!</v>
      </c>
      <c r="H32" s="58" t="e">
        <f>#REF!</f>
        <v>#REF!</v>
      </c>
      <c r="I32" s="58">
        <v>248</v>
      </c>
      <c r="J32" s="58">
        <v>238</v>
      </c>
      <c r="K32" s="58">
        <v>255</v>
      </c>
      <c r="L32" s="58">
        <v>232</v>
      </c>
      <c r="M32" s="58">
        <v>204</v>
      </c>
      <c r="N32" s="58">
        <v>185</v>
      </c>
      <c r="O32" s="58">
        <v>157</v>
      </c>
      <c r="P32" s="58">
        <v>113</v>
      </c>
      <c r="Q32" s="58">
        <v>96</v>
      </c>
      <c r="R32" s="58">
        <v>86</v>
      </c>
      <c r="S32" s="58">
        <v>96</v>
      </c>
      <c r="T32" s="58">
        <v>87</v>
      </c>
      <c r="U32" s="58">
        <v>110</v>
      </c>
      <c r="V32" s="58">
        <v>104</v>
      </c>
      <c r="W32" s="58">
        <v>70</v>
      </c>
      <c r="X32" s="58">
        <v>65</v>
      </c>
      <c r="Y32" s="58">
        <v>63</v>
      </c>
      <c r="Z32" s="58">
        <v>64</v>
      </c>
      <c r="AA32" s="58">
        <v>69</v>
      </c>
      <c r="AB32" s="58">
        <v>66</v>
      </c>
      <c r="AC32" s="58">
        <v>48</v>
      </c>
      <c r="AD32" s="58">
        <v>64</v>
      </c>
      <c r="AE32" s="58">
        <v>77</v>
      </c>
      <c r="AF32" s="58">
        <v>86</v>
      </c>
      <c r="AG32" s="58">
        <v>83</v>
      </c>
      <c r="AH32" s="58">
        <v>63</v>
      </c>
      <c r="AI32" s="58">
        <v>67</v>
      </c>
      <c r="AJ32" s="58">
        <v>74</v>
      </c>
      <c r="AK32" s="58">
        <v>69</v>
      </c>
      <c r="AL32" s="58">
        <v>90</v>
      </c>
      <c r="AM32" s="58">
        <v>92</v>
      </c>
      <c r="AN32" s="58">
        <v>85</v>
      </c>
      <c r="AO32" s="58">
        <v>76</v>
      </c>
      <c r="AP32" s="58">
        <v>74</v>
      </c>
      <c r="AQ32" s="58">
        <v>90</v>
      </c>
      <c r="AR32" s="58">
        <v>77</v>
      </c>
      <c r="AS32" s="58">
        <v>91</v>
      </c>
      <c r="AT32" s="58">
        <v>96</v>
      </c>
      <c r="AU32" s="58">
        <v>101</v>
      </c>
      <c r="AV32" s="58">
        <v>91</v>
      </c>
      <c r="AW32" s="58">
        <v>105</v>
      </c>
      <c r="AX32" s="58">
        <v>122</v>
      </c>
      <c r="AY32" s="58">
        <v>147</v>
      </c>
      <c r="AZ32" s="58">
        <v>165</v>
      </c>
      <c r="BA32" s="58">
        <v>155</v>
      </c>
      <c r="BB32" s="58">
        <v>113</v>
      </c>
      <c r="BC32" s="58">
        <v>71</v>
      </c>
      <c r="BD32" s="58">
        <v>57</v>
      </c>
      <c r="BE32" s="58">
        <v>57</v>
      </c>
      <c r="BF32" s="58">
        <v>53</v>
      </c>
      <c r="BG32" s="58">
        <v>65</v>
      </c>
      <c r="BH32" s="58">
        <v>91</v>
      </c>
      <c r="BI32" s="58">
        <v>91</v>
      </c>
      <c r="BJ32" s="58">
        <v>86</v>
      </c>
      <c r="BK32" s="58">
        <v>89</v>
      </c>
      <c r="BL32" s="58">
        <v>101</v>
      </c>
      <c r="BM32" s="58">
        <v>88</v>
      </c>
      <c r="BN32" s="58">
        <v>81</v>
      </c>
      <c r="BO32" s="58">
        <v>74</v>
      </c>
      <c r="BP32" s="58">
        <v>70</v>
      </c>
      <c r="BQ32" s="58">
        <v>78</v>
      </c>
      <c r="BR32" s="58">
        <v>79</v>
      </c>
      <c r="BS32" s="58">
        <v>86</v>
      </c>
      <c r="BT32" s="58">
        <v>84</v>
      </c>
      <c r="BU32" s="58">
        <v>78</v>
      </c>
      <c r="BV32" s="58">
        <v>92</v>
      </c>
      <c r="BW32" s="58">
        <v>86</v>
      </c>
      <c r="BX32" s="58">
        <v>74</v>
      </c>
      <c r="BY32" s="58">
        <v>75</v>
      </c>
      <c r="BZ32" s="58">
        <v>82</v>
      </c>
      <c r="CA32" s="58">
        <v>66</v>
      </c>
      <c r="CB32" s="58">
        <v>71</v>
      </c>
      <c r="CC32" s="58">
        <v>77</v>
      </c>
      <c r="CD32" s="58">
        <v>58</v>
      </c>
      <c r="CE32" s="58">
        <v>68</v>
      </c>
      <c r="CF32" s="58">
        <v>98</v>
      </c>
    </row>
    <row r="33" spans="1:84" ht="26.4" x14ac:dyDescent="0.25">
      <c r="A33" s="48" t="s">
        <v>30</v>
      </c>
      <c r="B33" s="62" t="s">
        <v>31</v>
      </c>
      <c r="C33" s="63" t="s">
        <v>32</v>
      </c>
      <c r="D33" s="20"/>
      <c r="E33" s="11"/>
      <c r="F33" s="98" t="s">
        <v>28</v>
      </c>
      <c r="G33" s="96" t="e">
        <f ca="1">G32/G8</f>
        <v>#REF!</v>
      </c>
      <c r="H33" s="59" t="e">
        <f>IF(H8=0, 0, H32/H8)</f>
        <v>#REF!</v>
      </c>
      <c r="I33" s="59">
        <v>9.9594393799445798E-3</v>
      </c>
      <c r="J33" s="59">
        <v>1.2311830738192541E-2</v>
      </c>
      <c r="K33" s="59">
        <v>1.3138234839507445E-2</v>
      </c>
      <c r="L33" s="59">
        <v>1.1928633862923544E-2</v>
      </c>
      <c r="M33" s="59">
        <v>1.0458320516764073E-2</v>
      </c>
      <c r="N33" s="59">
        <v>9.4735764031134775E-3</v>
      </c>
      <c r="O33" s="59">
        <v>8.0187956483987952E-3</v>
      </c>
      <c r="P33" s="59">
        <v>5.7714898615863937E-3</v>
      </c>
      <c r="Q33" s="59">
        <v>4.8904737646459501E-3</v>
      </c>
      <c r="R33" s="59">
        <v>4.3752543752543756E-3</v>
      </c>
      <c r="S33" s="59">
        <v>4.8718599340268967E-3</v>
      </c>
      <c r="T33" s="59">
        <v>4.4066251329585165E-3</v>
      </c>
      <c r="U33" s="59">
        <v>5.5592055389902459E-3</v>
      </c>
      <c r="V33" s="59">
        <v>5.2485490789805703E-3</v>
      </c>
      <c r="W33" s="59">
        <v>3.5228988424760945E-3</v>
      </c>
      <c r="X33" s="59">
        <v>3.2683024939662107E-3</v>
      </c>
      <c r="Y33" s="59">
        <v>3.1616982836495033E-3</v>
      </c>
      <c r="Z33" s="59">
        <v>3.2056098171800653E-3</v>
      </c>
      <c r="AA33" s="59">
        <v>3.4453487791481501E-3</v>
      </c>
      <c r="AB33" s="59">
        <v>3.285380058738613E-3</v>
      </c>
      <c r="AC33" s="59">
        <v>2.3809523809523812E-3</v>
      </c>
      <c r="AD33" s="59">
        <v>3.1670625494853522E-3</v>
      </c>
      <c r="AE33" s="59">
        <v>3.7979678405839993E-3</v>
      </c>
      <c r="AF33" s="59">
        <v>4.2274984023988596E-3</v>
      </c>
      <c r="AG33" s="59">
        <v>4.0718210361067502E-3</v>
      </c>
      <c r="AH33" s="59">
        <v>3.085966201322557E-3</v>
      </c>
      <c r="AI33" s="59">
        <v>3.2746823069403717E-3</v>
      </c>
      <c r="AJ33" s="59">
        <v>3.6125756688146844E-3</v>
      </c>
      <c r="AK33" s="59">
        <v>3.3576642335766422E-3</v>
      </c>
      <c r="AL33" s="59">
        <v>4.3716908728809439E-3</v>
      </c>
      <c r="AM33" s="59">
        <v>4.4545586597588725E-3</v>
      </c>
      <c r="AN33" s="59">
        <v>4.1078677749855014E-3</v>
      </c>
      <c r="AO33" s="59">
        <v>3.704786974748952E-3</v>
      </c>
      <c r="AP33" s="59">
        <v>3.6016742918329602E-3</v>
      </c>
      <c r="AQ33" s="59">
        <v>4.3325470562749725E-3</v>
      </c>
      <c r="AR33" s="59">
        <v>3.7371384197243253E-3</v>
      </c>
      <c r="AS33" s="59">
        <v>4.4089147286821709E-3</v>
      </c>
      <c r="AT33" s="59">
        <v>4.6432889963724305E-3</v>
      </c>
      <c r="AU33" s="59">
        <v>4.8709910778876294E-3</v>
      </c>
      <c r="AV33" s="59">
        <v>4.3733179546328335E-3</v>
      </c>
      <c r="AW33" s="59">
        <v>5.0400806412902602E-3</v>
      </c>
      <c r="AX33" s="59">
        <v>5.8574995198770888E-3</v>
      </c>
      <c r="AY33" s="59">
        <v>7.0547583625281953E-3</v>
      </c>
      <c r="AZ33" s="59">
        <v>7.9189863697446735E-3</v>
      </c>
      <c r="BA33" s="59">
        <v>7.4322704387437067E-3</v>
      </c>
      <c r="BB33" s="59">
        <v>5.4095456939058833E-3</v>
      </c>
      <c r="BC33" s="59">
        <v>3.3924219981843373E-3</v>
      </c>
      <c r="BD33" s="59">
        <v>2.7202443447551781E-3</v>
      </c>
      <c r="BE33" s="59">
        <v>2.7171322337687103E-3</v>
      </c>
      <c r="BF33" s="59">
        <v>2.5227283545147319E-3</v>
      </c>
      <c r="BG33" s="59">
        <v>3.0849549121974369E-3</v>
      </c>
      <c r="BH33" s="59">
        <v>4.3058578593735217E-3</v>
      </c>
      <c r="BI33" s="59">
        <v>4.288811386558582E-3</v>
      </c>
      <c r="BJ33" s="59">
        <v>4.046106798400376E-3</v>
      </c>
      <c r="BK33" s="59">
        <v>4.179384832120216E-3</v>
      </c>
      <c r="BL33" s="59">
        <v>4.7196261682242993E-3</v>
      </c>
      <c r="BM33" s="59">
        <v>4.1121495327102802E-3</v>
      </c>
      <c r="BN33" s="59">
        <v>3.7653402751952397E-3</v>
      </c>
      <c r="BO33" s="59">
        <v>3.4321228143407078E-3</v>
      </c>
      <c r="BP33" s="59">
        <v>3.2366948721505528E-3</v>
      </c>
      <c r="BQ33" s="59">
        <v>3.5984498985052594E-3</v>
      </c>
      <c r="BR33" s="59">
        <v>3.6449201808618622E-3</v>
      </c>
      <c r="BS33" s="59">
        <v>3.9305301645338213E-3</v>
      </c>
      <c r="BT33" s="59">
        <v>3.8391224862888481E-3</v>
      </c>
      <c r="BU33" s="59">
        <v>3.5648994515539304E-3</v>
      </c>
      <c r="BV33" s="59">
        <v>4.2001460920379841E-3</v>
      </c>
      <c r="BW33" s="59">
        <v>3.918888129414445E-3</v>
      </c>
      <c r="BX33" s="59">
        <v>3.3711448225593366E-3</v>
      </c>
      <c r="BY33" s="59">
        <v>3.4078516902944383E-3</v>
      </c>
      <c r="BZ33" s="59">
        <v>3.7230419977298526E-3</v>
      </c>
      <c r="CA33" s="59">
        <v>2.9957786755027008E-3</v>
      </c>
      <c r="CB33" s="59">
        <v>3.2202467343976776E-3</v>
      </c>
      <c r="CC33" s="59">
        <v>3.4879507157093677E-3</v>
      </c>
      <c r="CD33" s="59">
        <v>2.621942950137878E-3</v>
      </c>
      <c r="CE33" s="59">
        <v>3.0502848427757592E-3</v>
      </c>
      <c r="CF33" s="59">
        <v>4.3798882681564243E-3</v>
      </c>
    </row>
    <row r="34" spans="1:84" x14ac:dyDescent="0.25">
      <c r="A34" s="46"/>
      <c r="B34" s="46"/>
      <c r="C34" s="46"/>
      <c r="D34" s="20"/>
      <c r="E34" s="11"/>
      <c r="F34" s="99" t="s">
        <v>33</v>
      </c>
      <c r="G34" s="161" t="e">
        <f ca="1">(INDIRECT("H34")+INDIRECT("I34")+INDIRECT("J34")+INDIRECT("K34")+INDIRECT("L34")+INDIRECT("M34")+INDIRECT("N34")+INDIRECT("O34")+INDIRECT("P34")+INDIRECT("Q34")+INDIRECT("R34")+INDIRECT("S34")) / 12</f>
        <v>#REF!</v>
      </c>
      <c r="H34" s="58" t="e">
        <f>#REF!</f>
        <v>#REF!</v>
      </c>
      <c r="I34" s="58">
        <v>10858</v>
      </c>
      <c r="J34" s="58">
        <v>11745</v>
      </c>
      <c r="K34" s="58">
        <v>13500</v>
      </c>
      <c r="L34" s="58">
        <v>14576</v>
      </c>
      <c r="M34" s="58">
        <v>14440</v>
      </c>
      <c r="N34" s="58">
        <v>11637</v>
      </c>
      <c r="O34" s="58">
        <v>9586</v>
      </c>
      <c r="P34" s="58">
        <v>6715</v>
      </c>
      <c r="Q34" s="58">
        <v>5079</v>
      </c>
      <c r="R34" s="58">
        <v>2650</v>
      </c>
      <c r="S34" s="58">
        <v>1488</v>
      </c>
      <c r="T34" s="58">
        <v>1660</v>
      </c>
      <c r="U34" s="58">
        <v>2099</v>
      </c>
      <c r="V34" s="58">
        <v>2774</v>
      </c>
      <c r="W34" s="58">
        <v>2759</v>
      </c>
      <c r="X34" s="58">
        <v>2372</v>
      </c>
      <c r="Y34" s="58">
        <v>1712</v>
      </c>
      <c r="Z34" s="58">
        <v>1204</v>
      </c>
      <c r="AA34" s="58">
        <v>987</v>
      </c>
      <c r="AB34" s="58">
        <v>971</v>
      </c>
      <c r="AC34" s="58">
        <v>1006</v>
      </c>
      <c r="AD34" s="58">
        <v>1200</v>
      </c>
      <c r="AE34" s="58">
        <v>4989</v>
      </c>
      <c r="AF34" s="58">
        <v>6351</v>
      </c>
      <c r="AG34" s="58">
        <v>6799</v>
      </c>
      <c r="AH34" s="58">
        <v>2602</v>
      </c>
      <c r="AI34" s="58">
        <v>2029</v>
      </c>
      <c r="AJ34" s="58">
        <v>1809</v>
      </c>
      <c r="AK34" s="58">
        <v>1578</v>
      </c>
      <c r="AL34" s="58">
        <v>1259</v>
      </c>
      <c r="AM34" s="58">
        <v>1110</v>
      </c>
      <c r="AN34" s="58">
        <v>890</v>
      </c>
      <c r="AO34" s="58">
        <v>752</v>
      </c>
      <c r="AP34" s="58">
        <v>1105</v>
      </c>
      <c r="AQ34" s="58">
        <v>1584</v>
      </c>
      <c r="AR34" s="58">
        <v>1886</v>
      </c>
      <c r="AS34" s="58">
        <v>1887</v>
      </c>
      <c r="AT34" s="58">
        <v>1517</v>
      </c>
      <c r="AU34" s="58">
        <v>1583</v>
      </c>
      <c r="AV34" s="58">
        <v>1471</v>
      </c>
      <c r="AW34" s="58">
        <v>1958</v>
      </c>
      <c r="AX34" s="58">
        <v>3645</v>
      </c>
      <c r="AY34" s="58">
        <v>8328</v>
      </c>
      <c r="AZ34" s="58">
        <v>12225</v>
      </c>
      <c r="BA34" s="58">
        <v>11881</v>
      </c>
      <c r="BB34" s="58">
        <v>6357</v>
      </c>
      <c r="BC34" s="58">
        <v>2206</v>
      </c>
      <c r="BD34" s="58">
        <v>929</v>
      </c>
      <c r="BE34" s="58">
        <v>1043</v>
      </c>
      <c r="BF34" s="58">
        <v>802</v>
      </c>
      <c r="BG34" s="58">
        <v>751</v>
      </c>
      <c r="BH34" s="58">
        <v>752</v>
      </c>
      <c r="BI34" s="58">
        <v>627</v>
      </c>
      <c r="BJ34" s="58">
        <v>529</v>
      </c>
      <c r="BK34" s="58">
        <v>476</v>
      </c>
      <c r="BL34" s="58">
        <v>543</v>
      </c>
      <c r="BM34" s="58">
        <v>643</v>
      </c>
      <c r="BN34" s="58">
        <v>1102</v>
      </c>
      <c r="BO34" s="58">
        <v>716</v>
      </c>
      <c r="BP34" s="58">
        <v>491</v>
      </c>
      <c r="BQ34" s="58">
        <v>687</v>
      </c>
      <c r="BR34" s="58">
        <v>626</v>
      </c>
      <c r="BS34" s="58">
        <v>1085</v>
      </c>
      <c r="BT34" s="58">
        <v>626</v>
      </c>
      <c r="BU34" s="58">
        <v>420</v>
      </c>
      <c r="BV34" s="58">
        <v>262</v>
      </c>
      <c r="BW34" s="58">
        <v>248</v>
      </c>
      <c r="BX34" s="58">
        <v>303</v>
      </c>
      <c r="BY34" s="58">
        <v>341</v>
      </c>
      <c r="BZ34" s="58">
        <v>501</v>
      </c>
      <c r="CA34" s="58">
        <v>541</v>
      </c>
      <c r="CB34" s="58">
        <v>546</v>
      </c>
      <c r="CC34" s="58">
        <v>84</v>
      </c>
      <c r="CD34" s="58">
        <v>424</v>
      </c>
      <c r="CE34" s="58">
        <v>481</v>
      </c>
      <c r="CF34" s="58">
        <v>438</v>
      </c>
    </row>
    <row r="35" spans="1:84" x14ac:dyDescent="0.25">
      <c r="A35" s="48" t="s">
        <v>34</v>
      </c>
      <c r="B35" s="62" t="s">
        <v>35</v>
      </c>
      <c r="C35" s="63" t="s">
        <v>36</v>
      </c>
      <c r="D35" s="20"/>
      <c r="E35" s="11"/>
      <c r="F35" s="98" t="s">
        <v>37</v>
      </c>
      <c r="G35" s="96" t="e">
        <f ca="1">G34/G6</f>
        <v>#REF!</v>
      </c>
      <c r="H35" s="30" t="e">
        <f>IF(H6=0, 0, H34/H6)</f>
        <v>#REF!</v>
      </c>
      <c r="I35" s="30">
        <v>0.46078764216601598</v>
      </c>
      <c r="J35" s="30">
        <v>0.65246375201377704</v>
      </c>
      <c r="K35" s="30">
        <v>0.74659882756332263</v>
      </c>
      <c r="L35" s="30">
        <v>0.8033952488563082</v>
      </c>
      <c r="M35" s="30">
        <v>0.79353739627411113</v>
      </c>
      <c r="N35" s="30">
        <v>0.63876385991876161</v>
      </c>
      <c r="O35" s="30">
        <v>0.52462784588441336</v>
      </c>
      <c r="P35" s="30">
        <v>0.36724090784796282</v>
      </c>
      <c r="Q35" s="30">
        <v>0.27717747216764899</v>
      </c>
      <c r="R35" s="30">
        <v>0.1442255360835964</v>
      </c>
      <c r="S35" s="30">
        <v>8.0724787066673895E-2</v>
      </c>
      <c r="T35" s="30">
        <v>8.9831700849613075E-2</v>
      </c>
      <c r="U35" s="30">
        <v>0.11323910228744066</v>
      </c>
      <c r="V35" s="30">
        <v>0.14944510289839458</v>
      </c>
      <c r="W35" s="30">
        <v>0.14816604908436712</v>
      </c>
      <c r="X35" s="30">
        <v>0.12721909359077502</v>
      </c>
      <c r="Y35" s="30">
        <v>9.1594885238885024E-2</v>
      </c>
      <c r="Z35" s="30">
        <v>6.4237315264365366E-2</v>
      </c>
      <c r="AA35" s="30">
        <v>5.2488832163369498E-2</v>
      </c>
      <c r="AB35" s="30">
        <v>5.1470978001590249E-2</v>
      </c>
      <c r="AC35" s="30">
        <v>5.3042286196351367E-2</v>
      </c>
      <c r="AD35" s="30">
        <v>6.309811757282574E-2</v>
      </c>
      <c r="AE35" s="30">
        <v>0.26131363922061596</v>
      </c>
      <c r="AF35" s="30">
        <v>0.33148911738608489</v>
      </c>
      <c r="AG35" s="30">
        <v>0.35415147411188663</v>
      </c>
      <c r="AH35" s="30">
        <v>0.13547849630323858</v>
      </c>
      <c r="AI35" s="30">
        <v>0.10538070011426197</v>
      </c>
      <c r="AJ35" s="30">
        <v>9.3740283967250496E-2</v>
      </c>
      <c r="AK35" s="30">
        <v>8.147880415139154E-2</v>
      </c>
      <c r="AL35" s="30">
        <v>6.485678961467134E-2</v>
      </c>
      <c r="AM35" s="30">
        <v>5.6978594528001643E-2</v>
      </c>
      <c r="AN35" s="30">
        <v>4.5594262295081969E-2</v>
      </c>
      <c r="AO35" s="30">
        <v>3.855817053786597E-2</v>
      </c>
      <c r="AP35" s="30">
        <v>5.6565139493217301E-2</v>
      </c>
      <c r="AQ35" s="30">
        <v>8.077923402519252E-2</v>
      </c>
      <c r="AR35" s="30">
        <v>9.6244131455399062E-2</v>
      </c>
      <c r="AS35" s="30">
        <v>9.6128374936321953E-2</v>
      </c>
      <c r="AT35" s="30">
        <v>7.7134285859561696E-2</v>
      </c>
      <c r="AU35" s="30">
        <v>8.0261623485271008E-2</v>
      </c>
      <c r="AV35" s="30">
        <v>7.4315449125997773E-2</v>
      </c>
      <c r="AW35" s="30">
        <v>9.8794086482668145E-2</v>
      </c>
      <c r="AX35" s="30">
        <v>0.18391442555123871</v>
      </c>
      <c r="AY35" s="30">
        <v>0.41988504588081071</v>
      </c>
      <c r="AZ35" s="30">
        <v>0.61614837961796276</v>
      </c>
      <c r="BA35" s="30">
        <v>0.59841845471945199</v>
      </c>
      <c r="BB35" s="30">
        <v>0.3196399839098954</v>
      </c>
      <c r="BC35" s="30">
        <v>0.1107429718875502</v>
      </c>
      <c r="BD35" s="30">
        <v>4.6557081286960011E-2</v>
      </c>
      <c r="BE35" s="30">
        <v>5.2210041547779945E-2</v>
      </c>
      <c r="BF35" s="30">
        <v>4.0083966413434625E-2</v>
      </c>
      <c r="BG35" s="30">
        <v>3.7415304902351537E-2</v>
      </c>
      <c r="BH35" s="30">
        <v>3.7357178340784898E-2</v>
      </c>
      <c r="BI35" s="30">
        <v>3.1021175539283595E-2</v>
      </c>
      <c r="BJ35" s="30">
        <v>2.6126037139470565E-2</v>
      </c>
      <c r="BK35" s="30">
        <v>2.345983242976836E-2</v>
      </c>
      <c r="BL35" s="30">
        <v>2.6625478081788761E-2</v>
      </c>
      <c r="BM35" s="30">
        <v>3.1528881043444153E-2</v>
      </c>
      <c r="BN35" s="30">
        <v>5.3735127755022427E-2</v>
      </c>
      <c r="BO35" s="30">
        <v>3.4838458544180613E-2</v>
      </c>
      <c r="BP35" s="30">
        <v>2.3818763946832251E-2</v>
      </c>
      <c r="BQ35" s="30">
        <v>3.3249443422708351E-2</v>
      </c>
      <c r="BR35" s="30">
        <v>3.0295697623771961E-2</v>
      </c>
      <c r="BS35" s="30">
        <v>5.1986009295194285E-2</v>
      </c>
      <c r="BT35" s="30">
        <v>2.99937712615591E-2</v>
      </c>
      <c r="BU35" s="30">
        <v>2.0123616501365533E-2</v>
      </c>
      <c r="BV35" s="30">
        <v>1.25376848351438E-2</v>
      </c>
      <c r="BW35" s="30">
        <v>1.1844493265832458E-2</v>
      </c>
      <c r="BX35" s="30">
        <v>1.4462316834518639E-2</v>
      </c>
      <c r="BY35" s="30">
        <v>1.6229594022178859E-2</v>
      </c>
      <c r="BZ35" s="30">
        <v>2.382424271244472E-2</v>
      </c>
      <c r="CA35" s="30">
        <v>2.5715372183667647E-2</v>
      </c>
      <c r="CB35" s="30">
        <v>2.5940706955530218E-2</v>
      </c>
      <c r="CC35" s="30">
        <v>3.9853869146462967E-3</v>
      </c>
      <c r="CD35" s="30">
        <v>2.0075757575757577E-2</v>
      </c>
      <c r="CE35" s="30">
        <v>2.2590644373473606E-2</v>
      </c>
      <c r="CF35" s="30">
        <v>2.0488352511928151E-2</v>
      </c>
    </row>
    <row r="36" spans="1:84" x14ac:dyDescent="0.25">
      <c r="A36" s="64">
        <v>0</v>
      </c>
      <c r="B36" s="68"/>
      <c r="C36" s="65" t="s">
        <v>38</v>
      </c>
      <c r="D36" s="4"/>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20"/>
      <c r="E37" s="11"/>
      <c r="F37" s="100" t="s">
        <v>40</v>
      </c>
      <c r="G37" s="161" t="e">
        <f ca="1">(INDIRECT("H37")+INDIRECT("I37")+INDIRECT("J37")+INDIRECT("K37")+INDIRECT("L37")+INDIRECT("M37")+INDIRECT("N37")+INDIRECT("O37")+INDIRECT("P37")+INDIRECT("Q37")+INDIRECT("R37")+INDIRECT("S37")) / 12</f>
        <v>#REF!</v>
      </c>
      <c r="H37" s="71" t="e">
        <f>#REF!</f>
        <v>#REF!</v>
      </c>
      <c r="I37" s="71">
        <v>0</v>
      </c>
      <c r="J37" s="71">
        <v>1</v>
      </c>
      <c r="K37" s="71">
        <v>4</v>
      </c>
      <c r="L37" s="71">
        <v>6</v>
      </c>
      <c r="M37" s="71">
        <v>10</v>
      </c>
      <c r="N37" s="71">
        <v>11</v>
      </c>
      <c r="O37" s="71">
        <v>3</v>
      </c>
      <c r="P37" s="71">
        <v>0</v>
      </c>
      <c r="Q37" s="71">
        <v>1</v>
      </c>
      <c r="R37" s="71">
        <v>1</v>
      </c>
      <c r="S37" s="71">
        <v>3</v>
      </c>
      <c r="T37" s="71">
        <v>0</v>
      </c>
      <c r="U37" s="71">
        <v>0</v>
      </c>
      <c r="V37" s="71">
        <v>0</v>
      </c>
      <c r="W37" s="71">
        <v>0</v>
      </c>
      <c r="X37" s="71">
        <v>0</v>
      </c>
      <c r="Y37" s="71">
        <v>0</v>
      </c>
      <c r="Z37" s="71">
        <v>1</v>
      </c>
      <c r="AA37" s="71">
        <v>0</v>
      </c>
      <c r="AB37" s="71">
        <v>0</v>
      </c>
      <c r="AC37" s="71">
        <v>12</v>
      </c>
      <c r="AD37" s="71">
        <v>0</v>
      </c>
      <c r="AE37" s="71">
        <v>0</v>
      </c>
      <c r="AF37" s="71">
        <v>0</v>
      </c>
      <c r="AG37" s="71">
        <v>0</v>
      </c>
      <c r="AH37" s="71">
        <v>0</v>
      </c>
      <c r="AI37" s="71">
        <v>0</v>
      </c>
      <c r="AJ37" s="71">
        <v>0</v>
      </c>
      <c r="AK37" s="71">
        <v>6</v>
      </c>
      <c r="AL37" s="71">
        <v>4</v>
      </c>
      <c r="AM37" s="71">
        <v>2</v>
      </c>
      <c r="AN37" s="71">
        <v>0</v>
      </c>
      <c r="AO37" s="71">
        <v>0</v>
      </c>
      <c r="AP37" s="71">
        <v>0</v>
      </c>
      <c r="AQ37" s="71">
        <v>4</v>
      </c>
      <c r="AR37" s="71">
        <v>3</v>
      </c>
      <c r="AS37" s="71">
        <v>1</v>
      </c>
      <c r="AT37" s="71">
        <v>5</v>
      </c>
      <c r="AU37" s="71">
        <v>13</v>
      </c>
      <c r="AV37" s="71">
        <v>0</v>
      </c>
      <c r="AW37" s="71">
        <v>7</v>
      </c>
      <c r="AX37" s="71">
        <v>0</v>
      </c>
      <c r="AY37" s="71">
        <v>1</v>
      </c>
      <c r="AZ37" s="71">
        <v>0</v>
      </c>
      <c r="BA37" s="71">
        <v>0</v>
      </c>
      <c r="BB37" s="71">
        <v>0</v>
      </c>
      <c r="BC37" s="71">
        <v>0</v>
      </c>
      <c r="BD37" s="71">
        <v>1</v>
      </c>
      <c r="BE37" s="71">
        <v>4</v>
      </c>
      <c r="BF37" s="71">
        <v>3</v>
      </c>
      <c r="BG37" s="71">
        <v>0</v>
      </c>
      <c r="BH37" s="71">
        <v>0</v>
      </c>
      <c r="BI37" s="71">
        <v>2</v>
      </c>
      <c r="BJ37" s="71">
        <v>0</v>
      </c>
      <c r="BK37" s="71">
        <v>0</v>
      </c>
      <c r="BL37" s="71">
        <v>0</v>
      </c>
      <c r="BM37" s="71">
        <v>1</v>
      </c>
      <c r="BN37" s="71">
        <v>0</v>
      </c>
      <c r="BO37" s="71">
        <v>0</v>
      </c>
      <c r="BP37" s="71">
        <v>0</v>
      </c>
      <c r="BQ37" s="71">
        <v>3</v>
      </c>
      <c r="BR37" s="71">
        <v>0</v>
      </c>
      <c r="BS37" s="71">
        <v>7</v>
      </c>
      <c r="BT37" s="71">
        <v>0</v>
      </c>
      <c r="BU37" s="71">
        <v>2</v>
      </c>
      <c r="BV37" s="71">
        <v>1</v>
      </c>
      <c r="BW37" s="71">
        <v>2</v>
      </c>
      <c r="BX37" s="71">
        <v>0</v>
      </c>
      <c r="BY37" s="71">
        <v>0</v>
      </c>
      <c r="BZ37" s="71">
        <v>0</v>
      </c>
      <c r="CA37" s="71">
        <v>0</v>
      </c>
      <c r="CB37" s="71">
        <v>5</v>
      </c>
      <c r="CC37" s="71">
        <v>0</v>
      </c>
      <c r="CD37" s="71">
        <v>0</v>
      </c>
      <c r="CE37" s="71">
        <v>1</v>
      </c>
      <c r="CF37" s="71">
        <v>0</v>
      </c>
    </row>
    <row r="38" spans="1:84" x14ac:dyDescent="0.25">
      <c r="A38" s="48" t="s">
        <v>41</v>
      </c>
      <c r="B38" s="62" t="s">
        <v>42</v>
      </c>
      <c r="C38" s="63" t="s">
        <v>43</v>
      </c>
      <c r="D38" s="20"/>
      <c r="E38" s="11"/>
      <c r="F38" s="98" t="s">
        <v>44</v>
      </c>
      <c r="G38" s="96" t="e">
        <f ca="1">G37/G5</f>
        <v>#REF!</v>
      </c>
      <c r="H38" s="70" t="e">
        <f>IF(H5=0, 0, H37/H5)</f>
        <v>#REF!</v>
      </c>
      <c r="I38" s="70">
        <v>0</v>
      </c>
      <c r="J38" s="70">
        <v>7.5187969924812035E-4</v>
      </c>
      <c r="K38" s="70">
        <v>3.0143180105501131E-3</v>
      </c>
      <c r="L38" s="70">
        <v>4.5941807044410417E-3</v>
      </c>
      <c r="M38" s="70">
        <v>7.6394194041252868E-3</v>
      </c>
      <c r="N38" s="70">
        <v>8.3969465648854966E-3</v>
      </c>
      <c r="O38" s="70">
        <v>2.2953328232593728E-3</v>
      </c>
      <c r="P38" s="70">
        <v>0</v>
      </c>
      <c r="Q38" s="70">
        <v>7.6569678407350692E-4</v>
      </c>
      <c r="R38" s="70">
        <v>7.8003120124804995E-4</v>
      </c>
      <c r="S38" s="70">
        <v>2.3584905660377358E-3</v>
      </c>
      <c r="T38" s="70">
        <v>0</v>
      </c>
      <c r="U38" s="70">
        <v>0</v>
      </c>
      <c r="V38" s="70">
        <v>0</v>
      </c>
      <c r="W38" s="70">
        <v>0</v>
      </c>
      <c r="X38" s="70">
        <v>0</v>
      </c>
      <c r="Y38" s="70">
        <v>0</v>
      </c>
      <c r="Z38" s="70">
        <v>8.1833060556464816E-4</v>
      </c>
      <c r="AA38" s="70">
        <v>0</v>
      </c>
      <c r="AB38" s="70">
        <v>0</v>
      </c>
      <c r="AC38" s="70">
        <v>1.0050251256281407E-2</v>
      </c>
      <c r="AD38" s="70">
        <v>0</v>
      </c>
      <c r="AE38" s="70">
        <v>0</v>
      </c>
      <c r="AF38" s="70">
        <v>0</v>
      </c>
      <c r="AG38" s="70">
        <v>0</v>
      </c>
      <c r="AH38" s="70">
        <v>0</v>
      </c>
      <c r="AI38" s="70">
        <v>0</v>
      </c>
      <c r="AJ38" s="70">
        <v>0</v>
      </c>
      <c r="AK38" s="70">
        <v>5.0718512256973797E-3</v>
      </c>
      <c r="AL38" s="70">
        <v>3.4042553191489361E-3</v>
      </c>
      <c r="AM38" s="70">
        <v>1.7064846416382253E-3</v>
      </c>
      <c r="AN38" s="70">
        <v>0</v>
      </c>
      <c r="AO38" s="70">
        <v>0</v>
      </c>
      <c r="AP38" s="70">
        <v>0</v>
      </c>
      <c r="AQ38" s="70">
        <v>3.4364261168384879E-3</v>
      </c>
      <c r="AR38" s="70">
        <v>2.976190476190476E-3</v>
      </c>
      <c r="AS38" s="70">
        <v>9.9009900990099011E-4</v>
      </c>
      <c r="AT38" s="70">
        <v>4.96031746031746E-3</v>
      </c>
      <c r="AU38" s="70">
        <v>1.2845849802371542E-2</v>
      </c>
      <c r="AV38" s="70">
        <v>0</v>
      </c>
      <c r="AW38" s="70">
        <v>6.9033530571992107E-3</v>
      </c>
      <c r="AX38" s="70">
        <v>0</v>
      </c>
      <c r="AY38" s="70">
        <v>9.9700897308075765E-4</v>
      </c>
      <c r="AZ38" s="70">
        <v>0</v>
      </c>
      <c r="BA38" s="70">
        <v>0</v>
      </c>
      <c r="BB38" s="70">
        <v>0</v>
      </c>
      <c r="BC38" s="70">
        <v>0</v>
      </c>
      <c r="BD38" s="70">
        <v>1E-3</v>
      </c>
      <c r="BE38" s="70">
        <v>3.996003996003996E-3</v>
      </c>
      <c r="BF38" s="70">
        <v>2.997002997002997E-3</v>
      </c>
      <c r="BG38" s="70">
        <v>0</v>
      </c>
      <c r="BH38" s="70">
        <v>0</v>
      </c>
      <c r="BI38" s="70">
        <v>1.9880715705765406E-3</v>
      </c>
      <c r="BJ38" s="70">
        <v>0</v>
      </c>
      <c r="BK38" s="70">
        <v>0</v>
      </c>
      <c r="BL38" s="70">
        <v>0</v>
      </c>
      <c r="BM38" s="70">
        <v>9.9403578528827028E-4</v>
      </c>
      <c r="BN38" s="70">
        <v>0</v>
      </c>
      <c r="BO38" s="70">
        <v>0</v>
      </c>
      <c r="BP38" s="70">
        <v>0</v>
      </c>
      <c r="BQ38" s="70">
        <v>2.9585798816568047E-3</v>
      </c>
      <c r="BR38" s="70">
        <v>0</v>
      </c>
      <c r="BS38" s="70">
        <v>6.9375619425173438E-3</v>
      </c>
      <c r="BT38" s="70">
        <v>0</v>
      </c>
      <c r="BU38" s="70">
        <v>1.9821605550049554E-3</v>
      </c>
      <c r="BV38" s="70">
        <v>9.930486593843098E-4</v>
      </c>
      <c r="BW38" s="70">
        <v>1.9860973187686196E-3</v>
      </c>
      <c r="BX38" s="70">
        <v>0</v>
      </c>
      <c r="BY38" s="70">
        <v>0</v>
      </c>
      <c r="BZ38" s="70">
        <v>0</v>
      </c>
      <c r="CA38" s="70">
        <v>0</v>
      </c>
      <c r="CB38" s="70">
        <v>5.0000000000000001E-3</v>
      </c>
      <c r="CC38" s="70">
        <v>0</v>
      </c>
      <c r="CD38" s="70">
        <v>0</v>
      </c>
      <c r="CE38" s="70">
        <v>9.99000999000999E-4</v>
      </c>
      <c r="CF38" s="70">
        <v>0</v>
      </c>
    </row>
    <row r="39" spans="1:84" x14ac:dyDescent="0.25">
      <c r="A39" s="46"/>
      <c r="B39" s="46"/>
      <c r="C39" s="46"/>
      <c r="D39" s="20"/>
      <c r="E39" s="11"/>
      <c r="F39" s="99" t="s">
        <v>45</v>
      </c>
      <c r="G39" s="161" t="e">
        <f ca="1">(INDIRECT("H39")+INDIRECT("I39")+INDIRECT("J39")+INDIRECT("K39")+INDIRECT("L39")+INDIRECT("M39")+INDIRECT("N39")+INDIRECT("O39")+INDIRECT("P39")+INDIRECT("Q39")+INDIRECT("R39")+INDIRECT("S39")) / 12</f>
        <v>#REF!</v>
      </c>
      <c r="H39" s="29" t="e">
        <f>#REF!</f>
        <v>#REF!</v>
      </c>
      <c r="I39" s="29">
        <v>4848</v>
      </c>
      <c r="J39" s="29">
        <v>3515</v>
      </c>
      <c r="K39" s="29">
        <v>2636</v>
      </c>
      <c r="L39" s="29">
        <v>1131</v>
      </c>
      <c r="M39" s="29">
        <v>622</v>
      </c>
      <c r="N39" s="29">
        <v>498</v>
      </c>
      <c r="O39" s="29">
        <v>460</v>
      </c>
      <c r="P39" s="29">
        <v>440</v>
      </c>
      <c r="Q39" s="29">
        <v>405</v>
      </c>
      <c r="R39" s="29">
        <v>357</v>
      </c>
      <c r="S39" s="29">
        <v>243</v>
      </c>
      <c r="T39" s="29">
        <v>202</v>
      </c>
      <c r="U39" s="29">
        <v>200</v>
      </c>
      <c r="V39" s="29">
        <v>193</v>
      </c>
      <c r="W39" s="29">
        <v>184</v>
      </c>
      <c r="X39" s="29">
        <v>192</v>
      </c>
      <c r="Y39" s="29">
        <v>200</v>
      </c>
      <c r="Z39" s="29">
        <v>191</v>
      </c>
      <c r="AA39" s="29">
        <v>172</v>
      </c>
      <c r="AB39" s="29">
        <v>171</v>
      </c>
      <c r="AC39" s="29">
        <v>169</v>
      </c>
      <c r="AD39" s="29">
        <v>191</v>
      </c>
      <c r="AE39" s="29">
        <v>199</v>
      </c>
      <c r="AF39" s="29">
        <v>180</v>
      </c>
      <c r="AG39" s="29">
        <v>145</v>
      </c>
      <c r="AH39" s="29">
        <v>70</v>
      </c>
      <c r="AI39" s="29">
        <v>67</v>
      </c>
      <c r="AJ39" s="29">
        <v>71</v>
      </c>
      <c r="AK39" s="29">
        <v>75</v>
      </c>
      <c r="AL39" s="29">
        <v>86</v>
      </c>
      <c r="AM39" s="29">
        <v>89</v>
      </c>
      <c r="AN39" s="29">
        <v>117</v>
      </c>
      <c r="AO39" s="29">
        <v>141</v>
      </c>
      <c r="AP39" s="29">
        <v>168</v>
      </c>
      <c r="AQ39" s="29">
        <v>373</v>
      </c>
      <c r="AR39" s="29">
        <v>491</v>
      </c>
      <c r="AS39" s="29">
        <v>529</v>
      </c>
      <c r="AT39" s="29">
        <v>546</v>
      </c>
      <c r="AU39" s="29">
        <v>570</v>
      </c>
      <c r="AV39" s="29">
        <v>295</v>
      </c>
      <c r="AW39" s="29">
        <v>148</v>
      </c>
      <c r="AX39" s="29">
        <v>88</v>
      </c>
      <c r="AY39" s="29">
        <v>144</v>
      </c>
      <c r="AZ39" s="29">
        <v>37</v>
      </c>
      <c r="BA39" s="29">
        <v>17</v>
      </c>
      <c r="BB39" s="29">
        <v>19</v>
      </c>
      <c r="BC39" s="29">
        <v>5</v>
      </c>
      <c r="BD39" s="29">
        <v>10</v>
      </c>
      <c r="BE39" s="29">
        <v>4</v>
      </c>
      <c r="BF39" s="29">
        <v>7</v>
      </c>
      <c r="BG39" s="29">
        <v>14</v>
      </c>
      <c r="BH39" s="29">
        <v>13</v>
      </c>
      <c r="BI39" s="29">
        <v>5</v>
      </c>
      <c r="BJ39" s="29">
        <v>5</v>
      </c>
      <c r="BK39" s="29">
        <v>7</v>
      </c>
      <c r="BL39" s="29">
        <v>6</v>
      </c>
      <c r="BM39" s="29">
        <v>12</v>
      </c>
      <c r="BN39" s="29">
        <v>16</v>
      </c>
      <c r="BO39" s="29">
        <v>11</v>
      </c>
      <c r="BP39" s="29">
        <v>1</v>
      </c>
      <c r="BQ39" s="29">
        <v>2</v>
      </c>
      <c r="BR39" s="29">
        <v>0</v>
      </c>
      <c r="BS39" s="29">
        <v>0</v>
      </c>
      <c r="BT39" s="29">
        <v>1</v>
      </c>
      <c r="BU39" s="29">
        <v>0</v>
      </c>
      <c r="BV39" s="29">
        <v>0</v>
      </c>
      <c r="BW39" s="29">
        <v>4</v>
      </c>
      <c r="BX39" s="29">
        <v>3</v>
      </c>
      <c r="BY39" s="29">
        <v>6</v>
      </c>
      <c r="BZ39" s="29">
        <v>12</v>
      </c>
      <c r="CA39" s="29">
        <v>14</v>
      </c>
      <c r="CB39" s="29">
        <v>16</v>
      </c>
      <c r="CC39" s="29">
        <v>2</v>
      </c>
      <c r="CD39" s="29">
        <v>8</v>
      </c>
      <c r="CE39" s="29">
        <v>11</v>
      </c>
      <c r="CF39" s="29">
        <v>18</v>
      </c>
    </row>
    <row r="40" spans="1:84" x14ac:dyDescent="0.25">
      <c r="A40" s="48" t="s">
        <v>15</v>
      </c>
      <c r="B40" s="62" t="s">
        <v>46</v>
      </c>
      <c r="C40" s="63" t="s">
        <v>47</v>
      </c>
      <c r="D40" s="20"/>
      <c r="E40" s="11"/>
      <c r="F40" s="98" t="s">
        <v>28</v>
      </c>
      <c r="G40" s="103" t="e">
        <f ca="1">G39/G8</f>
        <v>#REF!</v>
      </c>
      <c r="H40" s="104" t="e">
        <f>IF(H8=0, 0, H39/H8)</f>
        <v>#REF!</v>
      </c>
      <c r="I40" s="104">
        <v>0.19469097626601342</v>
      </c>
      <c r="J40" s="104">
        <v>0.18183229010397806</v>
      </c>
      <c r="K40" s="104">
        <v>0.1358132824978103</v>
      </c>
      <c r="L40" s="104">
        <v>5.8152090081752275E-2</v>
      </c>
      <c r="M40" s="104">
        <v>3.1887624320721827E-2</v>
      </c>
      <c r="N40" s="104">
        <v>2.5501843506759526E-2</v>
      </c>
      <c r="O40" s="104">
        <v>2.3494560498493283E-2</v>
      </c>
      <c r="P40" s="104">
        <v>2.2473057868124011E-2</v>
      </c>
      <c r="Q40" s="104">
        <v>2.0631686194600103E-2</v>
      </c>
      <c r="R40" s="104">
        <v>1.8162393162393164E-2</v>
      </c>
      <c r="S40" s="104">
        <v>1.2331895458005582E-2</v>
      </c>
      <c r="T40" s="104">
        <v>1.0231474446639315E-2</v>
      </c>
      <c r="U40" s="104">
        <v>1.0107646434527721E-2</v>
      </c>
      <c r="V40" s="104">
        <v>9.7400958869543284E-3</v>
      </c>
      <c r="W40" s="104">
        <v>9.2601912430800206E-3</v>
      </c>
      <c r="X40" s="104">
        <v>9.6540627514078835E-3</v>
      </c>
      <c r="Y40" s="104">
        <v>1.0037137408411121E-2</v>
      </c>
      <c r="Z40" s="104">
        <v>9.5667417981467572E-3</v>
      </c>
      <c r="AA40" s="104">
        <v>8.5884056523693013E-3</v>
      </c>
      <c r="AB40" s="104">
        <v>8.5121210612773158E-3</v>
      </c>
      <c r="AC40" s="104">
        <v>8.3829365079365076E-3</v>
      </c>
      <c r="AD40" s="104">
        <v>9.4517022961203481E-3</v>
      </c>
      <c r="AE40" s="104">
        <v>9.8155272763144914E-3</v>
      </c>
      <c r="AF40" s="104">
        <v>8.8482524701371471E-3</v>
      </c>
      <c r="AG40" s="104">
        <v>7.1134222919937203E-3</v>
      </c>
      <c r="AH40" s="104">
        <v>3.428851334802841E-3</v>
      </c>
      <c r="AI40" s="104">
        <v>3.2746823069403717E-3</v>
      </c>
      <c r="AJ40" s="104">
        <v>3.4661198984573325E-3</v>
      </c>
      <c r="AK40" s="104">
        <v>3.6496350364963502E-3</v>
      </c>
      <c r="AL40" s="104">
        <v>4.1773935007529024E-3</v>
      </c>
      <c r="AM40" s="104">
        <v>4.3093013121580396E-3</v>
      </c>
      <c r="AN40" s="104">
        <v>5.6543591726271021E-3</v>
      </c>
      <c r="AO40" s="104">
        <v>6.8733547821000296E-3</v>
      </c>
      <c r="AP40" s="104">
        <v>8.1767740679450987E-3</v>
      </c>
      <c r="AQ40" s="104">
        <v>1.795600057767294E-2</v>
      </c>
      <c r="AR40" s="104">
        <v>2.3830324208891477E-2</v>
      </c>
      <c r="AS40" s="104">
        <v>2.5629844961240308E-2</v>
      </c>
      <c r="AT40" s="104">
        <v>2.6408706166868197E-2</v>
      </c>
      <c r="AU40" s="104">
        <v>2.7489751627682663E-2</v>
      </c>
      <c r="AV40" s="104">
        <v>1.4177239523260285E-2</v>
      </c>
      <c r="AW40" s="104">
        <v>7.1041136658186533E-3</v>
      </c>
      <c r="AX40" s="104">
        <v>4.2250816208949495E-3</v>
      </c>
      <c r="AY40" s="104">
        <v>6.9107837020684357E-3</v>
      </c>
      <c r="AZ40" s="104">
        <v>1.77577270109426E-3</v>
      </c>
      <c r="BA40" s="104">
        <v>8.1515224166866455E-4</v>
      </c>
      <c r="BB40" s="104">
        <v>9.0956962994877689E-4</v>
      </c>
      <c r="BC40" s="104">
        <v>2.3890295761861533E-4</v>
      </c>
      <c r="BD40" s="104">
        <v>4.7723584995704876E-4</v>
      </c>
      <c r="BE40" s="104">
        <v>1.9067594622938316E-4</v>
      </c>
      <c r="BF40" s="104">
        <v>3.3319053738873814E-4</v>
      </c>
      <c r="BG40" s="104">
        <v>6.6445182724252495E-4</v>
      </c>
      <c r="BH40" s="104">
        <v>6.151225513390745E-4</v>
      </c>
      <c r="BI40" s="104">
        <v>2.3564897728343859E-4</v>
      </c>
      <c r="BJ40" s="104">
        <v>2.352387673488591E-4</v>
      </c>
      <c r="BK40" s="104">
        <v>3.2871566095327544E-4</v>
      </c>
      <c r="BL40" s="104">
        <v>2.8037383177570094E-4</v>
      </c>
      <c r="BM40" s="104">
        <v>5.6074766355140187E-4</v>
      </c>
      <c r="BN40" s="104">
        <v>7.4377091855708439E-4</v>
      </c>
      <c r="BO40" s="104">
        <v>5.1018041834794304E-4</v>
      </c>
      <c r="BP40" s="104">
        <v>4.623849817357932E-5</v>
      </c>
      <c r="BQ40" s="104">
        <v>9.2267946115519469E-5</v>
      </c>
      <c r="BR40" s="104">
        <v>0</v>
      </c>
      <c r="BS40" s="104">
        <v>0</v>
      </c>
      <c r="BT40" s="104">
        <v>4.5703839122486291E-5</v>
      </c>
      <c r="BU40" s="104">
        <v>0</v>
      </c>
      <c r="BV40" s="104">
        <v>0</v>
      </c>
      <c r="BW40" s="104">
        <v>1.822738664843928E-4</v>
      </c>
      <c r="BX40" s="104">
        <v>1.3666803334700013E-4</v>
      </c>
      <c r="BY40" s="104">
        <v>2.7262813522355508E-4</v>
      </c>
      <c r="BZ40" s="104">
        <v>5.4483541430192959E-4</v>
      </c>
      <c r="CA40" s="104">
        <v>6.3546820389451231E-4</v>
      </c>
      <c r="CB40" s="104">
        <v>7.2568940493468795E-4</v>
      </c>
      <c r="CC40" s="104">
        <v>9.05961224859576E-5</v>
      </c>
      <c r="CD40" s="104">
        <v>3.6164730346729355E-4</v>
      </c>
      <c r="CE40" s="104">
        <v>4.9342843044901982E-4</v>
      </c>
      <c r="CF40" s="104">
        <v>8.0446927374301679E-4</v>
      </c>
    </row>
    <row r="41" spans="1:84" x14ac:dyDescent="0.25">
      <c r="A41" s="17"/>
      <c r="B41" s="17"/>
      <c r="C41" s="17"/>
      <c r="D41" s="20"/>
      <c r="E41" s="11"/>
      <c r="F41" s="102" t="s">
        <v>48</v>
      </c>
      <c r="G41" s="105" t="e">
        <f ca="1">(INDIRECT("H41")+INDIRECT("I41")+INDIRECT("J41")+INDIRECT("K41")+INDIRECT("L41")+INDIRECT("M41")+INDIRECT("N41")+INDIRECT("O41")+INDIRECT("P41")+INDIRECT("Q41")+INDIRECT("R41")+INDIRECT("S41")) / 12</f>
        <v>#REF!</v>
      </c>
      <c r="H41" s="150" t="e">
        <f>#REF!</f>
        <v>#REF!</v>
      </c>
      <c r="I41" s="150">
        <v>351</v>
      </c>
      <c r="J41" s="150">
        <v>336</v>
      </c>
      <c r="K41" s="150">
        <v>320</v>
      </c>
      <c r="L41" s="150">
        <v>311</v>
      </c>
      <c r="M41" s="150">
        <v>316</v>
      </c>
      <c r="N41" s="150">
        <v>313</v>
      </c>
      <c r="O41" s="150">
        <v>305</v>
      </c>
      <c r="P41" s="150">
        <v>311</v>
      </c>
      <c r="Q41" s="150">
        <v>306</v>
      </c>
      <c r="R41" s="150">
        <v>324</v>
      </c>
      <c r="S41" s="150">
        <v>324</v>
      </c>
      <c r="T41" s="150">
        <v>316</v>
      </c>
      <c r="U41" s="150">
        <v>479</v>
      </c>
      <c r="V41" s="150">
        <v>322</v>
      </c>
      <c r="W41" s="150">
        <v>327</v>
      </c>
      <c r="X41" s="150">
        <v>335</v>
      </c>
      <c r="Y41" s="150">
        <v>510</v>
      </c>
      <c r="Z41" s="150">
        <v>341</v>
      </c>
      <c r="AA41" s="150">
        <v>342</v>
      </c>
      <c r="AB41" s="150">
        <v>353</v>
      </c>
      <c r="AC41" s="150">
        <v>346</v>
      </c>
      <c r="AD41" s="150">
        <v>333</v>
      </c>
      <c r="AE41" s="150">
        <v>320</v>
      </c>
      <c r="AF41" s="150">
        <v>290</v>
      </c>
      <c r="AG41" s="150">
        <v>287</v>
      </c>
      <c r="AH41" s="150">
        <v>289</v>
      </c>
      <c r="AI41" s="150">
        <v>274</v>
      </c>
      <c r="AJ41" s="150">
        <v>275</v>
      </c>
      <c r="AK41" s="150">
        <v>273</v>
      </c>
      <c r="AL41" s="150">
        <v>260</v>
      </c>
      <c r="AM41" s="150">
        <v>233</v>
      </c>
      <c r="AN41" s="150">
        <v>236</v>
      </c>
      <c r="AO41" s="150">
        <v>249</v>
      </c>
      <c r="AP41" s="150">
        <v>255</v>
      </c>
      <c r="AQ41" s="150">
        <v>258</v>
      </c>
      <c r="AR41" s="150">
        <v>259</v>
      </c>
      <c r="AS41" s="150">
        <v>282</v>
      </c>
      <c r="AT41" s="150">
        <v>291</v>
      </c>
      <c r="AU41" s="150">
        <v>290</v>
      </c>
      <c r="AV41" s="150">
        <v>291</v>
      </c>
      <c r="AW41" s="150">
        <v>286</v>
      </c>
      <c r="AX41" s="150">
        <v>293</v>
      </c>
      <c r="AY41" s="150">
        <v>281</v>
      </c>
      <c r="AZ41" s="150">
        <v>276</v>
      </c>
      <c r="BA41" s="150">
        <v>260</v>
      </c>
      <c r="BB41" s="150">
        <v>264</v>
      </c>
      <c r="BC41" s="150">
        <v>273</v>
      </c>
      <c r="BD41" s="150">
        <v>272</v>
      </c>
      <c r="BE41" s="150">
        <v>276</v>
      </c>
      <c r="BF41" s="150">
        <v>264</v>
      </c>
      <c r="BG41" s="150">
        <v>256</v>
      </c>
      <c r="BH41" s="150">
        <v>237</v>
      </c>
      <c r="BI41" s="150">
        <v>224</v>
      </c>
      <c r="BJ41" s="150">
        <v>232</v>
      </c>
      <c r="BK41" s="150">
        <v>234</v>
      </c>
      <c r="BL41" s="150">
        <v>239</v>
      </c>
      <c r="BM41" s="150">
        <v>243</v>
      </c>
      <c r="BN41" s="150">
        <v>241</v>
      </c>
      <c r="BO41" s="150">
        <v>236</v>
      </c>
      <c r="BP41" s="150">
        <v>226</v>
      </c>
      <c r="BQ41" s="150">
        <v>239</v>
      </c>
      <c r="BR41" s="150">
        <v>252</v>
      </c>
      <c r="BS41" s="150">
        <v>249</v>
      </c>
      <c r="BT41" s="150">
        <v>247</v>
      </c>
      <c r="BU41" s="150">
        <v>240</v>
      </c>
      <c r="BV41" s="150">
        <v>240</v>
      </c>
      <c r="BW41" s="150">
        <v>239</v>
      </c>
      <c r="BX41" s="150">
        <v>241</v>
      </c>
      <c r="BY41" s="150">
        <v>239</v>
      </c>
      <c r="BZ41" s="150">
        <v>232</v>
      </c>
      <c r="CA41" s="150">
        <v>227</v>
      </c>
      <c r="CB41" s="150">
        <v>229</v>
      </c>
      <c r="CC41" s="150">
        <v>235</v>
      </c>
      <c r="CD41" s="150">
        <v>233</v>
      </c>
      <c r="CE41" s="150">
        <v>228</v>
      </c>
      <c r="CF41" s="150">
        <v>236</v>
      </c>
    </row>
    <row r="42" spans="1:84" ht="13.8" thickBot="1" x14ac:dyDescent="0.3">
      <c r="A42" s="17"/>
      <c r="B42" s="17"/>
      <c r="C42" s="17"/>
      <c r="D42" s="20"/>
      <c r="E42" s="11"/>
      <c r="F42" s="101" t="s">
        <v>49</v>
      </c>
      <c r="G42" s="96" t="e">
        <f ca="1">G41/G8</f>
        <v>#REF!</v>
      </c>
      <c r="H42" s="107" t="e">
        <f>IF(H8=0, 0, H41/H8)</f>
        <v>#REF!</v>
      </c>
      <c r="I42" s="107">
        <v>1.4095819445002209E-2</v>
      </c>
      <c r="J42" s="107">
        <v>1.7381408100977703E-2</v>
      </c>
      <c r="K42" s="107">
        <v>1.6487196661342678E-2</v>
      </c>
      <c r="L42" s="107">
        <v>1.5990539359350096E-2</v>
      </c>
      <c r="M42" s="107">
        <v>1.620014354557572E-2</v>
      </c>
      <c r="N42" s="107">
        <v>1.6028267103646045E-2</v>
      </c>
      <c r="O42" s="107">
        <v>1.5577915113131417E-2</v>
      </c>
      <c r="P42" s="107">
        <v>1.5884365902242199E-2</v>
      </c>
      <c r="Q42" s="107">
        <v>1.5588385124808967E-2</v>
      </c>
      <c r="R42" s="107">
        <v>1.6483516483516484E-2</v>
      </c>
      <c r="S42" s="107">
        <v>1.6442527277340777E-2</v>
      </c>
      <c r="T42" s="107">
        <v>1.6005672896722889E-2</v>
      </c>
      <c r="U42" s="107">
        <v>2.4207813210693891E-2</v>
      </c>
      <c r="V42" s="107">
        <v>1.6250315417612921E-2</v>
      </c>
      <c r="W42" s="107">
        <v>1.6456970306995472E-2</v>
      </c>
      <c r="X42" s="107">
        <v>1.6844328238133546E-2</v>
      </c>
      <c r="Y42" s="107">
        <v>2.5594700391448358E-2</v>
      </c>
      <c r="Z42" s="107">
        <v>1.7079889807162536E-2</v>
      </c>
      <c r="AA42" s="107">
        <v>1.7076946122734308E-2</v>
      </c>
      <c r="AB42" s="107">
        <v>1.7571805465677735E-2</v>
      </c>
      <c r="AC42" s="107">
        <v>1.7162698412698414E-2</v>
      </c>
      <c r="AD42" s="107">
        <v>1.6478622327790973E-2</v>
      </c>
      <c r="AE42" s="107">
        <v>1.5783762454375062E-2</v>
      </c>
      <c r="AF42" s="107">
        <v>1.4255517868554293E-2</v>
      </c>
      <c r="AG42" s="107">
        <v>1.407967032967033E-2</v>
      </c>
      <c r="AH42" s="107">
        <v>1.4156257653686015E-2</v>
      </c>
      <c r="AI42" s="107">
        <v>1.3391984359726295E-2</v>
      </c>
      <c r="AJ42" s="107">
        <v>1.3425112282757274E-2</v>
      </c>
      <c r="AK42" s="107">
        <v>1.3284671532846716E-2</v>
      </c>
      <c r="AL42" s="107">
        <v>1.2629329188322727E-2</v>
      </c>
      <c r="AM42" s="107">
        <v>1.1281653996998015E-2</v>
      </c>
      <c r="AN42" s="107">
        <v>1.1405374057606804E-2</v>
      </c>
      <c r="AO42" s="107">
        <v>1.2138052062006435E-2</v>
      </c>
      <c r="AP42" s="107">
        <v>1.2411174924559525E-2</v>
      </c>
      <c r="AQ42" s="107">
        <v>1.2419968227988253E-2</v>
      </c>
      <c r="AR42" s="107">
        <v>1.2570374684527276E-2</v>
      </c>
      <c r="AS42" s="107">
        <v>1.3662790697674419E-2</v>
      </c>
      <c r="AT42" s="107">
        <v>1.407496977025393E-2</v>
      </c>
      <c r="AU42" s="107">
        <v>1.3986013986013986E-2</v>
      </c>
      <c r="AV42" s="107">
        <v>1.3985005767012688E-2</v>
      </c>
      <c r="AW42" s="107">
        <v>1.3728219651514424E-2</v>
      </c>
      <c r="AX42" s="107">
        <v>1.4067601305934319E-2</v>
      </c>
      <c r="AY42" s="107">
        <v>1.3485626529730767E-2</v>
      </c>
      <c r="AZ42" s="107">
        <v>1.3246304473027453E-2</v>
      </c>
      <c r="BA42" s="107">
        <v>1.2467034284344283E-2</v>
      </c>
      <c r="BB42" s="107">
        <v>1.2638230647709321E-2</v>
      </c>
      <c r="BC42" s="107">
        <v>1.3044101485976397E-2</v>
      </c>
      <c r="BD42" s="107">
        <v>1.2980815118831727E-2</v>
      </c>
      <c r="BE42" s="107">
        <v>1.3156640289827439E-2</v>
      </c>
      <c r="BF42" s="107">
        <v>1.2566043124375268E-2</v>
      </c>
      <c r="BG42" s="107">
        <v>1.2149976269577598E-2</v>
      </c>
      <c r="BH42" s="107">
        <v>1.1214157282104665E-2</v>
      </c>
      <c r="BI42" s="107">
        <v>1.055707418229805E-2</v>
      </c>
      <c r="BJ42" s="107">
        <v>1.0915078804987061E-2</v>
      </c>
      <c r="BK42" s="107">
        <v>1.0988494951866636E-2</v>
      </c>
      <c r="BL42" s="107">
        <v>1.1168224299065421E-2</v>
      </c>
      <c r="BM42" s="107">
        <v>1.1355140186915889E-2</v>
      </c>
      <c r="BN42" s="107">
        <v>1.1203049460766085E-2</v>
      </c>
      <c r="BO42" s="107">
        <v>1.0945688975464959E-2</v>
      </c>
      <c r="BP42" s="107">
        <v>1.0449900587228927E-2</v>
      </c>
      <c r="BQ42" s="107">
        <v>1.1026019560804576E-2</v>
      </c>
      <c r="BR42" s="107">
        <v>1.1626833994647966E-2</v>
      </c>
      <c r="BS42" s="107">
        <v>1.1380255941499086E-2</v>
      </c>
      <c r="BT42" s="107">
        <v>1.1288848263254114E-2</v>
      </c>
      <c r="BU42" s="107">
        <v>1.0968921389396709E-2</v>
      </c>
      <c r="BV42" s="107">
        <v>1.095690284879474E-2</v>
      </c>
      <c r="BW42" s="107">
        <v>1.089086352244247E-2</v>
      </c>
      <c r="BX42" s="107">
        <v>1.0978998678875678E-2</v>
      </c>
      <c r="BY42" s="107">
        <v>1.0859687386404944E-2</v>
      </c>
      <c r="BZ42" s="107">
        <v>1.0533484676503974E-2</v>
      </c>
      <c r="CA42" s="107">
        <v>1.0303663020289592E-2</v>
      </c>
      <c r="CB42" s="107">
        <v>1.0386429608127721E-2</v>
      </c>
      <c r="CC42" s="107">
        <v>1.0645044392100018E-2</v>
      </c>
      <c r="CD42" s="107">
        <v>1.0532977713484925E-2</v>
      </c>
      <c r="CE42" s="107">
        <v>1.0227425649306957E-2</v>
      </c>
      <c r="CF42" s="107">
        <v>1.0547486033519553E-2</v>
      </c>
    </row>
    <row r="43" spans="1:84" ht="13.8" thickBot="1" x14ac:dyDescent="0.3">
      <c r="A43" s="46"/>
      <c r="B43" s="46"/>
      <c r="C43" s="46"/>
      <c r="D43" s="1"/>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20"/>
      <c r="E45" s="11"/>
      <c r="F45" s="26" t="s">
        <v>51</v>
      </c>
      <c r="G45" s="111" t="e">
        <f ca="1">(INDIRECT("H45")+INDIRECT("I45")+INDIRECT("J45")+INDIRECT("K45")+INDIRECT("L45")+INDIRECT("M45")+INDIRECT("N45")+INDIRECT("O45")+INDIRECT("P45")+INDIRECT("Q45")+INDIRECT("R45")+INDIRECT("S45")) / 12</f>
        <v>#REF!</v>
      </c>
      <c r="H45" s="58" t="e">
        <f>#REF!</f>
        <v>#REF!</v>
      </c>
      <c r="I45" s="58">
        <v>207</v>
      </c>
      <c r="J45" s="58">
        <v>96</v>
      </c>
      <c r="K45" s="58">
        <v>394</v>
      </c>
      <c r="L45" s="58">
        <v>140</v>
      </c>
      <c r="M45" s="58">
        <v>149</v>
      </c>
      <c r="N45" s="58">
        <v>60</v>
      </c>
      <c r="O45" s="58">
        <v>281</v>
      </c>
      <c r="P45" s="58">
        <v>163</v>
      </c>
      <c r="Q45" s="58">
        <v>204</v>
      </c>
      <c r="R45" s="58">
        <v>137</v>
      </c>
      <c r="S45" s="58">
        <v>217</v>
      </c>
      <c r="T45" s="58">
        <v>329</v>
      </c>
      <c r="U45" s="58">
        <v>97</v>
      </c>
      <c r="V45" s="58">
        <v>135</v>
      </c>
      <c r="W45" s="58">
        <v>126</v>
      </c>
      <c r="X45" s="58">
        <v>105</v>
      </c>
      <c r="Y45" s="58">
        <v>60</v>
      </c>
      <c r="Z45" s="58">
        <v>354</v>
      </c>
      <c r="AA45" s="58">
        <v>262</v>
      </c>
      <c r="AB45" s="58">
        <v>251</v>
      </c>
      <c r="AC45" s="58">
        <v>282</v>
      </c>
      <c r="AD45" s="58">
        <v>136</v>
      </c>
      <c r="AE45" s="58">
        <v>186</v>
      </c>
      <c r="AF45" s="58">
        <v>274</v>
      </c>
      <c r="AG45" s="58">
        <v>37</v>
      </c>
      <c r="AH45" s="58">
        <v>57</v>
      </c>
      <c r="AI45" s="58">
        <v>315</v>
      </c>
      <c r="AJ45" s="58">
        <v>156</v>
      </c>
      <c r="AK45" s="58">
        <v>71</v>
      </c>
      <c r="AL45" s="58">
        <v>226</v>
      </c>
      <c r="AM45" s="58">
        <v>200</v>
      </c>
      <c r="AN45" s="58">
        <v>84</v>
      </c>
      <c r="AO45" s="58">
        <v>152</v>
      </c>
      <c r="AP45" s="58">
        <v>105</v>
      </c>
      <c r="AQ45" s="58">
        <v>150</v>
      </c>
      <c r="AR45" s="58">
        <v>48</v>
      </c>
      <c r="AS45" s="58">
        <v>184</v>
      </c>
      <c r="AT45" s="58">
        <v>155</v>
      </c>
      <c r="AU45" s="58">
        <v>225</v>
      </c>
      <c r="AV45" s="58">
        <v>132</v>
      </c>
      <c r="AW45" s="58">
        <v>116</v>
      </c>
      <c r="AX45" s="58">
        <v>72</v>
      </c>
      <c r="AY45" s="58">
        <v>239</v>
      </c>
      <c r="AZ45" s="58">
        <v>84</v>
      </c>
      <c r="BA45" s="58">
        <v>95</v>
      </c>
      <c r="BB45" s="58">
        <v>72</v>
      </c>
      <c r="BC45" s="58">
        <v>230</v>
      </c>
      <c r="BD45" s="58">
        <v>45</v>
      </c>
      <c r="BE45" s="58">
        <v>69</v>
      </c>
      <c r="BF45" s="58">
        <v>15</v>
      </c>
      <c r="BG45" s="58">
        <v>14</v>
      </c>
      <c r="BH45" s="58">
        <v>12</v>
      </c>
      <c r="BI45" s="58">
        <v>67</v>
      </c>
      <c r="BJ45" s="58">
        <v>45</v>
      </c>
      <c r="BK45" s="58">
        <v>15</v>
      </c>
      <c r="BL45" s="58">
        <v>42</v>
      </c>
      <c r="BM45" s="58">
        <v>137</v>
      </c>
      <c r="BN45" s="58">
        <v>58</v>
      </c>
      <c r="BO45" s="58">
        <v>13</v>
      </c>
      <c r="BP45" s="58">
        <v>113</v>
      </c>
      <c r="BQ45" s="58">
        <v>155</v>
      </c>
      <c r="BR45" s="58">
        <v>17</v>
      </c>
      <c r="BS45" s="58">
        <v>26</v>
      </c>
      <c r="BT45" s="58">
        <v>71</v>
      </c>
      <c r="BU45" s="58">
        <v>21</v>
      </c>
      <c r="BV45" s="58">
        <v>24</v>
      </c>
      <c r="BW45" s="58">
        <v>17</v>
      </c>
      <c r="BX45" s="58">
        <v>23</v>
      </c>
      <c r="BY45" s="58">
        <v>70</v>
      </c>
      <c r="BZ45" s="58">
        <v>158</v>
      </c>
      <c r="CA45" s="58">
        <v>20</v>
      </c>
      <c r="CB45" s="58">
        <v>139</v>
      </c>
      <c r="CC45" s="58">
        <v>18</v>
      </c>
      <c r="CD45" s="58">
        <v>9</v>
      </c>
      <c r="CE45" s="58">
        <v>72</v>
      </c>
      <c r="CF45" s="58">
        <v>170</v>
      </c>
    </row>
    <row r="46" spans="1:84" x14ac:dyDescent="0.25">
      <c r="A46" s="48" t="s">
        <v>41</v>
      </c>
      <c r="B46" s="62" t="s">
        <v>42</v>
      </c>
      <c r="C46" s="63" t="s">
        <v>43</v>
      </c>
      <c r="D46" s="20"/>
      <c r="E46" s="11"/>
      <c r="F46" s="27" t="s">
        <v>52</v>
      </c>
      <c r="G46" s="23" t="e">
        <f ca="1">G45/G30</f>
        <v>#REF!</v>
      </c>
      <c r="H46" s="60" t="e">
        <f>IF(H30=0, 0, H45/H30)</f>
        <v>#REF!</v>
      </c>
      <c r="I46" s="60">
        <v>1.9723677941877085E-2</v>
      </c>
      <c r="J46" s="60">
        <v>7.7108433734939755E-3</v>
      </c>
      <c r="K46" s="60">
        <v>3.0526071124196173E-2</v>
      </c>
      <c r="L46" s="60">
        <v>1.2049229709957828E-2</v>
      </c>
      <c r="M46" s="60">
        <v>1.8128726122399318E-2</v>
      </c>
      <c r="N46" s="60">
        <v>5.0903537795876815E-3</v>
      </c>
      <c r="O46" s="60">
        <v>2.2793640493186242E-2</v>
      </c>
      <c r="P46" s="60">
        <v>1.4001030750730115E-2</v>
      </c>
      <c r="Q46" s="60">
        <v>1.7241379310344827E-2</v>
      </c>
      <c r="R46" s="60">
        <v>1.1537813710628264E-2</v>
      </c>
      <c r="S46" s="60">
        <v>1.8246027074749854E-2</v>
      </c>
      <c r="T46" s="60">
        <v>2.1093800089760851E-2</v>
      </c>
      <c r="U46" s="60">
        <v>7.0172900238732547E-3</v>
      </c>
      <c r="V46" s="60">
        <v>4.2805504470797137E-3</v>
      </c>
      <c r="W46" s="60">
        <v>3.5655668119304999E-3</v>
      </c>
      <c r="X46" s="60">
        <v>2.9607489284908641E-3</v>
      </c>
      <c r="Y46" s="60">
        <v>3.1206116398814166E-3</v>
      </c>
      <c r="Z46" s="60">
        <v>2.9253780679282703E-2</v>
      </c>
      <c r="AA46" s="60">
        <v>2.126278201590651E-2</v>
      </c>
      <c r="AB46" s="60">
        <v>2.0909696767744086E-2</v>
      </c>
      <c r="AC46" s="60">
        <v>2.5890561880279103E-2</v>
      </c>
      <c r="AD46" s="60">
        <v>1.2763960581886438E-2</v>
      </c>
      <c r="AE46" s="60">
        <v>1.5782774713619007E-2</v>
      </c>
      <c r="AF46" s="60">
        <v>2.0383871447701235E-2</v>
      </c>
      <c r="AG46" s="60">
        <v>2.9797857775630183E-3</v>
      </c>
      <c r="AH46" s="60">
        <v>4.0775448887617142E-3</v>
      </c>
      <c r="AI46" s="60">
        <v>2.3022949861131414E-2</v>
      </c>
      <c r="AJ46" s="60">
        <v>9.8934550989345504E-3</v>
      </c>
      <c r="AK46" s="60">
        <v>6.2138981270785923E-3</v>
      </c>
      <c r="AL46" s="60">
        <v>1.811768478435145E-2</v>
      </c>
      <c r="AM46" s="60">
        <v>1.5632327653587619E-2</v>
      </c>
      <c r="AN46" s="60">
        <v>6.8880688806888073E-3</v>
      </c>
      <c r="AO46" s="60">
        <v>5.8653289600617406E-3</v>
      </c>
      <c r="AP46" s="60">
        <v>8.6448213403589654E-3</v>
      </c>
      <c r="AQ46" s="60">
        <v>1.2260912211868563E-2</v>
      </c>
      <c r="AR46" s="60">
        <v>3.2268907563025211E-3</v>
      </c>
      <c r="AS46" s="60">
        <v>1.5684937345494844E-2</v>
      </c>
      <c r="AT46" s="60">
        <v>1.1975585258440856E-2</v>
      </c>
      <c r="AU46" s="60">
        <v>1.6507703595011004E-2</v>
      </c>
      <c r="AV46" s="60">
        <v>1.0486177311725452E-2</v>
      </c>
      <c r="AW46" s="60">
        <v>9.3767682483226894E-3</v>
      </c>
      <c r="AX46" s="60">
        <v>4.5030958784164112E-3</v>
      </c>
      <c r="AY46" s="60">
        <v>1.4916058166385821E-2</v>
      </c>
      <c r="AZ46" s="60">
        <v>5.8127465227319911E-3</v>
      </c>
      <c r="BA46" s="60">
        <v>7.3723420766723573E-3</v>
      </c>
      <c r="BB46" s="60">
        <v>5.9040590405904057E-3</v>
      </c>
      <c r="BC46" s="60">
        <v>1.750913520097442E-2</v>
      </c>
      <c r="BD46" s="60">
        <v>3.4602076124567475E-3</v>
      </c>
      <c r="BE46" s="60">
        <v>4.6798697775366251E-3</v>
      </c>
      <c r="BF46" s="60">
        <v>1.2169398020444588E-3</v>
      </c>
      <c r="BG46" s="60">
        <v>1.0508143811453878E-3</v>
      </c>
      <c r="BH46" s="60">
        <v>9.5670892131069127E-4</v>
      </c>
      <c r="BI46" s="60">
        <v>5.0074738415545588E-3</v>
      </c>
      <c r="BJ46" s="60">
        <v>3.3995618342524741E-3</v>
      </c>
      <c r="BK46" s="60">
        <v>1.1884953648680771E-3</v>
      </c>
      <c r="BL46" s="60">
        <v>3.1168831168831169E-3</v>
      </c>
      <c r="BM46" s="60">
        <v>9.9462755916944964E-3</v>
      </c>
      <c r="BN46" s="60">
        <v>3.7533165081214005E-3</v>
      </c>
      <c r="BO46" s="60">
        <v>9.5370845866040647E-4</v>
      </c>
      <c r="BP46" s="60">
        <v>8.366651858433289E-3</v>
      </c>
      <c r="BQ46" s="60">
        <v>1.214828748334509E-2</v>
      </c>
      <c r="BR46" s="60">
        <v>1.1611228741206202E-3</v>
      </c>
      <c r="BS46" s="60">
        <v>1.8975332068311196E-3</v>
      </c>
      <c r="BT46" s="60">
        <v>4.7213725229418805E-3</v>
      </c>
      <c r="BU46" s="60">
        <v>1.7015070491006321E-3</v>
      </c>
      <c r="BV46" s="60">
        <v>1.7419073885905066E-3</v>
      </c>
      <c r="BW46" s="60">
        <v>1.3132483584395518E-3</v>
      </c>
      <c r="BX46" s="60">
        <v>1.6504018369690012E-3</v>
      </c>
      <c r="BY46" s="60">
        <v>4.9424556944150247E-3</v>
      </c>
      <c r="BZ46" s="60">
        <v>1.2151042067215258E-2</v>
      </c>
      <c r="CA46" s="60">
        <v>1.426228339157099E-3</v>
      </c>
      <c r="CB46" s="60">
        <v>9.9257355041416744E-3</v>
      </c>
      <c r="CC46" s="60">
        <v>1.38217000691085E-3</v>
      </c>
      <c r="CD46" s="60">
        <v>6.36717368234878E-4</v>
      </c>
      <c r="CE46" s="60">
        <v>5.0024317376502463E-3</v>
      </c>
      <c r="CF46" s="60">
        <v>1.2661056081030759E-2</v>
      </c>
    </row>
    <row r="47" spans="1:84" x14ac:dyDescent="0.25">
      <c r="A47" s="46"/>
      <c r="B47" s="46"/>
      <c r="C47" s="46"/>
      <c r="D47" s="4"/>
      <c r="E47" s="11"/>
      <c r="F47" s="26" t="s">
        <v>53</v>
      </c>
      <c r="G47" s="111" t="e">
        <f ca="1">(INDIRECT("H47")+INDIRECT("I47")+INDIRECT("J47")+INDIRECT("K47")+INDIRECT("L47")+INDIRECT("M47")+INDIRECT("N47")+INDIRECT("O47")+INDIRECT("P47")+INDIRECT("Q47")+INDIRECT("R47")+INDIRECT("S47")) / 12</f>
        <v>#REF!</v>
      </c>
      <c r="H47" s="58" t="e">
        <f>#REF!</f>
        <v>#REF!</v>
      </c>
      <c r="I47" s="58">
        <v>9</v>
      </c>
      <c r="J47" s="58">
        <v>14</v>
      </c>
      <c r="K47" s="58">
        <v>4</v>
      </c>
      <c r="L47" s="58">
        <v>7</v>
      </c>
      <c r="M47" s="58">
        <v>18</v>
      </c>
      <c r="N47" s="58">
        <v>3</v>
      </c>
      <c r="O47" s="58">
        <v>2</v>
      </c>
      <c r="P47" s="58">
        <v>26</v>
      </c>
      <c r="Q47" s="58">
        <v>23</v>
      </c>
      <c r="R47" s="58">
        <v>23</v>
      </c>
      <c r="S47" s="58">
        <v>16</v>
      </c>
      <c r="T47" s="58">
        <v>21</v>
      </c>
      <c r="U47" s="58">
        <v>15</v>
      </c>
      <c r="V47" s="58">
        <v>25</v>
      </c>
      <c r="W47" s="58">
        <v>50</v>
      </c>
      <c r="X47" s="58">
        <v>23</v>
      </c>
      <c r="Y47" s="58">
        <v>22</v>
      </c>
      <c r="Z47" s="58">
        <v>41</v>
      </c>
      <c r="AA47" s="58">
        <v>55</v>
      </c>
      <c r="AB47" s="58">
        <v>54</v>
      </c>
      <c r="AC47" s="58">
        <v>24</v>
      </c>
      <c r="AD47" s="58">
        <v>11</v>
      </c>
      <c r="AE47" s="58">
        <v>38</v>
      </c>
      <c r="AF47" s="58">
        <v>8</v>
      </c>
      <c r="AG47" s="58">
        <v>0</v>
      </c>
      <c r="AH47" s="58">
        <v>10</v>
      </c>
      <c r="AI47" s="58">
        <v>63</v>
      </c>
      <c r="AJ47" s="58">
        <v>47</v>
      </c>
      <c r="AK47" s="58">
        <v>14</v>
      </c>
      <c r="AL47" s="58">
        <v>33</v>
      </c>
      <c r="AM47" s="58">
        <v>40</v>
      </c>
      <c r="AN47" s="58">
        <v>30</v>
      </c>
      <c r="AO47" s="58">
        <v>25</v>
      </c>
      <c r="AP47" s="58">
        <v>50</v>
      </c>
      <c r="AQ47" s="58">
        <v>196</v>
      </c>
      <c r="AR47" s="58">
        <v>138</v>
      </c>
      <c r="AS47" s="58">
        <v>119</v>
      </c>
      <c r="AT47" s="58">
        <v>209</v>
      </c>
      <c r="AU47" s="58">
        <v>180</v>
      </c>
      <c r="AV47" s="58">
        <v>223</v>
      </c>
      <c r="AW47" s="58">
        <v>84</v>
      </c>
      <c r="AX47" s="58">
        <v>153</v>
      </c>
      <c r="AY47" s="58">
        <v>230</v>
      </c>
      <c r="AZ47" s="58">
        <v>109</v>
      </c>
      <c r="BA47" s="58">
        <v>23</v>
      </c>
      <c r="BB47" s="58">
        <v>100</v>
      </c>
      <c r="BC47" s="58">
        <v>75</v>
      </c>
      <c r="BD47" s="58">
        <v>120</v>
      </c>
      <c r="BE47" s="58">
        <v>97</v>
      </c>
      <c r="BF47" s="58">
        <v>157</v>
      </c>
      <c r="BG47" s="58">
        <v>208</v>
      </c>
      <c r="BH47" s="58">
        <v>96</v>
      </c>
      <c r="BI47" s="58">
        <v>185</v>
      </c>
      <c r="BJ47" s="58">
        <v>120</v>
      </c>
      <c r="BK47" s="58">
        <v>138</v>
      </c>
      <c r="BL47" s="58">
        <v>164</v>
      </c>
      <c r="BM47" s="58">
        <v>234</v>
      </c>
      <c r="BN47" s="58">
        <v>110</v>
      </c>
      <c r="BO47" s="58">
        <v>171</v>
      </c>
      <c r="BP47" s="58">
        <v>119</v>
      </c>
      <c r="BQ47" s="58">
        <v>75</v>
      </c>
      <c r="BR47" s="58">
        <v>119</v>
      </c>
      <c r="BS47" s="58">
        <v>14</v>
      </c>
      <c r="BT47" s="58">
        <v>49</v>
      </c>
      <c r="BU47" s="58">
        <v>102</v>
      </c>
      <c r="BV47" s="58">
        <v>123</v>
      </c>
      <c r="BW47" s="58">
        <v>43</v>
      </c>
      <c r="BX47" s="58">
        <v>22</v>
      </c>
      <c r="BY47" s="58">
        <v>16</v>
      </c>
      <c r="BZ47" s="58">
        <v>0</v>
      </c>
      <c r="CA47" s="58">
        <v>8</v>
      </c>
      <c r="CB47" s="58">
        <v>4</v>
      </c>
      <c r="CC47" s="58">
        <v>10</v>
      </c>
      <c r="CD47" s="58">
        <v>15</v>
      </c>
      <c r="CE47" s="58">
        <v>3</v>
      </c>
      <c r="CF47" s="58">
        <v>8</v>
      </c>
    </row>
    <row r="48" spans="1:84" x14ac:dyDescent="0.25">
      <c r="A48" s="48" t="s">
        <v>54</v>
      </c>
      <c r="B48" s="62" t="s">
        <v>55</v>
      </c>
      <c r="C48" s="63" t="s">
        <v>43</v>
      </c>
      <c r="D48" s="20"/>
      <c r="E48" s="11"/>
      <c r="F48" s="27" t="s">
        <v>52</v>
      </c>
      <c r="G48" s="23" t="e">
        <f ca="1">G47/G30</f>
        <v>#REF!</v>
      </c>
      <c r="H48" s="60" t="e">
        <f>IF(H30=0, 0, H47/H30)</f>
        <v>#REF!</v>
      </c>
      <c r="I48" s="60">
        <v>8.5755121486422105E-4</v>
      </c>
      <c r="J48" s="60">
        <v>1.1244979919678715E-3</v>
      </c>
      <c r="K48" s="60">
        <v>3.0990935151468198E-4</v>
      </c>
      <c r="L48" s="60">
        <v>6.0246148549789134E-4</v>
      </c>
      <c r="M48" s="60">
        <v>2.1900474510281056E-3</v>
      </c>
      <c r="N48" s="60">
        <v>2.5451768897938407E-4</v>
      </c>
      <c r="O48" s="60">
        <v>1.6223231667748214E-4</v>
      </c>
      <c r="P48" s="60">
        <v>2.2332932485827177E-3</v>
      </c>
      <c r="Q48" s="60">
        <v>1.9438810006761325E-3</v>
      </c>
      <c r="R48" s="60">
        <v>1.9370052214923363E-3</v>
      </c>
      <c r="S48" s="60">
        <v>1.3453291852350122E-3</v>
      </c>
      <c r="T48" s="60">
        <v>1.3464127716868628E-3</v>
      </c>
      <c r="U48" s="60">
        <v>1.0851479418360704E-3</v>
      </c>
      <c r="V48" s="60">
        <v>7.9269452723698393E-4</v>
      </c>
      <c r="W48" s="60">
        <v>1.4149074650517857E-3</v>
      </c>
      <c r="X48" s="60">
        <v>6.4854500338371306E-4</v>
      </c>
      <c r="Y48" s="60">
        <v>1.1442242679565195E-3</v>
      </c>
      <c r="Z48" s="60">
        <v>3.3881497396909348E-3</v>
      </c>
      <c r="AA48" s="60">
        <v>4.463561110209382E-3</v>
      </c>
      <c r="AB48" s="60">
        <v>4.498500499833389E-3</v>
      </c>
      <c r="AC48" s="60">
        <v>2.2034520749173708E-3</v>
      </c>
      <c r="AD48" s="60">
        <v>1.0323791647114031E-3</v>
      </c>
      <c r="AE48" s="60">
        <v>3.2244378447178618E-3</v>
      </c>
      <c r="AF48" s="60">
        <v>5.9514953131974406E-4</v>
      </c>
      <c r="AG48" s="60">
        <v>0</v>
      </c>
      <c r="AH48" s="60">
        <v>7.1535875241433584E-4</v>
      </c>
      <c r="AI48" s="60">
        <v>4.6045899722262831E-3</v>
      </c>
      <c r="AJ48" s="60">
        <v>2.980720446473871E-3</v>
      </c>
      <c r="AK48" s="60">
        <v>1.2252756870295817E-3</v>
      </c>
      <c r="AL48" s="60">
        <v>2.6455026455026454E-3</v>
      </c>
      <c r="AM48" s="60">
        <v>3.1264655307175239E-3</v>
      </c>
      <c r="AN48" s="60">
        <v>2.4600246002460025E-3</v>
      </c>
      <c r="AO48" s="60">
        <v>9.6469226316804938E-4</v>
      </c>
      <c r="AP48" s="60">
        <v>4.1165815906471269E-3</v>
      </c>
      <c r="AQ48" s="60">
        <v>1.6020925290174921E-2</v>
      </c>
      <c r="AR48" s="60">
        <v>9.2773109243697478E-3</v>
      </c>
      <c r="AS48" s="60">
        <v>1.0144062739749382E-2</v>
      </c>
      <c r="AT48" s="60">
        <v>1.6147724638800896E-2</v>
      </c>
      <c r="AU48" s="60">
        <v>1.3206162876008804E-2</v>
      </c>
      <c r="AV48" s="60">
        <v>1.7715284397839211E-2</v>
      </c>
      <c r="AW48" s="60">
        <v>6.7900735591302237E-3</v>
      </c>
      <c r="AX48" s="60">
        <v>9.5690787416348733E-3</v>
      </c>
      <c r="AY48" s="60">
        <v>1.435436559945079E-2</v>
      </c>
      <c r="AZ48" s="60">
        <v>7.5427306068784165E-3</v>
      </c>
      <c r="BA48" s="60">
        <v>1.7848828185627814E-3</v>
      </c>
      <c r="BB48" s="60">
        <v>8.2000820008200082E-3</v>
      </c>
      <c r="BC48" s="60">
        <v>5.709500609013398E-3</v>
      </c>
      <c r="BD48" s="60">
        <v>9.22722029988466E-3</v>
      </c>
      <c r="BE48" s="60">
        <v>6.5789473684210523E-3</v>
      </c>
      <c r="BF48" s="60">
        <v>1.273730326139867E-2</v>
      </c>
      <c r="BG48" s="60">
        <v>1.5612099377017189E-2</v>
      </c>
      <c r="BH48" s="60">
        <v>7.6536713704855302E-3</v>
      </c>
      <c r="BI48" s="60">
        <v>1.382660687593423E-2</v>
      </c>
      <c r="BJ48" s="60">
        <v>9.0654982246732643E-3</v>
      </c>
      <c r="BK48" s="60">
        <v>1.0934157356786309E-2</v>
      </c>
      <c r="BL48" s="60">
        <v>1.2170686456400742E-2</v>
      </c>
      <c r="BM48" s="60">
        <v>1.6988529112821258E-2</v>
      </c>
      <c r="BN48" s="60">
        <v>7.1183588947130007E-3</v>
      </c>
      <c r="BO48" s="60">
        <v>1.2544934340840731E-2</v>
      </c>
      <c r="BP48" s="60">
        <v>8.8108988597660302E-3</v>
      </c>
      <c r="BQ48" s="60">
        <v>5.8782036209734309E-3</v>
      </c>
      <c r="BR48" s="60">
        <v>8.1278601188443413E-3</v>
      </c>
      <c r="BS48" s="60">
        <v>1.0217486498321413E-3</v>
      </c>
      <c r="BT48" s="60">
        <v>3.2584120228753822E-3</v>
      </c>
      <c r="BU48" s="60">
        <v>8.2644628099173556E-3</v>
      </c>
      <c r="BV48" s="60">
        <v>8.9272753665263459E-3</v>
      </c>
      <c r="BW48" s="60">
        <v>3.3217458478176903E-3</v>
      </c>
      <c r="BX48" s="60">
        <v>1.5786452353616532E-3</v>
      </c>
      <c r="BY48" s="60">
        <v>1.1297041587234344E-3</v>
      </c>
      <c r="BZ48" s="60">
        <v>0</v>
      </c>
      <c r="CA48" s="60">
        <v>5.7049133566283966E-4</v>
      </c>
      <c r="CB48" s="60">
        <v>2.8563267637817766E-4</v>
      </c>
      <c r="CC48" s="60">
        <v>7.6787222606158336E-4</v>
      </c>
      <c r="CD48" s="60">
        <v>1.0611956137247967E-3</v>
      </c>
      <c r="CE48" s="60">
        <v>2.0843465573542694E-4</v>
      </c>
      <c r="CF48" s="60">
        <v>5.9581440381321221E-4</v>
      </c>
    </row>
    <row r="49" spans="1:84" x14ac:dyDescent="0.25">
      <c r="A49" s="46"/>
      <c r="B49" s="46"/>
      <c r="C49" s="46"/>
      <c r="D49" s="4"/>
      <c r="E49" s="11"/>
      <c r="F49" s="26" t="s">
        <v>56</v>
      </c>
      <c r="G49" s="111" t="e">
        <f ca="1">(INDIRECT("H49")+INDIRECT("I49")+INDIRECT("J49")+INDIRECT("K49")+INDIRECT("L49")+INDIRECT("M49")+INDIRECT("N49")+INDIRECT("O49")+INDIRECT("P49")+INDIRECT("Q49")+INDIRECT("R49")+INDIRECT("S49")) / 12</f>
        <v>#REF!</v>
      </c>
      <c r="H49" s="58" t="e">
        <f>#REF!</f>
        <v>#REF!</v>
      </c>
      <c r="I49" s="58">
        <v>7</v>
      </c>
      <c r="J49" s="58">
        <v>8</v>
      </c>
      <c r="K49" s="58">
        <v>5</v>
      </c>
      <c r="L49" s="58">
        <v>0</v>
      </c>
      <c r="M49" s="58">
        <v>0</v>
      </c>
      <c r="N49" s="58">
        <v>0</v>
      </c>
      <c r="O49" s="58">
        <v>2</v>
      </c>
      <c r="P49" s="58">
        <v>9</v>
      </c>
      <c r="Q49" s="58">
        <v>18</v>
      </c>
      <c r="R49" s="58">
        <v>8</v>
      </c>
      <c r="S49" s="58">
        <v>26</v>
      </c>
      <c r="T49" s="58">
        <v>25</v>
      </c>
      <c r="U49" s="58">
        <v>23</v>
      </c>
      <c r="V49" s="58">
        <v>19</v>
      </c>
      <c r="W49" s="58">
        <v>30</v>
      </c>
      <c r="X49" s="58">
        <v>26</v>
      </c>
      <c r="Y49" s="58">
        <v>23</v>
      </c>
      <c r="Z49" s="58">
        <v>25</v>
      </c>
      <c r="AA49" s="58">
        <v>20</v>
      </c>
      <c r="AB49" s="58">
        <v>12</v>
      </c>
      <c r="AC49" s="58">
        <v>22</v>
      </c>
      <c r="AD49" s="58">
        <v>23</v>
      </c>
      <c r="AE49" s="58">
        <v>22</v>
      </c>
      <c r="AF49" s="58">
        <v>39</v>
      </c>
      <c r="AG49" s="58">
        <v>0</v>
      </c>
      <c r="AH49" s="58">
        <v>19</v>
      </c>
      <c r="AI49" s="58">
        <v>23</v>
      </c>
      <c r="AJ49" s="58">
        <v>28</v>
      </c>
      <c r="AK49" s="58">
        <v>22</v>
      </c>
      <c r="AL49" s="58">
        <v>19</v>
      </c>
      <c r="AM49" s="58">
        <v>20</v>
      </c>
      <c r="AN49" s="58">
        <v>15</v>
      </c>
      <c r="AO49" s="58">
        <v>27</v>
      </c>
      <c r="AP49" s="58">
        <v>21</v>
      </c>
      <c r="AQ49" s="58">
        <v>22</v>
      </c>
      <c r="AR49" s="58">
        <v>22</v>
      </c>
      <c r="AS49" s="58">
        <v>20</v>
      </c>
      <c r="AT49" s="58">
        <v>10</v>
      </c>
      <c r="AU49" s="58">
        <v>18</v>
      </c>
      <c r="AV49" s="58">
        <v>19</v>
      </c>
      <c r="AW49" s="58">
        <v>30</v>
      </c>
      <c r="AX49" s="58">
        <v>21</v>
      </c>
      <c r="AY49" s="58">
        <v>3</v>
      </c>
      <c r="AZ49" s="58">
        <v>14</v>
      </c>
      <c r="BA49" s="58">
        <v>0</v>
      </c>
      <c r="BB49" s="58">
        <v>0</v>
      </c>
      <c r="BC49" s="58">
        <v>17</v>
      </c>
      <c r="BD49" s="58">
        <v>6</v>
      </c>
      <c r="BE49" s="58">
        <v>17</v>
      </c>
      <c r="BF49" s="58">
        <v>15</v>
      </c>
      <c r="BG49" s="58">
        <v>15</v>
      </c>
      <c r="BH49" s="58">
        <v>13</v>
      </c>
      <c r="BI49" s="58">
        <v>11</v>
      </c>
      <c r="BJ49" s="58">
        <v>1</v>
      </c>
      <c r="BK49" s="58">
        <v>14</v>
      </c>
      <c r="BL49" s="58">
        <v>11</v>
      </c>
      <c r="BM49" s="58">
        <v>17</v>
      </c>
      <c r="BN49" s="58">
        <v>39</v>
      </c>
      <c r="BO49" s="58">
        <v>19</v>
      </c>
      <c r="BP49" s="58">
        <v>5</v>
      </c>
      <c r="BQ49" s="58">
        <v>16</v>
      </c>
      <c r="BR49" s="58">
        <v>19</v>
      </c>
      <c r="BS49" s="58">
        <v>26</v>
      </c>
      <c r="BT49" s="58">
        <v>11</v>
      </c>
      <c r="BU49" s="58">
        <v>12</v>
      </c>
      <c r="BV49" s="58">
        <v>3</v>
      </c>
      <c r="BW49" s="58">
        <v>8</v>
      </c>
      <c r="BX49" s="58">
        <v>11</v>
      </c>
      <c r="BY49" s="58">
        <v>2</v>
      </c>
      <c r="BZ49" s="58">
        <v>11</v>
      </c>
      <c r="CA49" s="58">
        <v>18</v>
      </c>
      <c r="CB49" s="58">
        <v>7</v>
      </c>
      <c r="CC49" s="58">
        <v>11</v>
      </c>
      <c r="CD49" s="58">
        <v>10</v>
      </c>
      <c r="CE49" s="58">
        <v>2</v>
      </c>
      <c r="CF49" s="58">
        <v>4</v>
      </c>
    </row>
    <row r="50" spans="1:84" x14ac:dyDescent="0.25">
      <c r="A50" s="48" t="s">
        <v>57</v>
      </c>
      <c r="B50" s="62" t="s">
        <v>58</v>
      </c>
      <c r="C50" s="63" t="s">
        <v>59</v>
      </c>
      <c r="D50" s="20"/>
      <c r="E50" s="11"/>
      <c r="F50" s="27" t="s">
        <v>52</v>
      </c>
      <c r="G50" s="23" t="e">
        <f ca="1">G49/G30</f>
        <v>#REF!</v>
      </c>
      <c r="H50" s="95" t="e">
        <f>IF(H30=0, 0, H49/H30)</f>
        <v>#REF!</v>
      </c>
      <c r="I50" s="95">
        <v>6.6698427822772745E-4</v>
      </c>
      <c r="J50" s="95">
        <v>6.42570281124498E-4</v>
      </c>
      <c r="K50" s="95">
        <v>3.8738668939335244E-4</v>
      </c>
      <c r="L50" s="95">
        <v>0</v>
      </c>
      <c r="M50" s="95">
        <v>0</v>
      </c>
      <c r="N50" s="95">
        <v>0</v>
      </c>
      <c r="O50" s="95">
        <v>1.6223231667748214E-4</v>
      </c>
      <c r="P50" s="95">
        <v>7.7306304758632534E-4</v>
      </c>
      <c r="Q50" s="95">
        <v>1.5212981744421906E-3</v>
      </c>
      <c r="R50" s="95">
        <v>6.7374094660603004E-4</v>
      </c>
      <c r="S50" s="95">
        <v>2.1861599260068949E-3</v>
      </c>
      <c r="T50" s="95">
        <v>1.6028723472462654E-3</v>
      </c>
      <c r="U50" s="95">
        <v>1.6638935108153079E-3</v>
      </c>
      <c r="V50" s="95">
        <v>6.0244784070010782E-4</v>
      </c>
      <c r="W50" s="95">
        <v>8.4894447903107134E-4</v>
      </c>
      <c r="X50" s="95">
        <v>7.3313782991202346E-4</v>
      </c>
      <c r="Y50" s="95">
        <v>1.196234461954543E-3</v>
      </c>
      <c r="Z50" s="95">
        <v>2.0659449632261795E-3</v>
      </c>
      <c r="AA50" s="95">
        <v>1.6231131309852296E-3</v>
      </c>
      <c r="AB50" s="95">
        <v>9.9966677774075306E-4</v>
      </c>
      <c r="AC50" s="95">
        <v>2.0198310686742565E-3</v>
      </c>
      <c r="AD50" s="95">
        <v>2.1586109807602066E-3</v>
      </c>
      <c r="AE50" s="95">
        <v>1.8667798048366568E-3</v>
      </c>
      <c r="AF50" s="95">
        <v>2.9013539651837525E-3</v>
      </c>
      <c r="AG50" s="95">
        <v>0</v>
      </c>
      <c r="AH50" s="95">
        <v>1.3591816295872379E-3</v>
      </c>
      <c r="AI50" s="95">
        <v>1.6810407835111825E-3</v>
      </c>
      <c r="AJ50" s="95">
        <v>1.7757483510908167E-3</v>
      </c>
      <c r="AK50" s="95">
        <v>1.9254332224750569E-3</v>
      </c>
      <c r="AL50" s="95">
        <v>1.5231681898348565E-3</v>
      </c>
      <c r="AM50" s="95">
        <v>1.5632327653587619E-3</v>
      </c>
      <c r="AN50" s="95">
        <v>1.2300123001230013E-3</v>
      </c>
      <c r="AO50" s="95">
        <v>1.0418676442214933E-3</v>
      </c>
      <c r="AP50" s="95">
        <v>1.7289642680717932E-3</v>
      </c>
      <c r="AQ50" s="95">
        <v>1.7982671244073892E-3</v>
      </c>
      <c r="AR50" s="95">
        <v>1.4789915966386554E-3</v>
      </c>
      <c r="AS50" s="95">
        <v>1.7048844940755264E-3</v>
      </c>
      <c r="AT50" s="95">
        <v>7.7261840377037779E-4</v>
      </c>
      <c r="AU50" s="95">
        <v>1.3206162876008803E-3</v>
      </c>
      <c r="AV50" s="95">
        <v>1.5093740069907849E-3</v>
      </c>
      <c r="AW50" s="95">
        <v>2.425026271117937E-3</v>
      </c>
      <c r="AX50" s="95">
        <v>1.3134029645381199E-3</v>
      </c>
      <c r="AY50" s="95">
        <v>1.8723085564501031E-4</v>
      </c>
      <c r="AZ50" s="95">
        <v>9.6879108712199851E-4</v>
      </c>
      <c r="BA50" s="95">
        <v>0</v>
      </c>
      <c r="BB50" s="95">
        <v>0</v>
      </c>
      <c r="BC50" s="95">
        <v>1.2941534713763704E-3</v>
      </c>
      <c r="BD50" s="95">
        <v>4.6136101499423299E-4</v>
      </c>
      <c r="BE50" s="95">
        <v>1.1530113944655453E-3</v>
      </c>
      <c r="BF50" s="95">
        <v>1.2169398020444588E-3</v>
      </c>
      <c r="BG50" s="95">
        <v>1.125872551227201E-3</v>
      </c>
      <c r="BH50" s="95">
        <v>1.0364346647532489E-3</v>
      </c>
      <c r="BI50" s="95">
        <v>8.2212257100149479E-4</v>
      </c>
      <c r="BJ50" s="95">
        <v>7.5545818538943869E-5</v>
      </c>
      <c r="BK50" s="95">
        <v>1.1092623405435386E-3</v>
      </c>
      <c r="BL50" s="95">
        <v>8.1632653061224493E-4</v>
      </c>
      <c r="BM50" s="95">
        <v>1.234209379991288E-3</v>
      </c>
      <c r="BN50" s="95">
        <v>2.5237817899437004E-3</v>
      </c>
      <c r="BO50" s="95">
        <v>1.3938815934267479E-3</v>
      </c>
      <c r="BP50" s="95">
        <v>3.7020583444395081E-4</v>
      </c>
      <c r="BQ50" s="95">
        <v>1.2540167724743318E-3</v>
      </c>
      <c r="BR50" s="95">
        <v>1.2977255651936343E-3</v>
      </c>
      <c r="BS50" s="95">
        <v>1.8975332068311196E-3</v>
      </c>
      <c r="BT50" s="95">
        <v>7.3148025003324905E-4</v>
      </c>
      <c r="BU50" s="95">
        <v>9.7228974234321824E-4</v>
      </c>
      <c r="BV50" s="95">
        <v>2.1773842357381332E-4</v>
      </c>
      <c r="BW50" s="95">
        <v>6.1799922750096559E-4</v>
      </c>
      <c r="BX50" s="95">
        <v>7.8932261768082659E-4</v>
      </c>
      <c r="BY50" s="95">
        <v>1.412130198404293E-4</v>
      </c>
      <c r="BZ50" s="95">
        <v>8.4595862493270786E-4</v>
      </c>
      <c r="CA50" s="95">
        <v>1.2836055052413893E-3</v>
      </c>
      <c r="CB50" s="95">
        <v>4.9985718366181095E-4</v>
      </c>
      <c r="CC50" s="95">
        <v>8.4465944866774173E-4</v>
      </c>
      <c r="CD50" s="95">
        <v>7.0746374248319773E-4</v>
      </c>
      <c r="CE50" s="95">
        <v>1.3895643715695129E-4</v>
      </c>
      <c r="CF50" s="95">
        <v>2.979072019066061E-4</v>
      </c>
    </row>
    <row r="51" spans="1:84" x14ac:dyDescent="0.25">
      <c r="A51" s="48" t="s">
        <v>60</v>
      </c>
      <c r="B51" s="62" t="s">
        <v>61</v>
      </c>
      <c r="C51" s="63" t="s">
        <v>62</v>
      </c>
      <c r="D51" s="4"/>
      <c r="E51" s="11"/>
      <c r="F51" s="75" t="s">
        <v>63</v>
      </c>
      <c r="G51" s="111" t="e">
        <f ca="1">(INDIRECT("H51")+INDIRECT("I51")+INDIRECT("J51")+INDIRECT("K51")+INDIRECT("L51")+INDIRECT("M51")+INDIRECT("N51")+INDIRECT("O51")+INDIRECT("P51")+INDIRECT("Q51")+INDIRECT("R51")+INDIRECT("S51")) / 12</f>
        <v>#REF!</v>
      </c>
      <c r="H51" s="58" t="e">
        <f>#REF!</f>
        <v>#REF!</v>
      </c>
      <c r="I51" s="58">
        <v>7</v>
      </c>
      <c r="J51" s="58">
        <v>8</v>
      </c>
      <c r="K51" s="58">
        <v>5</v>
      </c>
      <c r="L51" s="58">
        <v>0</v>
      </c>
      <c r="M51" s="58">
        <v>0</v>
      </c>
      <c r="N51" s="58">
        <v>0</v>
      </c>
      <c r="O51" s="58">
        <v>2</v>
      </c>
      <c r="P51" s="58">
        <v>9</v>
      </c>
      <c r="Q51" s="58">
        <v>18</v>
      </c>
      <c r="R51" s="58">
        <v>8</v>
      </c>
      <c r="S51" s="58">
        <v>26</v>
      </c>
      <c r="T51" s="58">
        <v>25</v>
      </c>
      <c r="U51" s="58">
        <v>23</v>
      </c>
      <c r="V51" s="58">
        <v>19</v>
      </c>
      <c r="W51" s="58">
        <v>30</v>
      </c>
      <c r="X51" s="58">
        <v>26</v>
      </c>
      <c r="Y51" s="58">
        <v>23</v>
      </c>
      <c r="Z51" s="58">
        <v>25</v>
      </c>
      <c r="AA51" s="58">
        <v>20</v>
      </c>
      <c r="AB51" s="58">
        <v>12</v>
      </c>
      <c r="AC51" s="58">
        <v>22</v>
      </c>
      <c r="AD51" s="58">
        <v>23</v>
      </c>
      <c r="AE51" s="58">
        <v>22</v>
      </c>
      <c r="AF51" s="58">
        <v>39</v>
      </c>
      <c r="AG51" s="58">
        <v>0</v>
      </c>
      <c r="AH51" s="58">
        <v>19</v>
      </c>
      <c r="AI51" s="58">
        <v>23</v>
      </c>
      <c r="AJ51" s="58">
        <v>28</v>
      </c>
      <c r="AK51" s="58">
        <v>22</v>
      </c>
      <c r="AL51" s="58">
        <v>19</v>
      </c>
      <c r="AM51" s="58">
        <v>20</v>
      </c>
      <c r="AN51" s="58">
        <v>15</v>
      </c>
      <c r="AO51" s="58">
        <v>27</v>
      </c>
      <c r="AP51" s="58">
        <v>21</v>
      </c>
      <c r="AQ51" s="58">
        <v>22</v>
      </c>
      <c r="AR51" s="58">
        <v>22</v>
      </c>
      <c r="AS51" s="58">
        <v>20</v>
      </c>
      <c r="AT51" s="58">
        <v>10</v>
      </c>
      <c r="AU51" s="58">
        <v>18</v>
      </c>
      <c r="AV51" s="58">
        <v>19</v>
      </c>
      <c r="AW51" s="58">
        <v>30</v>
      </c>
      <c r="AX51" s="58">
        <v>21</v>
      </c>
      <c r="AY51" s="58">
        <v>3</v>
      </c>
      <c r="AZ51" s="58">
        <v>14</v>
      </c>
      <c r="BA51" s="58">
        <v>0</v>
      </c>
      <c r="BB51" s="58">
        <v>0</v>
      </c>
      <c r="BC51" s="58">
        <v>17</v>
      </c>
      <c r="BD51" s="58">
        <v>6</v>
      </c>
      <c r="BE51" s="58">
        <v>17</v>
      </c>
      <c r="BF51" s="58">
        <v>15</v>
      </c>
      <c r="BG51" s="58">
        <v>15</v>
      </c>
      <c r="BH51" s="58">
        <v>13</v>
      </c>
      <c r="BI51" s="58">
        <v>11</v>
      </c>
      <c r="BJ51" s="58">
        <v>1</v>
      </c>
      <c r="BK51" s="58">
        <v>14</v>
      </c>
      <c r="BL51" s="58">
        <v>11</v>
      </c>
      <c r="BM51" s="58">
        <v>17</v>
      </c>
      <c r="BN51" s="58">
        <v>39</v>
      </c>
      <c r="BO51" s="58">
        <v>19</v>
      </c>
      <c r="BP51" s="58">
        <v>5</v>
      </c>
      <c r="BQ51" s="58">
        <v>16</v>
      </c>
      <c r="BR51" s="58">
        <v>19</v>
      </c>
      <c r="BS51" s="58">
        <v>26</v>
      </c>
      <c r="BT51" s="58">
        <v>11</v>
      </c>
      <c r="BU51" s="58">
        <v>12</v>
      </c>
      <c r="BV51" s="58">
        <v>3</v>
      </c>
      <c r="BW51" s="58">
        <v>8</v>
      </c>
      <c r="BX51" s="58">
        <v>11</v>
      </c>
      <c r="BY51" s="58">
        <v>2</v>
      </c>
      <c r="BZ51" s="58">
        <v>11</v>
      </c>
      <c r="CA51" s="58">
        <v>18</v>
      </c>
      <c r="CB51" s="58">
        <v>7</v>
      </c>
      <c r="CC51" s="58">
        <v>11</v>
      </c>
      <c r="CD51" s="58">
        <v>10</v>
      </c>
      <c r="CE51" s="58">
        <v>2</v>
      </c>
      <c r="CF51" s="58">
        <v>4</v>
      </c>
    </row>
    <row r="52" spans="1:84" x14ac:dyDescent="0.25">
      <c r="A52" s="17"/>
      <c r="B52" s="17"/>
      <c r="C52" s="17"/>
      <c r="D52" s="4"/>
      <c r="E52" s="11"/>
      <c r="F52" s="27" t="s">
        <v>52</v>
      </c>
      <c r="G52" s="23" t="e">
        <f ca="1">G51/G30</f>
        <v>#REF!</v>
      </c>
      <c r="H52" s="74" t="e">
        <f>IF(H30=0, 0, H51/H30)</f>
        <v>#REF!</v>
      </c>
      <c r="I52" s="74">
        <v>6.6698427822772745E-4</v>
      </c>
      <c r="J52" s="74">
        <v>6.42570281124498E-4</v>
      </c>
      <c r="K52" s="74">
        <v>3.8738668939335244E-4</v>
      </c>
      <c r="L52" s="74">
        <v>0</v>
      </c>
      <c r="M52" s="74">
        <v>0</v>
      </c>
      <c r="N52" s="74">
        <v>0</v>
      </c>
      <c r="O52" s="74">
        <v>1.6223231667748214E-4</v>
      </c>
      <c r="P52" s="74">
        <v>7.7306304758632534E-4</v>
      </c>
      <c r="Q52" s="74">
        <v>1.5212981744421906E-3</v>
      </c>
      <c r="R52" s="74">
        <v>6.7374094660603004E-4</v>
      </c>
      <c r="S52" s="74">
        <v>2.1861599260068949E-3</v>
      </c>
      <c r="T52" s="74">
        <v>1.6028723472462654E-3</v>
      </c>
      <c r="U52" s="74">
        <v>1.6638935108153079E-3</v>
      </c>
      <c r="V52" s="74">
        <v>6.0244784070010782E-4</v>
      </c>
      <c r="W52" s="74">
        <v>8.4894447903107134E-4</v>
      </c>
      <c r="X52" s="74">
        <v>7.3313782991202346E-4</v>
      </c>
      <c r="Y52" s="74">
        <v>1.196234461954543E-3</v>
      </c>
      <c r="Z52" s="74">
        <v>2.0659449632261795E-3</v>
      </c>
      <c r="AA52" s="74">
        <v>1.6231131309852296E-3</v>
      </c>
      <c r="AB52" s="74">
        <v>9.9966677774075306E-4</v>
      </c>
      <c r="AC52" s="74">
        <v>2.0198310686742565E-3</v>
      </c>
      <c r="AD52" s="74">
        <v>2.1586109807602066E-3</v>
      </c>
      <c r="AE52" s="74">
        <v>1.8667798048366568E-3</v>
      </c>
      <c r="AF52" s="74">
        <v>2.9013539651837525E-3</v>
      </c>
      <c r="AG52" s="74">
        <v>0</v>
      </c>
      <c r="AH52" s="74">
        <v>1.3591816295872379E-3</v>
      </c>
      <c r="AI52" s="74">
        <v>1.6810407835111825E-3</v>
      </c>
      <c r="AJ52" s="74">
        <v>1.7757483510908167E-3</v>
      </c>
      <c r="AK52" s="74">
        <v>1.9254332224750569E-3</v>
      </c>
      <c r="AL52" s="74">
        <v>1.5231681898348565E-3</v>
      </c>
      <c r="AM52" s="74">
        <v>1.5632327653587619E-3</v>
      </c>
      <c r="AN52" s="74">
        <v>1.2300123001230013E-3</v>
      </c>
      <c r="AO52" s="74">
        <v>1.0418676442214933E-3</v>
      </c>
      <c r="AP52" s="74">
        <v>1.7289642680717932E-3</v>
      </c>
      <c r="AQ52" s="74">
        <v>1.7982671244073892E-3</v>
      </c>
      <c r="AR52" s="74">
        <v>1.4789915966386554E-3</v>
      </c>
      <c r="AS52" s="74">
        <v>1.7048844940755264E-3</v>
      </c>
      <c r="AT52" s="74">
        <v>7.7261840377037779E-4</v>
      </c>
      <c r="AU52" s="74">
        <v>1.3206162876008803E-3</v>
      </c>
      <c r="AV52" s="74">
        <v>1.5093740069907849E-3</v>
      </c>
      <c r="AW52" s="74">
        <v>2.425026271117937E-3</v>
      </c>
      <c r="AX52" s="74">
        <v>1.3134029645381199E-3</v>
      </c>
      <c r="AY52" s="74">
        <v>1.8723085564501031E-4</v>
      </c>
      <c r="AZ52" s="74">
        <v>9.6879108712199851E-4</v>
      </c>
      <c r="BA52" s="74">
        <v>0</v>
      </c>
      <c r="BB52" s="74">
        <v>0</v>
      </c>
      <c r="BC52" s="74">
        <v>1.2941534713763704E-3</v>
      </c>
      <c r="BD52" s="74">
        <v>4.6136101499423299E-4</v>
      </c>
      <c r="BE52" s="74">
        <v>1.1530113944655453E-3</v>
      </c>
      <c r="BF52" s="74">
        <v>1.2169398020444588E-3</v>
      </c>
      <c r="BG52" s="74">
        <v>1.125872551227201E-3</v>
      </c>
      <c r="BH52" s="74">
        <v>1.0364346647532489E-3</v>
      </c>
      <c r="BI52" s="74">
        <v>8.2212257100149479E-4</v>
      </c>
      <c r="BJ52" s="74">
        <v>7.5545818538943869E-5</v>
      </c>
      <c r="BK52" s="74">
        <v>1.1092623405435386E-3</v>
      </c>
      <c r="BL52" s="74">
        <v>8.1632653061224493E-4</v>
      </c>
      <c r="BM52" s="74">
        <v>1.234209379991288E-3</v>
      </c>
      <c r="BN52" s="74">
        <v>2.5237817899437004E-3</v>
      </c>
      <c r="BO52" s="74">
        <v>1.3938815934267479E-3</v>
      </c>
      <c r="BP52" s="74">
        <v>3.7020583444395081E-4</v>
      </c>
      <c r="BQ52" s="74">
        <v>1.2540167724743318E-3</v>
      </c>
      <c r="BR52" s="74">
        <v>1.2977255651936343E-3</v>
      </c>
      <c r="BS52" s="74">
        <v>1.8975332068311196E-3</v>
      </c>
      <c r="BT52" s="74">
        <v>7.3148025003324905E-4</v>
      </c>
      <c r="BU52" s="74">
        <v>9.7228974234321824E-4</v>
      </c>
      <c r="BV52" s="74">
        <v>2.1773842357381332E-4</v>
      </c>
      <c r="BW52" s="74">
        <v>6.1799922750096559E-4</v>
      </c>
      <c r="BX52" s="74">
        <v>7.8932261768082659E-4</v>
      </c>
      <c r="BY52" s="74">
        <v>1.412130198404293E-4</v>
      </c>
      <c r="BZ52" s="74">
        <v>8.4595862493270786E-4</v>
      </c>
      <c r="CA52" s="74">
        <v>1.2836055052413893E-3</v>
      </c>
      <c r="CB52" s="74">
        <v>4.9985718366181095E-4</v>
      </c>
      <c r="CC52" s="74">
        <v>8.4465944866774173E-4</v>
      </c>
      <c r="CD52" s="74">
        <v>7.0746374248319773E-4</v>
      </c>
      <c r="CE52" s="74">
        <v>1.3895643715695129E-4</v>
      </c>
      <c r="CF52" s="74">
        <v>2.979072019066061E-4</v>
      </c>
    </row>
    <row r="53" spans="1:84" x14ac:dyDescent="0.25">
      <c r="A53" s="17"/>
      <c r="B53" s="17"/>
      <c r="C53" s="17"/>
      <c r="D53" s="4"/>
      <c r="E53" s="11"/>
      <c r="F53" s="75" t="s">
        <v>64</v>
      </c>
      <c r="G53" s="111" t="e">
        <f ca="1">(INDIRECT("H53")+INDIRECT("I53")+INDIRECT("J53")+INDIRECT("K53")+INDIRECT("L53")+INDIRECT("M53")+INDIRECT("N53")+INDIRECT("O53")+INDIRECT("P53")+INDIRECT("Q53")+INDIRECT("R53")+INDIRECT("S53")) / 12</f>
        <v>#REF!</v>
      </c>
      <c r="H53" s="58" t="e">
        <f>#REF!</f>
        <v>#REF!</v>
      </c>
      <c r="I53" s="58">
        <v>36556</v>
      </c>
      <c r="J53" s="58">
        <v>34405</v>
      </c>
      <c r="K53" s="58">
        <v>31812</v>
      </c>
      <c r="L53" s="58">
        <v>32612</v>
      </c>
      <c r="M53" s="58">
        <v>31336</v>
      </c>
      <c r="N53" s="58">
        <v>32397</v>
      </c>
      <c r="O53" s="58">
        <v>31311</v>
      </c>
      <c r="P53" s="58">
        <v>31884</v>
      </c>
      <c r="Q53" s="58">
        <v>32022</v>
      </c>
      <c r="R53" s="58">
        <v>29564</v>
      </c>
      <c r="S53" s="58">
        <v>27739</v>
      </c>
      <c r="T53" s="58">
        <v>24945</v>
      </c>
      <c r="U53" s="58">
        <v>23513</v>
      </c>
      <c r="V53" s="58">
        <v>22310</v>
      </c>
      <c r="W53" s="58">
        <v>22481</v>
      </c>
      <c r="X53" s="58">
        <v>22512</v>
      </c>
      <c r="Y53" s="58">
        <v>21837</v>
      </c>
      <c r="Z53" s="58">
        <v>20026</v>
      </c>
      <c r="AA53" s="58">
        <v>19812</v>
      </c>
      <c r="AB53" s="58">
        <v>20285</v>
      </c>
      <c r="AC53" s="58">
        <v>19346</v>
      </c>
      <c r="AD53" s="58">
        <v>17220</v>
      </c>
      <c r="AE53" s="58">
        <v>17602</v>
      </c>
      <c r="AF53" s="58">
        <v>15468</v>
      </c>
      <c r="AG53" s="58">
        <v>12666</v>
      </c>
      <c r="AH53" s="58">
        <v>12900</v>
      </c>
      <c r="AI53" s="58">
        <v>10749</v>
      </c>
      <c r="AJ53" s="58">
        <v>8526</v>
      </c>
      <c r="AK53" s="58">
        <v>6215</v>
      </c>
      <c r="AL53" s="58">
        <v>7229</v>
      </c>
      <c r="AM53" s="58">
        <v>6418</v>
      </c>
      <c r="AN53" s="58">
        <v>4589</v>
      </c>
      <c r="AO53" s="58">
        <v>4488</v>
      </c>
      <c r="AP53" s="58">
        <v>5436</v>
      </c>
      <c r="AQ53" s="58">
        <v>6051</v>
      </c>
      <c r="AR53" s="58">
        <v>6653</v>
      </c>
      <c r="AS53" s="58">
        <v>6240</v>
      </c>
      <c r="AT53" s="58">
        <v>5065</v>
      </c>
      <c r="AU53" s="58">
        <v>5318</v>
      </c>
      <c r="AV53" s="58">
        <v>5542</v>
      </c>
      <c r="AW53" s="58">
        <v>4742</v>
      </c>
      <c r="AX53" s="58">
        <v>3961</v>
      </c>
      <c r="AY53" s="58">
        <v>3448</v>
      </c>
      <c r="AZ53" s="58">
        <v>4289</v>
      </c>
      <c r="BA53" s="58">
        <v>4702</v>
      </c>
      <c r="BB53" s="58">
        <v>4702</v>
      </c>
      <c r="BC53" s="58">
        <v>3306</v>
      </c>
      <c r="BD53" s="58">
        <v>2889</v>
      </c>
      <c r="BE53" s="58">
        <v>3218</v>
      </c>
      <c r="BF53" s="58">
        <v>2136</v>
      </c>
      <c r="BG53" s="58">
        <v>4691</v>
      </c>
      <c r="BH53" s="58">
        <v>5442</v>
      </c>
      <c r="BI53" s="58">
        <v>4506</v>
      </c>
      <c r="BJ53" s="58">
        <v>4096</v>
      </c>
      <c r="BK53" s="58">
        <v>3643</v>
      </c>
      <c r="BL53" s="58">
        <v>3393</v>
      </c>
      <c r="BM53" s="58">
        <v>4230</v>
      </c>
      <c r="BN53" s="58">
        <v>3972</v>
      </c>
      <c r="BO53" s="58">
        <v>3737</v>
      </c>
      <c r="BP53" s="58">
        <v>3811</v>
      </c>
      <c r="BQ53" s="58">
        <v>3895</v>
      </c>
      <c r="BR53" s="58">
        <v>2974</v>
      </c>
      <c r="BS53" s="58">
        <v>3141</v>
      </c>
      <c r="BT53" s="58">
        <v>3883</v>
      </c>
      <c r="BU53" s="58">
        <v>3757</v>
      </c>
      <c r="BV53" s="58">
        <v>5033</v>
      </c>
      <c r="BW53" s="58">
        <v>5498</v>
      </c>
      <c r="BX53" s="58">
        <v>4540</v>
      </c>
      <c r="BY53" s="58">
        <v>5350</v>
      </c>
      <c r="BZ53" s="58">
        <v>5956</v>
      </c>
      <c r="CA53" s="58">
        <v>5089</v>
      </c>
      <c r="CB53" s="58">
        <v>4317</v>
      </c>
      <c r="CC53" s="58">
        <v>9971</v>
      </c>
      <c r="CD53" s="58">
        <v>4524</v>
      </c>
      <c r="CE53" s="58">
        <v>4607</v>
      </c>
      <c r="CF53" s="58">
        <v>6431</v>
      </c>
    </row>
    <row r="54" spans="1:84" ht="27" thickBot="1" x14ac:dyDescent="0.3">
      <c r="A54" s="48" t="s">
        <v>65</v>
      </c>
      <c r="B54" s="62" t="s">
        <v>66</v>
      </c>
      <c r="C54" s="63" t="s">
        <v>67</v>
      </c>
      <c r="D54" s="20"/>
      <c r="E54" s="11"/>
      <c r="F54" s="31" t="s">
        <v>68</v>
      </c>
      <c r="G54" s="23" t="e">
        <f ca="1">G53/G8</f>
        <v>#REF!</v>
      </c>
      <c r="H54" s="60" t="e">
        <f>IF(H8=0, 0, H53/H8)</f>
        <v>#REF!</v>
      </c>
      <c r="I54" s="60">
        <v>1.4680534918276373</v>
      </c>
      <c r="J54" s="60">
        <v>1.7797837670063628</v>
      </c>
      <c r="K54" s="60">
        <v>1.6390334380957288</v>
      </c>
      <c r="L54" s="60">
        <v>1.6767957221450975</v>
      </c>
      <c r="M54" s="60">
        <v>1.6064800574182303</v>
      </c>
      <c r="N54" s="60">
        <v>1.6590024580090128</v>
      </c>
      <c r="O54" s="60">
        <v>1.5992134429746157</v>
      </c>
      <c r="P54" s="60">
        <v>1.6284794933346953</v>
      </c>
      <c r="Q54" s="60">
        <v>1.6312786551197147</v>
      </c>
      <c r="R54" s="60">
        <v>1.5040700040700041</v>
      </c>
      <c r="S54" s="60">
        <v>1.407713778228876</v>
      </c>
      <c r="T54" s="60">
        <v>1.2634857924327609</v>
      </c>
      <c r="U54" s="60">
        <v>1.1883054530752515</v>
      </c>
      <c r="V54" s="60">
        <v>1.1259147110774665</v>
      </c>
      <c r="W54" s="60">
        <v>1.1314041268243584</v>
      </c>
      <c r="X54" s="60">
        <v>1.1319388576025744</v>
      </c>
      <c r="Y54" s="60">
        <v>1.0959048479373683</v>
      </c>
      <c r="Z54" s="60">
        <v>1.0030553468569998</v>
      </c>
      <c r="AA54" s="60">
        <v>0.98926449293453833</v>
      </c>
      <c r="AB54" s="60">
        <v>1.0097565832047388</v>
      </c>
      <c r="AC54" s="60">
        <v>0.95962301587301591</v>
      </c>
      <c r="AD54" s="60">
        <v>0.85213776722090262</v>
      </c>
      <c r="AE54" s="60">
        <v>0.86820558350596821</v>
      </c>
      <c r="AF54" s="60">
        <v>0.76035982893378562</v>
      </c>
      <c r="AG54" s="60">
        <v>0.62136970172684458</v>
      </c>
      <c r="AH54" s="60">
        <v>0.63188831741366647</v>
      </c>
      <c r="AI54" s="60">
        <v>0.52536656891495603</v>
      </c>
      <c r="AJ54" s="60">
        <v>0.4162272993555946</v>
      </c>
      <c r="AK54" s="60">
        <v>0.30243309002433089</v>
      </c>
      <c r="AL54" s="60">
        <v>0.35114392577840386</v>
      </c>
      <c r="AM54" s="60">
        <v>0.31075388563404832</v>
      </c>
      <c r="AN54" s="60">
        <v>0.22177653199304079</v>
      </c>
      <c r="AO54" s="60">
        <v>0.21877742029833286</v>
      </c>
      <c r="AP54" s="60">
        <v>0.2645770466270807</v>
      </c>
      <c r="AQ54" s="60">
        <v>0.2912915804168873</v>
      </c>
      <c r="AR54" s="60">
        <v>0.32289846631721997</v>
      </c>
      <c r="AS54" s="60">
        <v>0.30232558139534882</v>
      </c>
      <c r="AT54" s="60">
        <v>0.24498186215235793</v>
      </c>
      <c r="AU54" s="60">
        <v>0.2564745599228358</v>
      </c>
      <c r="AV54" s="60">
        <v>0.26633986928104575</v>
      </c>
      <c r="AW54" s="60">
        <v>0.22761964191427062</v>
      </c>
      <c r="AX54" s="60">
        <v>0.19017668523141926</v>
      </c>
      <c r="AY54" s="60">
        <v>0.16547487642174977</v>
      </c>
      <c r="AZ54" s="60">
        <v>0.20584565175657515</v>
      </c>
      <c r="BA54" s="60">
        <v>0.22546152001918005</v>
      </c>
      <c r="BB54" s="60">
        <v>0.22509454736942888</v>
      </c>
      <c r="BC54" s="60">
        <v>0.15796263557742846</v>
      </c>
      <c r="BD54" s="60">
        <v>0.13787343705259139</v>
      </c>
      <c r="BE54" s="60">
        <v>0.15339879874153875</v>
      </c>
      <c r="BF54" s="60">
        <v>0.10167071255176353</v>
      </c>
      <c r="BG54" s="60">
        <v>0.22263882297104889</v>
      </c>
      <c r="BH54" s="60">
        <v>0.25749976341440334</v>
      </c>
      <c r="BI54" s="60">
        <v>0.21236685832783486</v>
      </c>
      <c r="BJ54" s="60">
        <v>0.19270759821218536</v>
      </c>
      <c r="BK54" s="60">
        <v>0.17107302183611175</v>
      </c>
      <c r="BL54" s="60">
        <v>0.15855140186915889</v>
      </c>
      <c r="BM54" s="60">
        <v>0.19766355140186917</v>
      </c>
      <c r="BN54" s="60">
        <v>0.1846411305317962</v>
      </c>
      <c r="BO54" s="60">
        <v>0.17332220212420574</v>
      </c>
      <c r="BP54" s="60">
        <v>0.1762149165395108</v>
      </c>
      <c r="BQ54" s="60">
        <v>0.17969182505997416</v>
      </c>
      <c r="BR54" s="60">
        <v>0.13721509642890098</v>
      </c>
      <c r="BS54" s="60">
        <v>0.14355575868372944</v>
      </c>
      <c r="BT54" s="60">
        <v>0.17746800731261425</v>
      </c>
      <c r="BU54" s="60">
        <v>0.171709323583181</v>
      </c>
      <c r="BV54" s="60">
        <v>0.22977538349159971</v>
      </c>
      <c r="BW54" s="60">
        <v>0.25053542948279789</v>
      </c>
      <c r="BX54" s="60">
        <v>0.20682429046512688</v>
      </c>
      <c r="BY54" s="60">
        <v>0.24309342057433661</v>
      </c>
      <c r="BZ54" s="60">
        <v>0.27041997729852441</v>
      </c>
      <c r="CA54" s="60">
        <v>0.23099269211565521</v>
      </c>
      <c r="CB54" s="60">
        <v>0.1958000725689405</v>
      </c>
      <c r="CC54" s="60">
        <v>0.45166696865374162</v>
      </c>
      <c r="CD54" s="60">
        <v>0.20451155011075448</v>
      </c>
      <c r="CE54" s="60">
        <v>0.20665679809805768</v>
      </c>
      <c r="CF54" s="60">
        <v>0.28741899441340785</v>
      </c>
    </row>
    <row r="55" spans="1:84" ht="13.8" thickBot="1" x14ac:dyDescent="0.3">
      <c r="A55" s="17"/>
      <c r="B55" s="17"/>
      <c r="C55" s="17"/>
      <c r="D55" s="20"/>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33"/>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33"/>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33"/>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18.600000000000001" thickTop="1" thickBot="1" x14ac:dyDescent="0.3">
      <c r="A59" s="17"/>
      <c r="B59" s="17"/>
      <c r="C59" s="17"/>
      <c r="D59" s="33"/>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6.8" thickTop="1" thickBot="1" x14ac:dyDescent="0.35">
      <c r="A60" s="17"/>
      <c r="B60" s="17"/>
      <c r="C60" s="17"/>
      <c r="D60" s="33"/>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33"/>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20"/>
      <c r="E62" s="11"/>
      <c r="F62" s="52" t="s">
        <v>71</v>
      </c>
      <c r="G62" s="111" t="e">
        <f ca="1">(INDIRECT("H62")+INDIRECT("I62")+INDIRECT("J62")+INDIRECT("K62")+INDIRECT("L62")+INDIRECT("M62")+INDIRECT("N62")+INDIRECT("O62")+INDIRECT("P62")+INDIRECT("Q62")+INDIRECT("R62")+INDIRECT("S62")) / 12</f>
        <v>#REF!</v>
      </c>
      <c r="H62" s="73" t="e">
        <f>#REF!</f>
        <v>#REF!</v>
      </c>
      <c r="I62" s="73">
        <v>30</v>
      </c>
      <c r="J62" s="73">
        <v>39</v>
      </c>
      <c r="K62" s="73">
        <v>32</v>
      </c>
      <c r="L62" s="73">
        <v>36</v>
      </c>
      <c r="M62" s="73">
        <v>32</v>
      </c>
      <c r="N62" s="73">
        <v>36</v>
      </c>
      <c r="O62" s="73">
        <v>37</v>
      </c>
      <c r="P62" s="73">
        <v>42</v>
      </c>
      <c r="Q62" s="73">
        <v>41</v>
      </c>
      <c r="R62" s="73">
        <v>43</v>
      </c>
      <c r="S62" s="73">
        <v>37</v>
      </c>
      <c r="T62" s="73">
        <v>39</v>
      </c>
      <c r="U62" s="73">
        <v>40</v>
      </c>
      <c r="V62" s="73">
        <v>32</v>
      </c>
      <c r="W62" s="73">
        <v>37</v>
      </c>
      <c r="X62" s="73">
        <v>49</v>
      </c>
      <c r="Y62" s="73">
        <v>39</v>
      </c>
      <c r="Z62" s="73">
        <v>33</v>
      </c>
      <c r="AA62" s="73">
        <v>33</v>
      </c>
      <c r="AB62" s="73">
        <v>30</v>
      </c>
      <c r="AC62" s="73">
        <v>31</v>
      </c>
      <c r="AD62" s="73">
        <v>23</v>
      </c>
      <c r="AE62" s="73">
        <v>22</v>
      </c>
      <c r="AF62" s="73">
        <v>23</v>
      </c>
      <c r="AG62" s="73">
        <v>9</v>
      </c>
      <c r="AH62" s="73">
        <v>13</v>
      </c>
      <c r="AI62" s="73">
        <v>12</v>
      </c>
      <c r="AJ62" s="73">
        <v>17</v>
      </c>
      <c r="AK62" s="73">
        <v>12</v>
      </c>
      <c r="AL62" s="73">
        <v>6</v>
      </c>
      <c r="AM62" s="73">
        <v>7</v>
      </c>
      <c r="AN62" s="73">
        <v>8</v>
      </c>
      <c r="AO62" s="73">
        <v>9</v>
      </c>
      <c r="AP62" s="73">
        <v>8</v>
      </c>
      <c r="AQ62" s="73">
        <v>8</v>
      </c>
      <c r="AR62" s="73">
        <v>14</v>
      </c>
      <c r="AS62" s="73">
        <v>7</v>
      </c>
      <c r="AT62" s="73">
        <v>6</v>
      </c>
      <c r="AU62" s="73">
        <v>8</v>
      </c>
      <c r="AV62" s="73">
        <v>18</v>
      </c>
      <c r="AW62" s="73">
        <v>6</v>
      </c>
      <c r="AX62" s="73">
        <v>10</v>
      </c>
      <c r="AY62" s="73">
        <v>22</v>
      </c>
      <c r="AZ62" s="73">
        <v>10</v>
      </c>
      <c r="BA62" s="73">
        <v>3</v>
      </c>
      <c r="BB62" s="73">
        <v>6</v>
      </c>
      <c r="BC62" s="73">
        <v>8</v>
      </c>
      <c r="BD62" s="73">
        <v>11</v>
      </c>
      <c r="BE62" s="73">
        <v>8</v>
      </c>
      <c r="BF62" s="73">
        <v>7</v>
      </c>
      <c r="BG62" s="73">
        <v>5</v>
      </c>
      <c r="BH62" s="73">
        <v>8</v>
      </c>
      <c r="BI62" s="73">
        <v>5</v>
      </c>
      <c r="BJ62" s="73">
        <v>5</v>
      </c>
      <c r="BK62" s="73">
        <v>1</v>
      </c>
      <c r="BL62" s="73">
        <v>1</v>
      </c>
      <c r="BM62" s="73">
        <v>11</v>
      </c>
      <c r="BN62" s="73">
        <v>5</v>
      </c>
      <c r="BO62" s="73">
        <v>7</v>
      </c>
      <c r="BP62" s="73">
        <v>7</v>
      </c>
      <c r="BQ62" s="73">
        <v>0</v>
      </c>
      <c r="BR62" s="73">
        <v>0</v>
      </c>
      <c r="BS62" s="73">
        <v>4</v>
      </c>
      <c r="BT62" s="73">
        <v>13</v>
      </c>
      <c r="BU62" s="73">
        <v>5</v>
      </c>
      <c r="BV62" s="73">
        <v>5</v>
      </c>
      <c r="BW62" s="73">
        <v>5</v>
      </c>
      <c r="BX62" s="73">
        <v>14</v>
      </c>
      <c r="BY62" s="73">
        <v>10</v>
      </c>
      <c r="BZ62" s="73">
        <v>5</v>
      </c>
      <c r="CA62" s="73">
        <v>9</v>
      </c>
      <c r="CB62" s="73">
        <v>9</v>
      </c>
      <c r="CC62" s="73">
        <v>13</v>
      </c>
      <c r="CD62" s="73">
        <v>8</v>
      </c>
      <c r="CE62" s="73">
        <v>16</v>
      </c>
      <c r="CF62" s="73">
        <v>20</v>
      </c>
    </row>
    <row r="63" spans="1:84" ht="13.8" thickBot="1" x14ac:dyDescent="0.3">
      <c r="A63" s="17"/>
      <c r="B63" s="17"/>
      <c r="C63" s="17"/>
      <c r="D63" s="20"/>
      <c r="E63" s="11"/>
      <c r="F63" s="31" t="s">
        <v>68</v>
      </c>
      <c r="G63" s="23" t="e">
        <f ca="1">G62/G8</f>
        <v>#REF!</v>
      </c>
      <c r="H63" s="77" t="e">
        <f>IF(H8=0, 0, H62/H8)</f>
        <v>#REF!</v>
      </c>
      <c r="I63" s="77">
        <v>1.2047708927352314E-3</v>
      </c>
      <c r="J63" s="77">
        <v>2.0174848688634837E-3</v>
      </c>
      <c r="K63" s="77">
        <v>1.6487196661342676E-3</v>
      </c>
      <c r="L63" s="77">
        <v>1.8509949097639982E-3</v>
      </c>
      <c r="M63" s="77">
        <v>1.6405208653747566E-3</v>
      </c>
      <c r="N63" s="77">
        <v>1.8435067595247848E-3</v>
      </c>
      <c r="O63" s="77">
        <v>1.8897798661831554E-3</v>
      </c>
      <c r="P63" s="77">
        <v>2.1451555237754737E-3</v>
      </c>
      <c r="Q63" s="77">
        <v>2.0886398369842078E-3</v>
      </c>
      <c r="R63" s="77">
        <v>2.1876271876271878E-3</v>
      </c>
      <c r="S63" s="77">
        <v>1.877696016239533E-3</v>
      </c>
      <c r="T63" s="77">
        <v>1.975383680291749E-3</v>
      </c>
      <c r="U63" s="77">
        <v>2.0215292869055442E-3</v>
      </c>
      <c r="V63" s="77">
        <v>1.6149381781478678E-3</v>
      </c>
      <c r="W63" s="77">
        <v>1.8621036738802215E-3</v>
      </c>
      <c r="X63" s="77">
        <v>2.4637972646822204E-3</v>
      </c>
      <c r="Y63" s="77">
        <v>1.9572417946401685E-3</v>
      </c>
      <c r="Z63" s="77">
        <v>1.652892561983471E-3</v>
      </c>
      <c r="AA63" s="77">
        <v>1.6477755030708543E-3</v>
      </c>
      <c r="AB63" s="77">
        <v>1.4933545721539151E-3</v>
      </c>
      <c r="AC63" s="77">
        <v>1.5376984126984127E-3</v>
      </c>
      <c r="AD63" s="77">
        <v>1.1381631037212985E-3</v>
      </c>
      <c r="AE63" s="77">
        <v>1.0851336687382855E-3</v>
      </c>
      <c r="AF63" s="77">
        <v>1.1306100378508579E-3</v>
      </c>
      <c r="AG63" s="77">
        <v>4.415227629513344E-4</v>
      </c>
      <c r="AH63" s="77">
        <v>6.3678667646338474E-4</v>
      </c>
      <c r="AI63" s="77">
        <v>5.8651026392961877E-4</v>
      </c>
      <c r="AJ63" s="77">
        <v>8.2991603202499516E-4</v>
      </c>
      <c r="AK63" s="77">
        <v>5.8394160583941611E-4</v>
      </c>
      <c r="AL63" s="77">
        <v>2.9144605819206293E-4</v>
      </c>
      <c r="AM63" s="77">
        <v>3.3893381106860987E-4</v>
      </c>
      <c r="AN63" s="77">
        <v>3.8662284941040013E-4</v>
      </c>
      <c r="AO63" s="77">
        <v>4.387247733255338E-4</v>
      </c>
      <c r="AP63" s="77">
        <v>3.8937019371167137E-4</v>
      </c>
      <c r="AQ63" s="77">
        <v>3.8511529389110866E-4</v>
      </c>
      <c r="AR63" s="77">
        <v>6.7947971267715002E-4</v>
      </c>
      <c r="AS63" s="77">
        <v>3.3914728682170542E-4</v>
      </c>
      <c r="AT63" s="77">
        <v>2.9020556227327691E-4</v>
      </c>
      <c r="AU63" s="77">
        <v>3.8582107547624787E-4</v>
      </c>
      <c r="AV63" s="77">
        <v>8.6505190311418688E-4</v>
      </c>
      <c r="AW63" s="77">
        <v>2.8800460807372919E-4</v>
      </c>
      <c r="AX63" s="77">
        <v>4.801229114653351E-4</v>
      </c>
      <c r="AY63" s="77">
        <v>1.0558141767049E-3</v>
      </c>
      <c r="AZ63" s="77">
        <v>4.7993856786331351E-4</v>
      </c>
      <c r="BA63" s="77">
        <v>1.4385039558858787E-4</v>
      </c>
      <c r="BB63" s="77">
        <v>2.8723251472066638E-4</v>
      </c>
      <c r="BC63" s="77">
        <v>3.8224473218978451E-4</v>
      </c>
      <c r="BD63" s="77">
        <v>5.2495943495275369E-4</v>
      </c>
      <c r="BE63" s="77">
        <v>3.8135189245876633E-4</v>
      </c>
      <c r="BF63" s="77">
        <v>3.3319053738873814E-4</v>
      </c>
      <c r="BG63" s="77">
        <v>2.3730422401518748E-4</v>
      </c>
      <c r="BH63" s="77">
        <v>3.7853695467019967E-4</v>
      </c>
      <c r="BI63" s="77">
        <v>2.3564897728343859E-4</v>
      </c>
      <c r="BJ63" s="77">
        <v>2.352387673488591E-4</v>
      </c>
      <c r="BK63" s="77">
        <v>4.6959380136182205E-5</v>
      </c>
      <c r="BL63" s="77">
        <v>4.672897196261682E-5</v>
      </c>
      <c r="BM63" s="77">
        <v>5.1401869158878503E-4</v>
      </c>
      <c r="BN63" s="77">
        <v>2.3242841204908888E-4</v>
      </c>
      <c r="BO63" s="77">
        <v>3.2466026622141828E-4</v>
      </c>
      <c r="BP63" s="77">
        <v>3.2366948721505525E-4</v>
      </c>
      <c r="BQ63" s="77">
        <v>0</v>
      </c>
      <c r="BR63" s="77">
        <v>0</v>
      </c>
      <c r="BS63" s="77">
        <v>1.8281535648994517E-4</v>
      </c>
      <c r="BT63" s="77">
        <v>5.941499085923218E-4</v>
      </c>
      <c r="BU63" s="77">
        <v>2.2851919561243144E-4</v>
      </c>
      <c r="BV63" s="77">
        <v>2.2826880934989044E-4</v>
      </c>
      <c r="BW63" s="77">
        <v>2.2784233310549099E-4</v>
      </c>
      <c r="BX63" s="77">
        <v>6.3778415561933401E-4</v>
      </c>
      <c r="BY63" s="77">
        <v>4.5438022537259179E-4</v>
      </c>
      <c r="BZ63" s="77">
        <v>2.2701475595913735E-4</v>
      </c>
      <c r="CA63" s="77">
        <v>4.0851527393218648E-4</v>
      </c>
      <c r="CB63" s="77">
        <v>4.0820029027576198E-4</v>
      </c>
      <c r="CC63" s="77">
        <v>5.8887479615872442E-4</v>
      </c>
      <c r="CD63" s="77">
        <v>3.6164730346729355E-4</v>
      </c>
      <c r="CE63" s="77">
        <v>7.1771408065311986E-4</v>
      </c>
      <c r="CF63" s="77">
        <v>8.9385474860335197E-4</v>
      </c>
    </row>
    <row r="64" spans="1:84" x14ac:dyDescent="0.25">
      <c r="A64" s="17"/>
      <c r="B64" s="17"/>
      <c r="C64" s="17"/>
      <c r="D64" s="1"/>
      <c r="E64" s="11"/>
      <c r="F64" s="146" t="s">
        <v>72</v>
      </c>
      <c r="G64" s="111" t="e">
        <f ca="1">(INDIRECT("H64")+INDIRECT("I64")+INDIRECT("J64")+INDIRECT("K64")+INDIRECT("L64")+INDIRECT("M64")+INDIRECT("N64")+INDIRECT("O64")+INDIRECT("P64")+INDIRECT("Q64")+INDIRECT("R64")+INDIRECT("S64")) / 12</f>
        <v>#REF!</v>
      </c>
      <c r="H64" s="58" t="e">
        <f>#REF!</f>
        <v>#REF!</v>
      </c>
      <c r="I64" s="58">
        <v>143</v>
      </c>
      <c r="J64" s="58">
        <v>110</v>
      </c>
      <c r="K64" s="58">
        <v>54</v>
      </c>
      <c r="L64" s="58">
        <v>112</v>
      </c>
      <c r="M64" s="58">
        <v>159</v>
      </c>
      <c r="N64" s="58">
        <v>140</v>
      </c>
      <c r="O64" s="58">
        <v>115</v>
      </c>
      <c r="P64" s="58">
        <v>91</v>
      </c>
      <c r="Q64" s="58">
        <v>119</v>
      </c>
      <c r="R64" s="58">
        <v>112</v>
      </c>
      <c r="S64" s="58">
        <v>151</v>
      </c>
      <c r="T64" s="58">
        <v>128</v>
      </c>
      <c r="U64" s="58">
        <v>104</v>
      </c>
      <c r="V64" s="58">
        <v>105</v>
      </c>
      <c r="W64" s="58">
        <v>92</v>
      </c>
      <c r="X64" s="58">
        <v>99</v>
      </c>
      <c r="Y64" s="58">
        <v>109</v>
      </c>
      <c r="Z64" s="58">
        <v>115</v>
      </c>
      <c r="AA64" s="58">
        <v>97</v>
      </c>
      <c r="AB64" s="58">
        <v>93</v>
      </c>
      <c r="AC64" s="58">
        <v>120</v>
      </c>
      <c r="AD64" s="58">
        <v>70</v>
      </c>
      <c r="AE64" s="58">
        <v>107</v>
      </c>
      <c r="AF64" s="58">
        <v>97</v>
      </c>
      <c r="AG64" s="58">
        <v>50</v>
      </c>
      <c r="AH64" s="58">
        <v>50</v>
      </c>
      <c r="AI64" s="58">
        <v>51</v>
      </c>
      <c r="AJ64" s="58">
        <v>84</v>
      </c>
      <c r="AK64" s="58">
        <v>58</v>
      </c>
      <c r="AL64" s="58">
        <v>40</v>
      </c>
      <c r="AM64" s="58">
        <v>47</v>
      </c>
      <c r="AN64" s="58">
        <v>48</v>
      </c>
      <c r="AO64" s="58">
        <v>39</v>
      </c>
      <c r="AP64" s="58">
        <v>47</v>
      </c>
      <c r="AQ64" s="58">
        <v>35</v>
      </c>
      <c r="AR64" s="58">
        <v>41</v>
      </c>
      <c r="AS64" s="58">
        <v>36</v>
      </c>
      <c r="AT64" s="58">
        <v>29</v>
      </c>
      <c r="AU64" s="58">
        <v>24</v>
      </c>
      <c r="AV64" s="58">
        <v>42</v>
      </c>
      <c r="AW64" s="58">
        <v>29</v>
      </c>
      <c r="AX64" s="58">
        <v>54</v>
      </c>
      <c r="AY64" s="58">
        <v>26</v>
      </c>
      <c r="AZ64" s="58">
        <v>75</v>
      </c>
      <c r="BA64" s="58">
        <v>29</v>
      </c>
      <c r="BB64" s="58">
        <v>23</v>
      </c>
      <c r="BC64" s="58">
        <v>35</v>
      </c>
      <c r="BD64" s="58">
        <v>14</v>
      </c>
      <c r="BE64" s="58">
        <v>39</v>
      </c>
      <c r="BF64" s="58">
        <v>34</v>
      </c>
      <c r="BG64" s="58">
        <v>26</v>
      </c>
      <c r="BH64" s="58">
        <v>48</v>
      </c>
      <c r="BI64" s="58">
        <v>24</v>
      </c>
      <c r="BJ64" s="58">
        <v>29</v>
      </c>
      <c r="BK64" s="58">
        <v>29</v>
      </c>
      <c r="BL64" s="58">
        <v>29</v>
      </c>
      <c r="BM64" s="58">
        <v>44</v>
      </c>
      <c r="BN64" s="58">
        <v>30</v>
      </c>
      <c r="BO64" s="58">
        <v>45</v>
      </c>
      <c r="BP64" s="58">
        <v>33</v>
      </c>
      <c r="BQ64" s="58">
        <v>68</v>
      </c>
      <c r="BR64" s="58">
        <v>68</v>
      </c>
      <c r="BS64" s="58">
        <v>30</v>
      </c>
      <c r="BT64" s="58">
        <v>40</v>
      </c>
      <c r="BU64" s="58">
        <v>49</v>
      </c>
      <c r="BV64" s="58">
        <v>37</v>
      </c>
      <c r="BW64" s="58">
        <v>35</v>
      </c>
      <c r="BX64" s="58">
        <v>120</v>
      </c>
      <c r="BY64" s="58">
        <v>59</v>
      </c>
      <c r="BZ64" s="58">
        <v>40</v>
      </c>
      <c r="CA64" s="58">
        <v>70</v>
      </c>
      <c r="CB64" s="58">
        <v>120</v>
      </c>
      <c r="CC64" s="58">
        <v>105</v>
      </c>
      <c r="CD64" s="58">
        <v>0</v>
      </c>
      <c r="CE64" s="58">
        <v>57</v>
      </c>
      <c r="CF64" s="58">
        <v>62</v>
      </c>
    </row>
    <row r="65" spans="1:84" x14ac:dyDescent="0.25">
      <c r="A65" s="48" t="s">
        <v>73</v>
      </c>
      <c r="B65" s="62" t="s">
        <v>74</v>
      </c>
      <c r="C65" s="63" t="s">
        <v>75</v>
      </c>
      <c r="D65" s="20"/>
      <c r="E65" s="11"/>
      <c r="F65" s="27" t="s">
        <v>68</v>
      </c>
      <c r="G65" s="23" t="e">
        <f ca="1">G64/G8</f>
        <v>#REF!</v>
      </c>
      <c r="H65" s="76" t="e">
        <f>IF(H8=0, 0, H64/H8)</f>
        <v>#REF!</v>
      </c>
      <c r="I65" s="76">
        <v>5.7427412553712701E-3</v>
      </c>
      <c r="J65" s="76">
        <v>5.6903419378200818E-3</v>
      </c>
      <c r="K65" s="76">
        <v>2.7822144366015764E-3</v>
      </c>
      <c r="L65" s="76">
        <v>5.7586508303768833E-3</v>
      </c>
      <c r="M65" s="76">
        <v>8.1513380498308211E-3</v>
      </c>
      <c r="N65" s="76">
        <v>7.1691929537074971E-3</v>
      </c>
      <c r="O65" s="76">
        <v>5.8736401246233206E-3</v>
      </c>
      <c r="P65" s="76">
        <v>4.6478369681801929E-3</v>
      </c>
      <c r="Q65" s="76">
        <v>6.0621497707590427E-3</v>
      </c>
      <c r="R65" s="76">
        <v>5.6980056980056983E-3</v>
      </c>
      <c r="S65" s="76">
        <v>7.6630296878964733E-3</v>
      </c>
      <c r="T65" s="76">
        <v>6.483310540444715E-3</v>
      </c>
      <c r="U65" s="76">
        <v>5.2559761459544142E-3</v>
      </c>
      <c r="V65" s="76">
        <v>5.2990158970476911E-3</v>
      </c>
      <c r="W65" s="76">
        <v>4.6300956215400103E-3</v>
      </c>
      <c r="X65" s="76">
        <v>4.9778761061946902E-3</v>
      </c>
      <c r="Y65" s="76">
        <v>5.4702398875840609E-3</v>
      </c>
      <c r="Z65" s="76">
        <v>5.7600801402454297E-3</v>
      </c>
      <c r="AA65" s="76">
        <v>4.8434613272082686E-3</v>
      </c>
      <c r="AB65" s="76">
        <v>4.6293991736771371E-3</v>
      </c>
      <c r="AC65" s="76">
        <v>5.9523809523809521E-3</v>
      </c>
      <c r="AD65" s="76">
        <v>0</v>
      </c>
      <c r="AE65" s="76">
        <v>5.2776955706816614E-3</v>
      </c>
      <c r="AF65" s="76">
        <v>4.7682249422405744E-3</v>
      </c>
      <c r="AG65" s="76">
        <v>2.4529042386185244E-3</v>
      </c>
      <c r="AH65" s="76">
        <v>2.4491795248591723E-3</v>
      </c>
      <c r="AI65" s="76">
        <v>0</v>
      </c>
      <c r="AJ65" s="76">
        <v>4.1007615700058581E-3</v>
      </c>
      <c r="AK65" s="76">
        <v>2.8223844282238442E-3</v>
      </c>
      <c r="AL65" s="76">
        <v>1.9429737212804197E-3</v>
      </c>
      <c r="AM65" s="76">
        <v>2.2756984457463808E-3</v>
      </c>
      <c r="AN65" s="76">
        <v>2.3197370964624011E-3</v>
      </c>
      <c r="AO65" s="76">
        <v>1.9011406844106464E-3</v>
      </c>
      <c r="AP65" s="76">
        <v>2.2875498880560695E-3</v>
      </c>
      <c r="AQ65" s="76">
        <v>1.6848794107736003E-3</v>
      </c>
      <c r="AR65" s="76">
        <v>1.9899048728402252E-3</v>
      </c>
      <c r="AS65" s="76">
        <v>1.7441860465116279E-3</v>
      </c>
      <c r="AT65" s="76">
        <v>1.4026602176541716E-3</v>
      </c>
      <c r="AU65" s="76">
        <v>1.1574632264287437E-3</v>
      </c>
      <c r="AV65" s="76">
        <v>2.0184544405997692E-3</v>
      </c>
      <c r="AW65" s="76">
        <v>1.3920222723563577E-3</v>
      </c>
      <c r="AX65" s="76">
        <v>2.5926637219128097E-3</v>
      </c>
      <c r="AY65" s="76">
        <v>1.2477803906512453E-3</v>
      </c>
      <c r="AZ65" s="76">
        <v>3.5995392589748512E-3</v>
      </c>
      <c r="BA65" s="76">
        <v>1.3905538240230162E-3</v>
      </c>
      <c r="BB65" s="76">
        <v>1.1010579730958878E-3</v>
      </c>
      <c r="BC65" s="76">
        <v>1.6723207033303073E-3</v>
      </c>
      <c r="BD65" s="76">
        <v>6.6813018993986827E-4</v>
      </c>
      <c r="BE65" s="76">
        <v>1.8590904757364859E-3</v>
      </c>
      <c r="BF65" s="76">
        <v>1.6183540387452997E-3</v>
      </c>
      <c r="BG65" s="76">
        <v>1.2339819648789748E-3</v>
      </c>
      <c r="BH65" s="76">
        <v>2.2712217280211979E-3</v>
      </c>
      <c r="BI65" s="76">
        <v>1.1311150909605052E-3</v>
      </c>
      <c r="BJ65" s="76">
        <v>1.3643848506233827E-3</v>
      </c>
      <c r="BK65" s="76">
        <v>1.3618220239492839E-3</v>
      </c>
      <c r="BL65" s="76">
        <v>1.3551401869158878E-3</v>
      </c>
      <c r="BM65" s="76">
        <v>2.0560747663551401E-3</v>
      </c>
      <c r="BN65" s="76">
        <v>1.3945704722945333E-3</v>
      </c>
      <c r="BO65" s="76">
        <v>2.0871017114234033E-3</v>
      </c>
      <c r="BP65" s="76">
        <v>1.5258704397281176E-3</v>
      </c>
      <c r="BQ65" s="76">
        <v>3.137110167927662E-3</v>
      </c>
      <c r="BR65" s="76">
        <v>3.1373996493494509E-3</v>
      </c>
      <c r="BS65" s="76">
        <v>1.3711151736745886E-3</v>
      </c>
      <c r="BT65" s="76">
        <v>1.8281535648994515E-3</v>
      </c>
      <c r="BU65" s="76">
        <v>2.2394881170018283E-3</v>
      </c>
      <c r="BV65" s="76">
        <v>1.6891891891891893E-3</v>
      </c>
      <c r="BW65" s="76">
        <v>1.594896331738437E-3</v>
      </c>
      <c r="BX65" s="76">
        <v>5.4667213338800051E-3</v>
      </c>
      <c r="BY65" s="76">
        <v>2.6808433296982917E-3</v>
      </c>
      <c r="BZ65" s="76">
        <v>1.8161180476730988E-3</v>
      </c>
      <c r="CA65" s="76">
        <v>3.1773410194725613E-3</v>
      </c>
      <c r="CB65" s="76">
        <v>5.4426705370101596E-3</v>
      </c>
      <c r="CC65" s="76">
        <v>4.756296430512774E-3</v>
      </c>
      <c r="CD65" s="76">
        <v>0</v>
      </c>
      <c r="CE65" s="76">
        <v>2.5568564123267393E-3</v>
      </c>
      <c r="CF65" s="76">
        <v>2.770949720670391E-3</v>
      </c>
    </row>
    <row r="66" spans="1:84" x14ac:dyDescent="0.25">
      <c r="A66" s="17"/>
      <c r="B66" s="17"/>
      <c r="C66" s="17"/>
      <c r="D66" s="1"/>
      <c r="E66" s="11"/>
      <c r="F66" s="146" t="s">
        <v>76</v>
      </c>
      <c r="G66" s="111" t="e">
        <f ca="1">(INDIRECT("H66")+INDIRECT("I66")+INDIRECT("J66")+INDIRECT("K66")+INDIRECT("L66")+INDIRECT("M66")+INDIRECT("N66")+INDIRECT("O66")+INDIRECT("P66")+INDIRECT("Q66")+INDIRECT("R66")+INDIRECT("S66")) / 12</f>
        <v>#REF!</v>
      </c>
      <c r="H66" s="58" t="e">
        <f>#REF!</f>
        <v>#REF!</v>
      </c>
      <c r="I66" s="58">
        <v>19</v>
      </c>
      <c r="J66" s="58">
        <v>10</v>
      </c>
      <c r="K66" s="58">
        <v>27</v>
      </c>
      <c r="L66" s="58">
        <v>14</v>
      </c>
      <c r="M66" s="58">
        <v>15</v>
      </c>
      <c r="N66" s="58">
        <v>18</v>
      </c>
      <c r="O66" s="58">
        <v>20</v>
      </c>
      <c r="P66" s="58">
        <v>7</v>
      </c>
      <c r="Q66" s="58">
        <v>21</v>
      </c>
      <c r="R66" s="58">
        <v>9</v>
      </c>
      <c r="S66" s="58">
        <v>7</v>
      </c>
      <c r="T66" s="58">
        <v>13</v>
      </c>
      <c r="U66" s="58">
        <v>3</v>
      </c>
      <c r="V66" s="58">
        <v>4</v>
      </c>
      <c r="W66" s="58">
        <v>5</v>
      </c>
      <c r="X66" s="58">
        <v>7</v>
      </c>
      <c r="Y66" s="58">
        <v>3</v>
      </c>
      <c r="Z66" s="58">
        <v>3</v>
      </c>
      <c r="AA66" s="58">
        <v>1</v>
      </c>
      <c r="AB66" s="58">
        <v>2</v>
      </c>
      <c r="AC66" s="58">
        <v>31</v>
      </c>
      <c r="AD66" s="58">
        <v>1</v>
      </c>
      <c r="AE66" s="58">
        <v>2</v>
      </c>
      <c r="AF66" s="58">
        <v>1</v>
      </c>
      <c r="AG66" s="58">
        <v>7</v>
      </c>
      <c r="AH66" s="58">
        <v>2</v>
      </c>
      <c r="AI66" s="58">
        <v>3</v>
      </c>
      <c r="AJ66" s="58">
        <v>3</v>
      </c>
      <c r="AK66" s="58">
        <v>3</v>
      </c>
      <c r="AL66" s="58">
        <v>2</v>
      </c>
      <c r="AM66" s="58">
        <v>1</v>
      </c>
      <c r="AN66" s="58">
        <v>1</v>
      </c>
      <c r="AO66" s="58">
        <v>0</v>
      </c>
      <c r="AP66" s="58">
        <v>2</v>
      </c>
      <c r="AQ66" s="58">
        <v>3</v>
      </c>
      <c r="AR66" s="58">
        <v>3</v>
      </c>
      <c r="AS66" s="58">
        <v>0</v>
      </c>
      <c r="AT66" s="58">
        <v>3</v>
      </c>
      <c r="AU66" s="58">
        <v>2</v>
      </c>
      <c r="AV66" s="58">
        <v>3</v>
      </c>
      <c r="AW66" s="58">
        <v>3</v>
      </c>
      <c r="AX66" s="58">
        <v>2</v>
      </c>
      <c r="AY66" s="58">
        <v>0</v>
      </c>
      <c r="AZ66" s="58">
        <v>5</v>
      </c>
      <c r="BA66" s="58">
        <v>4</v>
      </c>
      <c r="BB66" s="58">
        <v>0</v>
      </c>
      <c r="BC66" s="58">
        <v>1</v>
      </c>
      <c r="BD66" s="58">
        <v>0</v>
      </c>
      <c r="BE66" s="58">
        <v>0</v>
      </c>
      <c r="BF66" s="58">
        <v>2</v>
      </c>
      <c r="BG66" s="58">
        <v>0</v>
      </c>
      <c r="BH66" s="58">
        <v>5</v>
      </c>
      <c r="BI66" s="58">
        <v>2</v>
      </c>
      <c r="BJ66" s="58">
        <v>1</v>
      </c>
      <c r="BK66" s="58">
        <v>1</v>
      </c>
      <c r="BL66" s="58">
        <v>1</v>
      </c>
      <c r="BM66" s="58">
        <v>2</v>
      </c>
      <c r="BN66" s="58">
        <v>3</v>
      </c>
      <c r="BO66" s="58">
        <v>3</v>
      </c>
      <c r="BP66" s="58">
        <v>4</v>
      </c>
      <c r="BQ66" s="58">
        <v>5</v>
      </c>
      <c r="BR66" s="58">
        <v>5</v>
      </c>
      <c r="BS66" s="58">
        <v>0</v>
      </c>
      <c r="BT66" s="58">
        <v>1</v>
      </c>
      <c r="BU66" s="58">
        <v>3</v>
      </c>
      <c r="BV66" s="58">
        <v>1</v>
      </c>
      <c r="BW66" s="58">
        <v>2</v>
      </c>
      <c r="BX66" s="58">
        <v>3</v>
      </c>
      <c r="BY66" s="58">
        <v>5</v>
      </c>
      <c r="BZ66" s="58">
        <v>1</v>
      </c>
      <c r="CA66" s="58">
        <v>3</v>
      </c>
      <c r="CB66" s="58">
        <v>3</v>
      </c>
      <c r="CC66" s="58">
        <v>0</v>
      </c>
      <c r="CD66" s="58">
        <v>3</v>
      </c>
      <c r="CE66" s="58">
        <v>3</v>
      </c>
      <c r="CF66" s="58">
        <v>1</v>
      </c>
    </row>
    <row r="67" spans="1:84" x14ac:dyDescent="0.25">
      <c r="A67" s="48" t="s">
        <v>73</v>
      </c>
      <c r="B67" s="62" t="s">
        <v>74</v>
      </c>
      <c r="C67" s="63" t="s">
        <v>75</v>
      </c>
      <c r="D67" s="20"/>
      <c r="E67" s="11"/>
      <c r="F67" s="27" t="s">
        <v>68</v>
      </c>
      <c r="G67" s="23" t="e">
        <f ca="1">G66/G8</f>
        <v>#REF!</v>
      </c>
      <c r="H67" s="76" t="e">
        <f>IF(H5=0, 0, H66/H5)</f>
        <v>#REF!</v>
      </c>
      <c r="I67" s="76">
        <v>1.4210919970082274E-2</v>
      </c>
      <c r="J67" s="76">
        <v>7.5187969924812026E-3</v>
      </c>
      <c r="K67" s="76">
        <v>2.0346646571213264E-2</v>
      </c>
      <c r="L67" s="76">
        <v>1.0719754977029096E-2</v>
      </c>
      <c r="M67" s="76">
        <v>1.145912910618793E-2</v>
      </c>
      <c r="N67" s="76">
        <v>1.3740458015267175E-2</v>
      </c>
      <c r="O67" s="76">
        <v>1.5302218821729151E-2</v>
      </c>
      <c r="P67" s="76">
        <v>5.4095826893353939E-3</v>
      </c>
      <c r="Q67" s="76">
        <v>1.6079632465543645E-2</v>
      </c>
      <c r="R67" s="76">
        <v>7.0202808112324495E-3</v>
      </c>
      <c r="S67" s="76">
        <v>5.50314465408805E-3</v>
      </c>
      <c r="T67" s="76">
        <v>1.0284810126582278E-2</v>
      </c>
      <c r="U67" s="76">
        <v>2.3980815347721821E-3</v>
      </c>
      <c r="V67" s="76">
        <v>3.1923383878691143E-3</v>
      </c>
      <c r="W67" s="76">
        <v>4.0032025620496394E-3</v>
      </c>
      <c r="X67" s="76">
        <v>5.6315366049879325E-3</v>
      </c>
      <c r="Y67" s="76">
        <v>2.4291497975708503E-3</v>
      </c>
      <c r="Z67" s="76">
        <v>2.4549918166939444E-3</v>
      </c>
      <c r="AA67" s="76">
        <v>8.1766148814390845E-4</v>
      </c>
      <c r="AB67" s="76">
        <v>1.6339869281045752E-3</v>
      </c>
      <c r="AC67" s="76">
        <v>2.5963149078726967E-2</v>
      </c>
      <c r="AD67" s="76">
        <v>8.4033613445378156E-4</v>
      </c>
      <c r="AE67" s="76">
        <v>1.6920473773265651E-3</v>
      </c>
      <c r="AF67" s="76">
        <v>8.4459459459459464E-4</v>
      </c>
      <c r="AG67" s="76">
        <v>5.902192242833052E-3</v>
      </c>
      <c r="AH67" s="76">
        <v>1.6542597187758478E-3</v>
      </c>
      <c r="AI67" s="76">
        <v>2.4875621890547263E-3</v>
      </c>
      <c r="AJ67" s="76">
        <v>2.5295109612141651E-3</v>
      </c>
      <c r="AK67" s="76">
        <v>2.5359256128486898E-3</v>
      </c>
      <c r="AL67" s="76">
        <v>1.7021276595744681E-3</v>
      </c>
      <c r="AM67" s="76">
        <v>8.5324232081911264E-4</v>
      </c>
      <c r="AN67" s="76">
        <v>8.5324232081911264E-4</v>
      </c>
      <c r="AO67" s="76">
        <v>0</v>
      </c>
      <c r="AP67" s="76">
        <v>1.9782393669634025E-3</v>
      </c>
      <c r="AQ67" s="76">
        <v>2.5773195876288659E-3</v>
      </c>
      <c r="AR67" s="76">
        <v>2.976190476190476E-3</v>
      </c>
      <c r="AS67" s="76">
        <v>0</v>
      </c>
      <c r="AT67" s="76">
        <v>2.976190476190476E-3</v>
      </c>
      <c r="AU67" s="76">
        <v>1.976284584980237E-3</v>
      </c>
      <c r="AV67" s="76">
        <v>2.9585798816568047E-3</v>
      </c>
      <c r="AW67" s="76">
        <v>2.9585798816568047E-3</v>
      </c>
      <c r="AX67" s="76">
        <v>1.9821605550049554E-3</v>
      </c>
      <c r="AY67" s="76">
        <v>0</v>
      </c>
      <c r="AZ67" s="76">
        <v>5.0251256281407036E-3</v>
      </c>
      <c r="BA67" s="76">
        <v>3.996003996003996E-3</v>
      </c>
      <c r="BB67" s="76">
        <v>0</v>
      </c>
      <c r="BC67" s="76">
        <v>9.9108027750247768E-4</v>
      </c>
      <c r="BD67" s="76">
        <v>0</v>
      </c>
      <c r="BE67" s="76">
        <v>0</v>
      </c>
      <c r="BF67" s="76">
        <v>1.998001998001998E-3</v>
      </c>
      <c r="BG67" s="76">
        <v>0</v>
      </c>
      <c r="BH67" s="76">
        <v>4.9800796812749003E-3</v>
      </c>
      <c r="BI67" s="76">
        <v>1.9880715705765406E-3</v>
      </c>
      <c r="BJ67" s="76">
        <v>9.930486593843098E-4</v>
      </c>
      <c r="BK67" s="76">
        <v>9.9502487562189048E-4</v>
      </c>
      <c r="BL67" s="76">
        <v>9.9403578528827028E-4</v>
      </c>
      <c r="BM67" s="76">
        <v>1.9880715705765406E-3</v>
      </c>
      <c r="BN67" s="76">
        <v>2.9880478087649402E-3</v>
      </c>
      <c r="BO67" s="76">
        <v>2.973240832507433E-3</v>
      </c>
      <c r="BP67" s="76">
        <v>3.9486673247778872E-3</v>
      </c>
      <c r="BQ67" s="76">
        <v>4.9309664694280079E-3</v>
      </c>
      <c r="BR67" s="76">
        <v>4.945598417408506E-3</v>
      </c>
      <c r="BS67" s="76">
        <v>0</v>
      </c>
      <c r="BT67" s="76">
        <v>9.9108027750247768E-4</v>
      </c>
      <c r="BU67" s="76">
        <v>2.973240832507433E-3</v>
      </c>
      <c r="BV67" s="76">
        <v>9.930486593843098E-4</v>
      </c>
      <c r="BW67" s="76">
        <v>1.9860973187686196E-3</v>
      </c>
      <c r="BX67" s="76">
        <v>3.0000000000000001E-3</v>
      </c>
      <c r="BY67" s="76">
        <v>5.0150451354062184E-3</v>
      </c>
      <c r="BZ67" s="76">
        <v>1.004016064257028E-3</v>
      </c>
      <c r="CA67" s="76">
        <v>3.0211480362537764E-3</v>
      </c>
      <c r="CB67" s="76">
        <v>3.0000000000000001E-3</v>
      </c>
      <c r="CC67" s="76">
        <v>0</v>
      </c>
      <c r="CD67" s="76">
        <v>2.997002997002997E-3</v>
      </c>
      <c r="CE67" s="76">
        <v>2.997002997002997E-3</v>
      </c>
      <c r="CF67" s="76">
        <v>1.0030090270812437E-3</v>
      </c>
    </row>
    <row r="68" spans="1:84" x14ac:dyDescent="0.25">
      <c r="A68" s="17"/>
      <c r="B68" s="17"/>
      <c r="C68" s="17"/>
      <c r="D68" s="1"/>
      <c r="E68" s="11"/>
      <c r="F68" s="146" t="s">
        <v>77</v>
      </c>
      <c r="G68" s="111" t="e">
        <f ca="1">(INDIRECT("H68")+INDIRECT("I68")+INDIRECT("J68")+INDIRECT("K68")+INDIRECT("L68")+INDIRECT("M68")+INDIRECT("N68")+INDIRECT("O68")+INDIRECT("P68")+INDIRECT("Q68")+INDIRECT("R68")+INDIRECT("S68")) / 12</f>
        <v>#REF!</v>
      </c>
      <c r="H68" s="58" t="e">
        <f>#REF!</f>
        <v>#REF!</v>
      </c>
      <c r="I68" s="58">
        <v>124</v>
      </c>
      <c r="J68" s="58">
        <v>100</v>
      </c>
      <c r="K68" s="58">
        <v>93</v>
      </c>
      <c r="L68" s="58">
        <v>98</v>
      </c>
      <c r="M68" s="58">
        <v>144</v>
      </c>
      <c r="N68" s="58">
        <v>122</v>
      </c>
      <c r="O68" s="58">
        <v>95</v>
      </c>
      <c r="P68" s="58">
        <v>84</v>
      </c>
      <c r="Q68" s="58">
        <v>98</v>
      </c>
      <c r="R68" s="58">
        <v>103</v>
      </c>
      <c r="S68" s="58">
        <v>144</v>
      </c>
      <c r="T68" s="58">
        <v>115</v>
      </c>
      <c r="U68" s="58">
        <v>101</v>
      </c>
      <c r="V68" s="58">
        <v>101</v>
      </c>
      <c r="W68" s="58">
        <v>87</v>
      </c>
      <c r="X68" s="58">
        <v>92</v>
      </c>
      <c r="Y68" s="58">
        <v>106</v>
      </c>
      <c r="Z68" s="58">
        <v>112</v>
      </c>
      <c r="AA68" s="58">
        <v>96</v>
      </c>
      <c r="AB68" s="58">
        <v>91</v>
      </c>
      <c r="AC68" s="58">
        <v>89</v>
      </c>
      <c r="AD68" s="58">
        <v>69</v>
      </c>
      <c r="AE68" s="58">
        <v>105</v>
      </c>
      <c r="AF68" s="58">
        <v>96</v>
      </c>
      <c r="AG68" s="58">
        <v>43</v>
      </c>
      <c r="AH68" s="58">
        <v>48</v>
      </c>
      <c r="AI68" s="58">
        <v>48</v>
      </c>
      <c r="AJ68" s="58">
        <v>81</v>
      </c>
      <c r="AK68" s="58">
        <v>55</v>
      </c>
      <c r="AL68" s="58">
        <v>38</v>
      </c>
      <c r="AM68" s="58">
        <v>46</v>
      </c>
      <c r="AN68" s="58">
        <v>47</v>
      </c>
      <c r="AO68" s="58">
        <v>39</v>
      </c>
      <c r="AP68" s="58">
        <v>45</v>
      </c>
      <c r="AQ68" s="58">
        <v>32</v>
      </c>
      <c r="AR68" s="58">
        <v>38</v>
      </c>
      <c r="AS68" s="58">
        <v>36</v>
      </c>
      <c r="AT68" s="58">
        <v>26</v>
      </c>
      <c r="AU68" s="58">
        <v>22</v>
      </c>
      <c r="AV68" s="58">
        <v>39</v>
      </c>
      <c r="AW68" s="58">
        <v>26</v>
      </c>
      <c r="AX68" s="58">
        <v>52</v>
      </c>
      <c r="AY68" s="58">
        <v>26</v>
      </c>
      <c r="AZ68" s="58">
        <v>70</v>
      </c>
      <c r="BA68" s="58">
        <v>25</v>
      </c>
      <c r="BB68" s="58">
        <v>23</v>
      </c>
      <c r="BC68" s="58">
        <v>34</v>
      </c>
      <c r="BD68" s="58">
        <v>14</v>
      </c>
      <c r="BE68" s="58">
        <v>39</v>
      </c>
      <c r="BF68" s="58">
        <v>32</v>
      </c>
      <c r="BG68" s="58">
        <v>26</v>
      </c>
      <c r="BH68" s="58">
        <v>43</v>
      </c>
      <c r="BI68" s="58">
        <v>22</v>
      </c>
      <c r="BJ68" s="58">
        <v>28</v>
      </c>
      <c r="BK68" s="58">
        <v>28</v>
      </c>
      <c r="BL68" s="58">
        <v>28</v>
      </c>
      <c r="BM68" s="58">
        <v>42</v>
      </c>
      <c r="BN68" s="58">
        <v>27</v>
      </c>
      <c r="BO68" s="58">
        <v>42</v>
      </c>
      <c r="BP68" s="58">
        <v>29</v>
      </c>
      <c r="BQ68" s="58">
        <v>63</v>
      </c>
      <c r="BR68" s="58">
        <v>63</v>
      </c>
      <c r="BS68" s="58">
        <v>30</v>
      </c>
      <c r="BT68" s="58">
        <v>39</v>
      </c>
      <c r="BU68" s="58">
        <v>46</v>
      </c>
      <c r="BV68" s="58">
        <v>36</v>
      </c>
      <c r="BW68" s="58">
        <v>33</v>
      </c>
      <c r="BX68" s="58">
        <v>17</v>
      </c>
      <c r="BY68" s="58">
        <v>54</v>
      </c>
      <c r="BZ68" s="58">
        <v>39</v>
      </c>
      <c r="CA68" s="58">
        <v>67</v>
      </c>
      <c r="CB68" s="58">
        <v>117</v>
      </c>
      <c r="CC68" s="58">
        <v>105</v>
      </c>
      <c r="CD68" s="58">
        <v>70</v>
      </c>
      <c r="CE68" s="58">
        <v>54</v>
      </c>
      <c r="CF68" s="58">
        <v>61</v>
      </c>
    </row>
    <row r="69" spans="1:84" x14ac:dyDescent="0.25">
      <c r="A69" s="48" t="s">
        <v>73</v>
      </c>
      <c r="B69" s="62" t="s">
        <v>74</v>
      </c>
      <c r="C69" s="63" t="s">
        <v>75</v>
      </c>
      <c r="D69" s="20"/>
      <c r="E69" s="11"/>
      <c r="F69" s="27" t="s">
        <v>68</v>
      </c>
      <c r="G69" s="23" t="e">
        <f ca="1">G68/G8</f>
        <v>#REF!</v>
      </c>
      <c r="H69" s="76" t="e">
        <f>IF(H6=0, 0, H68/H6)</f>
        <v>#REF!</v>
      </c>
      <c r="I69" s="76">
        <v>5.2622644712272959E-3</v>
      </c>
      <c r="J69" s="76">
        <v>5.5552469307260707E-3</v>
      </c>
      <c r="K69" s="76">
        <v>5.1432363676584452E-3</v>
      </c>
      <c r="L69" s="76">
        <v>5.4015322713994382E-3</v>
      </c>
      <c r="M69" s="76">
        <v>7.9133923174149589E-3</v>
      </c>
      <c r="N69" s="76">
        <v>6.6966736194972003E-3</v>
      </c>
      <c r="O69" s="76">
        <v>5.1992119089316986E-3</v>
      </c>
      <c r="P69" s="76">
        <v>4.5939294503691552E-3</v>
      </c>
      <c r="Q69" s="76">
        <v>5.3481772538746999E-3</v>
      </c>
      <c r="R69" s="76">
        <v>5.6057472515511049E-3</v>
      </c>
      <c r="S69" s="76">
        <v>7.8120761677426351E-3</v>
      </c>
      <c r="T69" s="76">
        <v>6.2232804805454839E-3</v>
      </c>
      <c r="U69" s="76">
        <v>5.4488562796719897E-3</v>
      </c>
      <c r="V69" s="76">
        <v>5.4412240060338329E-3</v>
      </c>
      <c r="W69" s="76">
        <v>4.6721443531496697E-3</v>
      </c>
      <c r="X69" s="76">
        <v>4.9342987396084744E-3</v>
      </c>
      <c r="Y69" s="76">
        <v>5.6711786421272271E-3</v>
      </c>
      <c r="Z69" s="76">
        <v>5.9755642106386385E-3</v>
      </c>
      <c r="AA69" s="76">
        <v>5.1052967453733252E-3</v>
      </c>
      <c r="AB69" s="76">
        <v>4.8237476808905382E-3</v>
      </c>
      <c r="AC69" s="76">
        <v>4.6926078245281026E-3</v>
      </c>
      <c r="AD69" s="76">
        <v>3.6281417604374804E-3</v>
      </c>
      <c r="AE69" s="76">
        <v>5.4996857322438721E-3</v>
      </c>
      <c r="AF69" s="76">
        <v>5.0106999321467716E-3</v>
      </c>
      <c r="AG69" s="76">
        <v>2.2398166475674549E-3</v>
      </c>
      <c r="AH69" s="76">
        <v>2.4992189940643548E-3</v>
      </c>
      <c r="AI69" s="76">
        <v>2.4929884699283265E-3</v>
      </c>
      <c r="AJ69" s="76">
        <v>4.1973261477873357E-3</v>
      </c>
      <c r="AK69" s="76">
        <v>2.8398822739711879E-3</v>
      </c>
      <c r="AL69" s="76">
        <v>1.9575520296723674E-3</v>
      </c>
      <c r="AM69" s="76">
        <v>2.3612750885478157E-3</v>
      </c>
      <c r="AN69" s="76">
        <v>2.4077868852459016E-3</v>
      </c>
      <c r="AO69" s="76">
        <v>1.9996923550223041E-3</v>
      </c>
      <c r="AP69" s="76">
        <v>2.3035577169183519E-3</v>
      </c>
      <c r="AQ69" s="76">
        <v>1.6319037176806567E-3</v>
      </c>
      <c r="AR69" s="76">
        <v>1.9391712594407022E-3</v>
      </c>
      <c r="AS69" s="76">
        <v>1.8339276617422313E-3</v>
      </c>
      <c r="AT69" s="76">
        <v>1.3220114913306555E-3</v>
      </c>
      <c r="AU69" s="76">
        <v>1.1154489682097045E-3</v>
      </c>
      <c r="AV69" s="76">
        <v>1.9702940284934828E-3</v>
      </c>
      <c r="AW69" s="76">
        <v>1.3118724456329784E-3</v>
      </c>
      <c r="AX69" s="76">
        <v>2.6237448912659568E-3</v>
      </c>
      <c r="AY69" s="76">
        <v>1.3108803065443179E-3</v>
      </c>
      <c r="AZ69" s="76">
        <v>3.5280479814525476E-3</v>
      </c>
      <c r="BA69" s="76">
        <v>1.2591921023471341E-3</v>
      </c>
      <c r="BB69" s="76">
        <v>1.1564762670957362E-3</v>
      </c>
      <c r="BC69" s="76">
        <v>1.7068273092369479E-3</v>
      </c>
      <c r="BD69" s="76">
        <v>7.0161371153653403E-4</v>
      </c>
      <c r="BE69" s="76">
        <v>1.9522450818441207E-3</v>
      </c>
      <c r="BF69" s="76">
        <v>1.5993602558976409E-3</v>
      </c>
      <c r="BG69" s="76">
        <v>1.2953367875647669E-3</v>
      </c>
      <c r="BH69" s="76">
        <v>2.1361152508693492E-3</v>
      </c>
      <c r="BI69" s="76">
        <v>1.0884622996239857E-3</v>
      </c>
      <c r="BJ69" s="76">
        <v>1.382852627419992E-3</v>
      </c>
      <c r="BK69" s="76">
        <v>1.3799901429275504E-3</v>
      </c>
      <c r="BL69" s="76">
        <v>1.372952829263509E-3</v>
      </c>
      <c r="BM69" s="76">
        <v>2.0594292438952631E-3</v>
      </c>
      <c r="BN69" s="76">
        <v>1.3165593914569924E-3</v>
      </c>
      <c r="BO69" s="76">
        <v>2.0435967302452314E-3</v>
      </c>
      <c r="BP69" s="76">
        <v>1.4068109052100513E-3</v>
      </c>
      <c r="BQ69" s="76">
        <v>3.0490755977156132E-3</v>
      </c>
      <c r="BR69" s="76">
        <v>3.0489280356192226E-3</v>
      </c>
      <c r="BS69" s="76">
        <v>1.4374011786689666E-3</v>
      </c>
      <c r="BT69" s="76">
        <v>1.8686215322696565E-3</v>
      </c>
      <c r="BU69" s="76">
        <v>2.2040151406257486E-3</v>
      </c>
      <c r="BV69" s="76">
        <v>1.7227353208594536E-3</v>
      </c>
      <c r="BW69" s="76">
        <v>1.5760817652115771E-3</v>
      </c>
      <c r="BX69" s="76">
        <v>8.1141711612810847E-4</v>
      </c>
      <c r="BY69" s="76">
        <v>2.5700823378230452E-3</v>
      </c>
      <c r="BZ69" s="76">
        <v>1.8545817680346189E-3</v>
      </c>
      <c r="CA69" s="76">
        <v>3.1847133757961785E-3</v>
      </c>
      <c r="CB69" s="76">
        <v>5.558722919042189E-3</v>
      </c>
      <c r="CC69" s="76">
        <v>4.9817336433078709E-3</v>
      </c>
      <c r="CD69" s="76">
        <v>3.3143939393939395E-3</v>
      </c>
      <c r="CE69" s="76">
        <v>2.5361638173962051E-3</v>
      </c>
      <c r="CF69" s="76">
        <v>2.8534006923004959E-3</v>
      </c>
    </row>
    <row r="70" spans="1:84" x14ac:dyDescent="0.25">
      <c r="A70" s="17"/>
      <c r="B70" s="17"/>
      <c r="C70" s="17"/>
      <c r="D70" s="1"/>
      <c r="E70" s="11"/>
      <c r="F70" s="14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20"/>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3.8" thickBot="1" x14ac:dyDescent="0.3">
      <c r="A72" s="17"/>
      <c r="B72" s="17"/>
      <c r="C72" s="17"/>
      <c r="D72" s="33"/>
      <c r="E72" s="11"/>
      <c r="F72" s="37"/>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33"/>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
      <c r="E74" s="11"/>
      <c r="F74" s="146" t="s">
        <v>80</v>
      </c>
      <c r="G74" s="111" t="e">
        <f ca="1">(INDIRECT("H74")+INDIRECT("I74")+INDIRECT("J74")+INDIRECT("K74")+INDIRECT("L74")+INDIRECT("M74")+INDIRECT("N74")+INDIRECT("O74")+INDIRECT("P74")+INDIRECT("Q74")+INDIRECT("R74")+INDIRECT("S74")) / 12</f>
        <v>#REF!</v>
      </c>
      <c r="H74" s="71" t="e">
        <f>#REF!</f>
        <v>#REF!</v>
      </c>
      <c r="I74" s="71">
        <v>18</v>
      </c>
      <c r="J74" s="71">
        <v>15</v>
      </c>
      <c r="K74" s="71">
        <v>64</v>
      </c>
      <c r="L74" s="71">
        <v>18</v>
      </c>
      <c r="M74" s="71">
        <v>41</v>
      </c>
      <c r="N74" s="71">
        <v>34</v>
      </c>
      <c r="O74" s="71">
        <v>19</v>
      </c>
      <c r="P74" s="71">
        <v>13</v>
      </c>
      <c r="Q74" s="71">
        <v>12</v>
      </c>
      <c r="R74" s="71">
        <v>15</v>
      </c>
      <c r="S74" s="71">
        <v>29</v>
      </c>
      <c r="T74" s="71">
        <v>21</v>
      </c>
      <c r="U74" s="71">
        <v>21</v>
      </c>
      <c r="V74" s="71">
        <v>3</v>
      </c>
      <c r="W74" s="71">
        <v>7</v>
      </c>
      <c r="X74" s="71">
        <v>2</v>
      </c>
      <c r="Y74" s="71">
        <v>11</v>
      </c>
      <c r="Z74" s="71">
        <v>18</v>
      </c>
      <c r="AA74" s="71">
        <v>9</v>
      </c>
      <c r="AB74" s="71">
        <v>7</v>
      </c>
      <c r="AC74" s="71">
        <v>6</v>
      </c>
      <c r="AD74" s="71">
        <v>0</v>
      </c>
      <c r="AE74" s="71">
        <v>5</v>
      </c>
      <c r="AF74" s="71">
        <v>33</v>
      </c>
      <c r="AG74" s="71">
        <v>7</v>
      </c>
      <c r="AH74" s="71">
        <v>2</v>
      </c>
      <c r="AI74" s="71">
        <v>13</v>
      </c>
      <c r="AJ74" s="71">
        <v>2</v>
      </c>
      <c r="AK74" s="71">
        <v>6</v>
      </c>
      <c r="AL74" s="71">
        <v>2</v>
      </c>
      <c r="AM74" s="71">
        <v>2</v>
      </c>
      <c r="AN74" s="71">
        <v>0</v>
      </c>
      <c r="AO74" s="71">
        <v>0</v>
      </c>
      <c r="AP74" s="71">
        <v>0</v>
      </c>
      <c r="AQ74" s="71">
        <v>0</v>
      </c>
      <c r="AR74" s="71">
        <v>0</v>
      </c>
      <c r="AS74" s="71">
        <v>0</v>
      </c>
      <c r="AT74" s="71">
        <v>0</v>
      </c>
      <c r="AU74" s="71">
        <v>2</v>
      </c>
      <c r="AV74" s="71">
        <v>0</v>
      </c>
      <c r="AW74" s="71">
        <v>76</v>
      </c>
      <c r="AX74" s="71">
        <v>0</v>
      </c>
      <c r="AY74" s="71">
        <v>0</v>
      </c>
      <c r="AZ74" s="71">
        <v>1</v>
      </c>
      <c r="BA74" s="71">
        <v>0</v>
      </c>
      <c r="BB74" s="71">
        <v>1</v>
      </c>
      <c r="BC74" s="71">
        <v>1</v>
      </c>
      <c r="BD74" s="71">
        <v>0</v>
      </c>
      <c r="BE74" s="71">
        <v>0</v>
      </c>
      <c r="BF74" s="71">
        <v>18</v>
      </c>
      <c r="BG74" s="71">
        <v>6</v>
      </c>
      <c r="BH74" s="71">
        <v>0</v>
      </c>
      <c r="BI74" s="71">
        <v>19</v>
      </c>
      <c r="BJ74" s="71">
        <v>0</v>
      </c>
      <c r="BK74" s="71">
        <v>0</v>
      </c>
      <c r="BL74" s="71">
        <v>1</v>
      </c>
      <c r="BM74" s="71">
        <v>0</v>
      </c>
      <c r="BN74" s="71">
        <v>0</v>
      </c>
      <c r="BO74" s="71">
        <v>0</v>
      </c>
      <c r="BP74" s="71">
        <v>0</v>
      </c>
      <c r="BQ74" s="71">
        <v>0</v>
      </c>
      <c r="BR74" s="71">
        <v>0</v>
      </c>
      <c r="BS74" s="71">
        <v>1</v>
      </c>
      <c r="BT74" s="71">
        <v>1</v>
      </c>
      <c r="BU74" s="71">
        <v>0</v>
      </c>
      <c r="BV74" s="71">
        <v>7</v>
      </c>
      <c r="BW74" s="71">
        <v>0</v>
      </c>
      <c r="BX74" s="71">
        <v>19</v>
      </c>
      <c r="BY74" s="71">
        <v>0</v>
      </c>
      <c r="BZ74" s="71">
        <v>0</v>
      </c>
      <c r="CA74" s="71">
        <v>0</v>
      </c>
      <c r="CB74" s="71">
        <v>0</v>
      </c>
      <c r="CC74" s="71">
        <v>0</v>
      </c>
      <c r="CD74" s="71">
        <v>0</v>
      </c>
      <c r="CE74" s="71">
        <v>0</v>
      </c>
      <c r="CF74" s="71">
        <v>0</v>
      </c>
    </row>
    <row r="75" spans="1:84" ht="26.4" x14ac:dyDescent="0.25">
      <c r="A75" s="48" t="s">
        <v>81</v>
      </c>
      <c r="B75" s="62" t="s">
        <v>82</v>
      </c>
      <c r="C75" s="63" t="s">
        <v>83</v>
      </c>
      <c r="D75" s="20"/>
      <c r="E75" s="11"/>
      <c r="F75" s="27" t="s">
        <v>68</v>
      </c>
      <c r="G75" s="23" t="e">
        <f ca="1">G74/G8</f>
        <v>#REF!</v>
      </c>
      <c r="H75" s="78" t="e">
        <f>IF(H8=0, 0, H74/H8)</f>
        <v>#REF!</v>
      </c>
      <c r="I75" s="78">
        <v>7.2286253564113887E-4</v>
      </c>
      <c r="J75" s="78">
        <v>7.7595571879364748E-4</v>
      </c>
      <c r="K75" s="78">
        <v>3.2974393322685353E-3</v>
      </c>
      <c r="L75" s="78">
        <v>9.254974548819991E-4</v>
      </c>
      <c r="M75" s="78">
        <v>2.1019173587614069E-3</v>
      </c>
      <c r="N75" s="78">
        <v>1.7410897173289635E-3</v>
      </c>
      <c r="O75" s="78">
        <v>9.7042749885080956E-4</v>
      </c>
      <c r="P75" s="78">
        <v>6.6397670974002753E-4</v>
      </c>
      <c r="Q75" s="78">
        <v>6.1130922058074376E-4</v>
      </c>
      <c r="R75" s="78">
        <v>7.6312576312576313E-4</v>
      </c>
      <c r="S75" s="78">
        <v>1.4717076884039585E-3</v>
      </c>
      <c r="T75" s="78">
        <v>1.0636681355417109E-3</v>
      </c>
      <c r="U75" s="78">
        <v>1.0613028756254106E-3</v>
      </c>
      <c r="V75" s="78">
        <v>1.514004542013626E-4</v>
      </c>
      <c r="W75" s="78">
        <v>3.5228988424760947E-4</v>
      </c>
      <c r="X75" s="78">
        <v>1.0056315366049879E-4</v>
      </c>
      <c r="Y75" s="78">
        <v>5.5204255746261165E-4</v>
      </c>
      <c r="Z75" s="78">
        <v>9.0157776108189334E-4</v>
      </c>
      <c r="AA75" s="78">
        <v>4.493933190193239E-4</v>
      </c>
      <c r="AB75" s="78">
        <v>3.4844940016924683E-4</v>
      </c>
      <c r="AC75" s="78">
        <v>2.9761904761904765E-4</v>
      </c>
      <c r="AD75" s="78">
        <v>0</v>
      </c>
      <c r="AE75" s="78">
        <v>2.4662128834961034E-4</v>
      </c>
      <c r="AF75" s="78">
        <v>1.6221796195251437E-3</v>
      </c>
      <c r="AG75" s="78">
        <v>3.4340659340659343E-4</v>
      </c>
      <c r="AH75" s="78">
        <v>9.7967180994366893E-5</v>
      </c>
      <c r="AI75" s="78">
        <v>6.35386119257087E-4</v>
      </c>
      <c r="AJ75" s="78">
        <v>9.7637180238234724E-5</v>
      </c>
      <c r="AK75" s="78">
        <v>2.9197080291970805E-4</v>
      </c>
      <c r="AL75" s="78">
        <v>9.7148686064020982E-5</v>
      </c>
      <c r="AM75" s="78">
        <v>9.6838231733888545E-5</v>
      </c>
      <c r="AN75" s="78">
        <v>0</v>
      </c>
      <c r="AO75" s="78">
        <v>0</v>
      </c>
      <c r="AP75" s="78">
        <v>0</v>
      </c>
      <c r="AQ75" s="78">
        <v>0</v>
      </c>
      <c r="AR75" s="78">
        <v>0</v>
      </c>
      <c r="AS75" s="78">
        <v>0</v>
      </c>
      <c r="AT75" s="78">
        <v>0</v>
      </c>
      <c r="AU75" s="78">
        <v>9.6455268869061967E-5</v>
      </c>
      <c r="AV75" s="78">
        <v>0</v>
      </c>
      <c r="AW75" s="78">
        <v>3.648058368933903E-3</v>
      </c>
      <c r="AX75" s="78">
        <v>0</v>
      </c>
      <c r="AY75" s="78">
        <v>0</v>
      </c>
      <c r="AZ75" s="78">
        <v>4.7993856786331349E-5</v>
      </c>
      <c r="BA75" s="78">
        <v>0</v>
      </c>
      <c r="BB75" s="78">
        <v>4.7872085786777731E-5</v>
      </c>
      <c r="BC75" s="78">
        <v>4.7780591523723063E-5</v>
      </c>
      <c r="BD75" s="78">
        <v>0</v>
      </c>
      <c r="BE75" s="78">
        <v>0</v>
      </c>
      <c r="BF75" s="78">
        <v>8.5677566757104103E-4</v>
      </c>
      <c r="BG75" s="78">
        <v>2.8476506881822496E-4</v>
      </c>
      <c r="BH75" s="78">
        <v>0</v>
      </c>
      <c r="BI75" s="78">
        <v>8.954661136770666E-4</v>
      </c>
      <c r="BJ75" s="78">
        <v>0</v>
      </c>
      <c r="BK75" s="78">
        <v>0</v>
      </c>
      <c r="BL75" s="78">
        <v>4.672897196261682E-5</v>
      </c>
      <c r="BM75" s="78">
        <v>0</v>
      </c>
      <c r="BN75" s="78">
        <v>0</v>
      </c>
      <c r="BO75" s="78">
        <v>0</v>
      </c>
      <c r="BP75" s="78">
        <v>0</v>
      </c>
      <c r="BQ75" s="78">
        <v>0</v>
      </c>
      <c r="BR75" s="78">
        <v>0</v>
      </c>
      <c r="BS75" s="78">
        <v>4.5703839122486291E-5</v>
      </c>
      <c r="BT75" s="78">
        <v>4.5703839122486291E-5</v>
      </c>
      <c r="BU75" s="78">
        <v>0</v>
      </c>
      <c r="BV75" s="78">
        <v>3.1957633308984663E-4</v>
      </c>
      <c r="BW75" s="78">
        <v>0</v>
      </c>
      <c r="BX75" s="78">
        <v>8.6556421119766752E-4</v>
      </c>
      <c r="BY75" s="78">
        <v>0</v>
      </c>
      <c r="BZ75" s="78">
        <v>0</v>
      </c>
      <c r="CA75" s="78">
        <v>0</v>
      </c>
      <c r="CB75" s="78">
        <v>0</v>
      </c>
      <c r="CC75" s="78">
        <v>0</v>
      </c>
      <c r="CD75" s="78">
        <v>0</v>
      </c>
      <c r="CE75" s="78">
        <v>0</v>
      </c>
      <c r="CF75" s="78">
        <v>0</v>
      </c>
    </row>
    <row r="76" spans="1:84" x14ac:dyDescent="0.25">
      <c r="A76" s="17"/>
      <c r="B76" s="17"/>
      <c r="C76" s="17"/>
      <c r="D76" s="1"/>
      <c r="E76" s="11"/>
      <c r="F76" s="146" t="s">
        <v>84</v>
      </c>
      <c r="G76" s="111" t="e">
        <f ca="1">(INDIRECT("H76")+INDIRECT("I76")+INDIRECT("J76")+INDIRECT("K76")+INDIRECT("L76")+INDIRECT("M76")+INDIRECT("N76")+INDIRECT("O76")+INDIRECT("P76")+INDIRECT("Q76")+INDIRECT("R76")+INDIRECT("S76")) / 12</f>
        <v>#REF!</v>
      </c>
      <c r="H76" s="71" t="e">
        <f>#REF!</f>
        <v>#REF!</v>
      </c>
      <c r="I76" s="71">
        <v>0</v>
      </c>
      <c r="J76" s="71">
        <v>1</v>
      </c>
      <c r="K76" s="71">
        <v>4</v>
      </c>
      <c r="L76" s="71">
        <v>1</v>
      </c>
      <c r="M76" s="71">
        <v>1</v>
      </c>
      <c r="N76" s="71">
        <v>8</v>
      </c>
      <c r="O76" s="71">
        <v>1</v>
      </c>
      <c r="P76" s="71">
        <v>1</v>
      </c>
      <c r="Q76" s="71">
        <v>0</v>
      </c>
      <c r="R76" s="71">
        <v>1</v>
      </c>
      <c r="S76" s="71">
        <v>1</v>
      </c>
      <c r="T76" s="71">
        <v>2</v>
      </c>
      <c r="U76" s="71">
        <v>0</v>
      </c>
      <c r="V76" s="71">
        <v>0</v>
      </c>
      <c r="W76" s="71">
        <v>0</v>
      </c>
      <c r="X76" s="71">
        <v>0</v>
      </c>
      <c r="Y76" s="71">
        <v>0</v>
      </c>
      <c r="Z76" s="71">
        <v>0</v>
      </c>
      <c r="AA76" s="71">
        <v>0</v>
      </c>
      <c r="AB76" s="71">
        <v>0</v>
      </c>
      <c r="AC76" s="71">
        <v>0</v>
      </c>
      <c r="AD76" s="71">
        <v>1</v>
      </c>
      <c r="AE76" s="71">
        <v>0</v>
      </c>
      <c r="AF76" s="71">
        <v>0</v>
      </c>
      <c r="AG76" s="71">
        <v>0</v>
      </c>
      <c r="AH76" s="71">
        <v>1</v>
      </c>
      <c r="AI76" s="71">
        <v>5</v>
      </c>
      <c r="AJ76" s="71">
        <v>0</v>
      </c>
      <c r="AK76" s="71">
        <v>1</v>
      </c>
      <c r="AL76" s="71">
        <v>0</v>
      </c>
      <c r="AM76" s="71">
        <v>1</v>
      </c>
      <c r="AN76" s="71">
        <v>0</v>
      </c>
      <c r="AO76" s="71">
        <v>0</v>
      </c>
      <c r="AP76" s="71">
        <v>0</v>
      </c>
      <c r="AQ76" s="71">
        <v>0</v>
      </c>
      <c r="AR76" s="71">
        <v>0</v>
      </c>
      <c r="AS76" s="71">
        <v>0</v>
      </c>
      <c r="AT76" s="71">
        <v>0</v>
      </c>
      <c r="AU76" s="71">
        <v>0</v>
      </c>
      <c r="AV76" s="71">
        <v>0</v>
      </c>
      <c r="AW76" s="71">
        <v>20</v>
      </c>
      <c r="AX76" s="71">
        <v>0</v>
      </c>
      <c r="AY76" s="71">
        <v>0</v>
      </c>
      <c r="AZ76" s="71">
        <v>0</v>
      </c>
      <c r="BA76" s="71">
        <v>0</v>
      </c>
      <c r="BB76" s="71">
        <v>0</v>
      </c>
      <c r="BC76" s="71">
        <v>0</v>
      </c>
      <c r="BD76" s="71">
        <v>0</v>
      </c>
      <c r="BE76" s="71">
        <v>0</v>
      </c>
      <c r="BF76" s="71">
        <v>13</v>
      </c>
      <c r="BG76" s="71">
        <v>1</v>
      </c>
      <c r="BH76" s="71">
        <v>0</v>
      </c>
      <c r="BI76" s="71">
        <v>6</v>
      </c>
      <c r="BJ76" s="71">
        <v>0</v>
      </c>
      <c r="BK76" s="71">
        <v>0</v>
      </c>
      <c r="BL76" s="71">
        <v>1</v>
      </c>
      <c r="BM76" s="71">
        <v>0</v>
      </c>
      <c r="BN76" s="71">
        <v>0</v>
      </c>
      <c r="BO76" s="71">
        <v>0</v>
      </c>
      <c r="BP76" s="71">
        <v>0</v>
      </c>
      <c r="BQ76" s="71">
        <v>0</v>
      </c>
      <c r="BR76" s="71">
        <v>0</v>
      </c>
      <c r="BS76" s="71">
        <v>0</v>
      </c>
      <c r="BT76" s="71">
        <v>0</v>
      </c>
      <c r="BU76" s="71">
        <v>0</v>
      </c>
      <c r="BV76" s="71">
        <v>0</v>
      </c>
      <c r="BW76" s="71">
        <v>0</v>
      </c>
      <c r="BX76" s="71">
        <v>2</v>
      </c>
      <c r="BY76" s="71">
        <v>0</v>
      </c>
      <c r="BZ76" s="71">
        <v>0</v>
      </c>
      <c r="CA76" s="71">
        <v>0</v>
      </c>
      <c r="CB76" s="71">
        <v>0</v>
      </c>
      <c r="CC76" s="71">
        <v>0</v>
      </c>
      <c r="CD76" s="71">
        <v>0</v>
      </c>
      <c r="CE76" s="71">
        <v>0</v>
      </c>
      <c r="CF76" s="71">
        <v>0</v>
      </c>
    </row>
    <row r="77" spans="1:84" ht="26.4" x14ac:dyDescent="0.25">
      <c r="A77" s="48" t="s">
        <v>81</v>
      </c>
      <c r="B77" s="62" t="s">
        <v>82</v>
      </c>
      <c r="C77" s="63" t="s">
        <v>83</v>
      </c>
      <c r="D77" s="20"/>
      <c r="E77" s="11"/>
      <c r="F77" s="27" t="s">
        <v>68</v>
      </c>
      <c r="G77" s="23" t="e">
        <f ca="1">G76/G8</f>
        <v>#REF!</v>
      </c>
      <c r="H77" s="76" t="e">
        <f>IF(H5=0, 0, H76/H5)</f>
        <v>#REF!</v>
      </c>
      <c r="I77" s="76">
        <v>0</v>
      </c>
      <c r="J77" s="76">
        <v>7.5187969924812035E-4</v>
      </c>
      <c r="K77" s="76">
        <v>3.0143180105501131E-3</v>
      </c>
      <c r="L77" s="76">
        <v>7.6569678407350692E-4</v>
      </c>
      <c r="M77" s="76">
        <v>7.6394194041252863E-4</v>
      </c>
      <c r="N77" s="76">
        <v>6.1068702290076335E-3</v>
      </c>
      <c r="O77" s="76">
        <v>7.6511094108645751E-4</v>
      </c>
      <c r="P77" s="76">
        <v>7.7279752704791343E-4</v>
      </c>
      <c r="Q77" s="76">
        <v>0</v>
      </c>
      <c r="R77" s="76">
        <v>7.8003120124804995E-4</v>
      </c>
      <c r="S77" s="76">
        <v>7.8616352201257866E-4</v>
      </c>
      <c r="T77" s="76">
        <v>1.5822784810126582E-3</v>
      </c>
      <c r="U77" s="76">
        <v>0</v>
      </c>
      <c r="V77" s="76">
        <v>0</v>
      </c>
      <c r="W77" s="76">
        <v>0</v>
      </c>
      <c r="X77" s="76">
        <v>0</v>
      </c>
      <c r="Y77" s="76">
        <v>0</v>
      </c>
      <c r="Z77" s="76">
        <v>0</v>
      </c>
      <c r="AA77" s="76">
        <v>0</v>
      </c>
      <c r="AB77" s="76">
        <v>0</v>
      </c>
      <c r="AC77" s="76">
        <v>0</v>
      </c>
      <c r="AD77" s="76">
        <v>8.4033613445378156E-4</v>
      </c>
      <c r="AE77" s="76">
        <v>0</v>
      </c>
      <c r="AF77" s="76">
        <v>0</v>
      </c>
      <c r="AG77" s="76">
        <v>0</v>
      </c>
      <c r="AH77" s="76">
        <v>8.271298593879239E-4</v>
      </c>
      <c r="AI77" s="76">
        <v>4.1459369817578775E-3</v>
      </c>
      <c r="AJ77" s="76">
        <v>0</v>
      </c>
      <c r="AK77" s="76">
        <v>8.4530853761622987E-4</v>
      </c>
      <c r="AL77" s="76">
        <v>0</v>
      </c>
      <c r="AM77" s="76">
        <v>8.5324232081911264E-4</v>
      </c>
      <c r="AN77" s="76">
        <v>0</v>
      </c>
      <c r="AO77" s="76">
        <v>0</v>
      </c>
      <c r="AP77" s="76">
        <v>0</v>
      </c>
      <c r="AQ77" s="76">
        <v>0</v>
      </c>
      <c r="AR77" s="76">
        <v>0</v>
      </c>
      <c r="AS77" s="76">
        <v>0</v>
      </c>
      <c r="AT77" s="76">
        <v>0</v>
      </c>
      <c r="AU77" s="76">
        <v>0</v>
      </c>
      <c r="AV77" s="76">
        <v>0</v>
      </c>
      <c r="AW77" s="76">
        <v>1.9723865877712032E-2</v>
      </c>
      <c r="AX77" s="76">
        <v>0</v>
      </c>
      <c r="AY77" s="76">
        <v>0</v>
      </c>
      <c r="AZ77" s="76">
        <v>0</v>
      </c>
      <c r="BA77" s="76">
        <v>0</v>
      </c>
      <c r="BB77" s="76">
        <v>0</v>
      </c>
      <c r="BC77" s="76">
        <v>0</v>
      </c>
      <c r="BD77" s="76">
        <v>0</v>
      </c>
      <c r="BE77" s="76">
        <v>0</v>
      </c>
      <c r="BF77" s="76">
        <v>1.2987012987012988E-2</v>
      </c>
      <c r="BG77" s="76">
        <v>1.002004008016032E-3</v>
      </c>
      <c r="BH77" s="76">
        <v>0</v>
      </c>
      <c r="BI77" s="76">
        <v>5.9642147117296221E-3</v>
      </c>
      <c r="BJ77" s="76">
        <v>0</v>
      </c>
      <c r="BK77" s="76">
        <v>0</v>
      </c>
      <c r="BL77" s="76">
        <v>9.9403578528827028E-4</v>
      </c>
      <c r="BM77" s="76">
        <v>0</v>
      </c>
      <c r="BN77" s="76">
        <v>0</v>
      </c>
      <c r="BO77" s="76">
        <v>0</v>
      </c>
      <c r="BP77" s="76">
        <v>0</v>
      </c>
      <c r="BQ77" s="76">
        <v>0</v>
      </c>
      <c r="BR77" s="76">
        <v>0</v>
      </c>
      <c r="BS77" s="76">
        <v>0</v>
      </c>
      <c r="BT77" s="76">
        <v>0</v>
      </c>
      <c r="BU77" s="76">
        <v>0</v>
      </c>
      <c r="BV77" s="76">
        <v>0</v>
      </c>
      <c r="BW77" s="76">
        <v>0</v>
      </c>
      <c r="BX77" s="76">
        <v>2E-3</v>
      </c>
      <c r="BY77" s="76">
        <v>0</v>
      </c>
      <c r="BZ77" s="76">
        <v>0</v>
      </c>
      <c r="CA77" s="76">
        <v>0</v>
      </c>
      <c r="CB77" s="76">
        <v>0</v>
      </c>
      <c r="CC77" s="76">
        <v>0</v>
      </c>
      <c r="CD77" s="76">
        <v>0</v>
      </c>
      <c r="CE77" s="76">
        <v>0</v>
      </c>
      <c r="CF77" s="76">
        <v>0</v>
      </c>
    </row>
    <row r="78" spans="1:84" x14ac:dyDescent="0.25">
      <c r="A78" s="17"/>
      <c r="B78" s="17"/>
      <c r="C78" s="17"/>
      <c r="D78" s="1"/>
      <c r="E78" s="11"/>
      <c r="F78" s="146" t="s">
        <v>85</v>
      </c>
      <c r="G78" s="111" t="e">
        <f ca="1">(INDIRECT("H78")+INDIRECT("I78")+INDIRECT("J78")+INDIRECT("K78")+INDIRECT("L78")+INDIRECT("M78")+INDIRECT("N78")+INDIRECT("O78")+INDIRECT("P78")+INDIRECT("Q78")+INDIRECT("R78")+INDIRECT("S78")) / 12</f>
        <v>#REF!</v>
      </c>
      <c r="H78" s="71" t="e">
        <f>#REF!</f>
        <v>#REF!</v>
      </c>
      <c r="I78" s="71">
        <v>18</v>
      </c>
      <c r="J78" s="71">
        <v>14</v>
      </c>
      <c r="K78" s="71">
        <v>60</v>
      </c>
      <c r="L78" s="71">
        <v>17</v>
      </c>
      <c r="M78" s="71">
        <v>40</v>
      </c>
      <c r="N78" s="71">
        <v>26</v>
      </c>
      <c r="O78" s="71">
        <v>18</v>
      </c>
      <c r="P78" s="71">
        <v>12</v>
      </c>
      <c r="Q78" s="71">
        <v>12</v>
      </c>
      <c r="R78" s="71">
        <v>14</v>
      </c>
      <c r="S78" s="71">
        <v>28</v>
      </c>
      <c r="T78" s="71">
        <v>19</v>
      </c>
      <c r="U78" s="71">
        <v>21</v>
      </c>
      <c r="V78" s="71">
        <v>3</v>
      </c>
      <c r="W78" s="71">
        <v>7</v>
      </c>
      <c r="X78" s="71">
        <v>2</v>
      </c>
      <c r="Y78" s="71">
        <v>11</v>
      </c>
      <c r="Z78" s="71">
        <v>18</v>
      </c>
      <c r="AA78" s="71">
        <v>9</v>
      </c>
      <c r="AB78" s="71">
        <v>7</v>
      </c>
      <c r="AC78" s="71">
        <v>6</v>
      </c>
      <c r="AD78" s="71">
        <v>0</v>
      </c>
      <c r="AE78" s="71">
        <v>5</v>
      </c>
      <c r="AF78" s="71">
        <v>33</v>
      </c>
      <c r="AG78" s="71">
        <v>7</v>
      </c>
      <c r="AH78" s="71">
        <v>1</v>
      </c>
      <c r="AI78" s="71">
        <v>8</v>
      </c>
      <c r="AJ78" s="71">
        <v>2</v>
      </c>
      <c r="AK78" s="71">
        <v>5</v>
      </c>
      <c r="AL78" s="71">
        <v>2</v>
      </c>
      <c r="AM78" s="71">
        <v>1</v>
      </c>
      <c r="AN78" s="71">
        <v>0</v>
      </c>
      <c r="AO78" s="71">
        <v>1</v>
      </c>
      <c r="AP78" s="71">
        <v>0</v>
      </c>
      <c r="AQ78" s="71">
        <v>0</v>
      </c>
      <c r="AR78" s="71">
        <v>0</v>
      </c>
      <c r="AS78" s="71">
        <v>0</v>
      </c>
      <c r="AT78" s="71">
        <v>0</v>
      </c>
      <c r="AU78" s="71">
        <v>2</v>
      </c>
      <c r="AV78" s="71">
        <v>0</v>
      </c>
      <c r="AW78" s="71">
        <v>56</v>
      </c>
      <c r="AX78" s="71">
        <v>0</v>
      </c>
      <c r="AY78" s="71">
        <v>0</v>
      </c>
      <c r="AZ78" s="71">
        <v>1</v>
      </c>
      <c r="BA78" s="71">
        <v>0</v>
      </c>
      <c r="BB78" s="71">
        <v>1</v>
      </c>
      <c r="BC78" s="71">
        <v>1</v>
      </c>
      <c r="BD78" s="71">
        <v>0</v>
      </c>
      <c r="BE78" s="71">
        <v>0</v>
      </c>
      <c r="BF78" s="71">
        <v>5</v>
      </c>
      <c r="BG78" s="71">
        <v>5</v>
      </c>
      <c r="BH78" s="71">
        <v>0</v>
      </c>
      <c r="BI78" s="71">
        <v>13</v>
      </c>
      <c r="BJ78" s="71">
        <v>0</v>
      </c>
      <c r="BK78" s="71">
        <v>0</v>
      </c>
      <c r="BL78" s="71">
        <v>0</v>
      </c>
      <c r="BM78" s="71">
        <v>0</v>
      </c>
      <c r="BN78" s="71">
        <v>0</v>
      </c>
      <c r="BO78" s="71">
        <v>0</v>
      </c>
      <c r="BP78" s="71">
        <v>0</v>
      </c>
      <c r="BQ78" s="71">
        <v>0</v>
      </c>
      <c r="BR78" s="71">
        <v>0</v>
      </c>
      <c r="BS78" s="71">
        <v>1</v>
      </c>
      <c r="BT78" s="71">
        <v>1</v>
      </c>
      <c r="BU78" s="71">
        <v>0</v>
      </c>
      <c r="BV78" s="71">
        <v>7</v>
      </c>
      <c r="BW78" s="71">
        <v>0</v>
      </c>
      <c r="BX78" s="71">
        <v>17</v>
      </c>
      <c r="BY78" s="71">
        <v>0</v>
      </c>
      <c r="BZ78" s="71">
        <v>0</v>
      </c>
      <c r="CA78" s="71">
        <v>0</v>
      </c>
      <c r="CB78" s="71">
        <v>0</v>
      </c>
      <c r="CC78" s="71">
        <v>0</v>
      </c>
      <c r="CD78" s="71">
        <v>0</v>
      </c>
      <c r="CE78" s="71">
        <v>0</v>
      </c>
      <c r="CF78" s="71">
        <v>0</v>
      </c>
    </row>
    <row r="79" spans="1:84" ht="26.4" x14ac:dyDescent="0.25">
      <c r="A79" s="48" t="s">
        <v>81</v>
      </c>
      <c r="B79" s="62" t="s">
        <v>82</v>
      </c>
      <c r="C79" s="63" t="s">
        <v>83</v>
      </c>
      <c r="D79" s="20"/>
      <c r="E79" s="11"/>
      <c r="F79" s="27" t="s">
        <v>68</v>
      </c>
      <c r="G79" s="23" t="e">
        <f ca="1">G78/G8</f>
        <v>#REF!</v>
      </c>
      <c r="H79" s="76" t="e">
        <f>IF(H6=0, 0, H78/H6)</f>
        <v>#REF!</v>
      </c>
      <c r="I79" s="76">
        <v>7.6387710066202683E-4</v>
      </c>
      <c r="J79" s="76">
        <v>7.7773457030164996E-4</v>
      </c>
      <c r="K79" s="76">
        <v>3.3182170113925449E-3</v>
      </c>
      <c r="L79" s="76">
        <v>9.3700049605908618E-4</v>
      </c>
      <c r="M79" s="76">
        <v>2.1981645326152664E-3</v>
      </c>
      <c r="N79" s="76">
        <v>1.4271599516961248E-3</v>
      </c>
      <c r="O79" s="76">
        <v>9.8511383537653241E-4</v>
      </c>
      <c r="P79" s="76">
        <v>6.5627563576702214E-4</v>
      </c>
      <c r="Q79" s="76">
        <v>6.5487884741322858E-4</v>
      </c>
      <c r="R79" s="76">
        <v>7.6194622836616962E-4</v>
      </c>
      <c r="S79" s="76">
        <v>1.5190148103944013E-3</v>
      </c>
      <c r="T79" s="76">
        <v>1.0281941663509929E-3</v>
      </c>
      <c r="U79" s="76">
        <v>1.1329305135951663E-3</v>
      </c>
      <c r="V79" s="76">
        <v>1.616205150307079E-4</v>
      </c>
      <c r="W79" s="76">
        <v>3.7591966059824928E-4</v>
      </c>
      <c r="X79" s="76">
        <v>1.0726736390453205E-4</v>
      </c>
      <c r="Y79" s="76">
        <v>5.885185383339575E-4</v>
      </c>
      <c r="Z79" s="76">
        <v>9.6035853385263833E-4</v>
      </c>
      <c r="AA79" s="76">
        <v>4.7862156987874921E-4</v>
      </c>
      <c r="AB79" s="76">
        <v>3.7105751391465676E-4</v>
      </c>
      <c r="AC79" s="76">
        <v>3.1635558367605187E-4</v>
      </c>
      <c r="AD79" s="76">
        <v>0</v>
      </c>
      <c r="AE79" s="76">
        <v>2.6188979677351773E-4</v>
      </c>
      <c r="AF79" s="76">
        <v>1.7224281016754528E-3</v>
      </c>
      <c r="AG79" s="76">
        <v>3.6462131472028334E-4</v>
      </c>
      <c r="AH79" s="76">
        <v>5.2067062376340727E-5</v>
      </c>
      <c r="AI79" s="76">
        <v>4.1549807832138777E-4</v>
      </c>
      <c r="AJ79" s="76">
        <v>1.0363768266141569E-4</v>
      </c>
      <c r="AK79" s="76">
        <v>2.5817111581556256E-4</v>
      </c>
      <c r="AL79" s="76">
        <v>1.030290541932825E-4</v>
      </c>
      <c r="AM79" s="76">
        <v>5.1332067142343825E-5</v>
      </c>
      <c r="AN79" s="76">
        <v>0</v>
      </c>
      <c r="AO79" s="76">
        <v>5.1274162949289855E-5</v>
      </c>
      <c r="AP79" s="76">
        <v>0</v>
      </c>
      <c r="AQ79" s="76">
        <v>0</v>
      </c>
      <c r="AR79" s="76">
        <v>0</v>
      </c>
      <c r="AS79" s="76">
        <v>0</v>
      </c>
      <c r="AT79" s="76">
        <v>0</v>
      </c>
      <c r="AU79" s="76">
        <v>1.0140445165542768E-4</v>
      </c>
      <c r="AV79" s="76">
        <v>0</v>
      </c>
      <c r="AW79" s="76">
        <v>2.8255714213633381E-3</v>
      </c>
      <c r="AX79" s="76">
        <v>0</v>
      </c>
      <c r="AY79" s="76">
        <v>0</v>
      </c>
      <c r="AZ79" s="76">
        <v>5.0400685449322111E-5</v>
      </c>
      <c r="BA79" s="76">
        <v>0</v>
      </c>
      <c r="BB79" s="76">
        <v>5.0281576830249393E-5</v>
      </c>
      <c r="BC79" s="76">
        <v>5.0200803212851408E-5</v>
      </c>
      <c r="BD79" s="76">
        <v>0</v>
      </c>
      <c r="BE79" s="76">
        <v>0</v>
      </c>
      <c r="BF79" s="76">
        <v>2.499000399840064E-4</v>
      </c>
      <c r="BG79" s="76">
        <v>2.4910322837783978E-4</v>
      </c>
      <c r="BH79" s="76">
        <v>0</v>
      </c>
      <c r="BI79" s="76">
        <v>6.4318226795962797E-4</v>
      </c>
      <c r="BJ79" s="76">
        <v>0</v>
      </c>
      <c r="BK79" s="76">
        <v>0</v>
      </c>
      <c r="BL79" s="76">
        <v>0</v>
      </c>
      <c r="BM79" s="76">
        <v>0</v>
      </c>
      <c r="BN79" s="76">
        <v>0</v>
      </c>
      <c r="BO79" s="76">
        <v>0</v>
      </c>
      <c r="BP79" s="76">
        <v>0</v>
      </c>
      <c r="BQ79" s="76">
        <v>0</v>
      </c>
      <c r="BR79" s="76">
        <v>0</v>
      </c>
      <c r="BS79" s="76">
        <v>4.7913372622298882E-5</v>
      </c>
      <c r="BT79" s="76">
        <v>4.7913372622298882E-5</v>
      </c>
      <c r="BU79" s="76">
        <v>0</v>
      </c>
      <c r="BV79" s="76">
        <v>3.3497631238933821E-4</v>
      </c>
      <c r="BW79" s="76">
        <v>0</v>
      </c>
      <c r="BX79" s="76">
        <v>8.1141711612810847E-4</v>
      </c>
      <c r="BY79" s="76">
        <v>0</v>
      </c>
      <c r="BZ79" s="76">
        <v>0</v>
      </c>
      <c r="CA79" s="76">
        <v>0</v>
      </c>
      <c r="CB79" s="76">
        <v>0</v>
      </c>
      <c r="CC79" s="76">
        <v>0</v>
      </c>
      <c r="CD79" s="76">
        <v>0</v>
      </c>
      <c r="CE79" s="76">
        <v>0</v>
      </c>
      <c r="CF79" s="76">
        <v>0</v>
      </c>
    </row>
    <row r="80" spans="1:84" x14ac:dyDescent="0.25">
      <c r="A80" s="17"/>
      <c r="B80" s="17"/>
      <c r="C80" s="17"/>
      <c r="D80" s="1"/>
      <c r="E80" s="11"/>
      <c r="F80" s="14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82</v>
      </c>
      <c r="C81" s="63" t="s">
        <v>83</v>
      </c>
      <c r="D81" s="20"/>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
      <c r="E82" s="11"/>
      <c r="F82" s="148" t="s">
        <v>87</v>
      </c>
      <c r="G82" s="111" t="e">
        <f ca="1">(INDIRECT("H82")+INDIRECT("I82")+INDIRECT("J82")+INDIRECT("K82")+INDIRECT("L82")+INDIRECT("M82")+INDIRECT("N82")+INDIRECT("O82")+INDIRECT("P82")+INDIRECT("Q82")+INDIRECT("R82")+INDIRECT("S82")) /12</f>
        <v>#REF!</v>
      </c>
      <c r="H82" s="73" t="e">
        <f>#REF!</f>
        <v>#REF!</v>
      </c>
      <c r="I82" s="73">
        <v>348</v>
      </c>
      <c r="J82" s="73">
        <v>463</v>
      </c>
      <c r="K82" s="73">
        <v>355</v>
      </c>
      <c r="L82" s="73">
        <v>251</v>
      </c>
      <c r="M82" s="73">
        <v>161</v>
      </c>
      <c r="N82" s="73">
        <v>160</v>
      </c>
      <c r="O82" s="73">
        <v>203</v>
      </c>
      <c r="P82" s="73">
        <v>600</v>
      </c>
      <c r="Q82" s="73">
        <v>556</v>
      </c>
      <c r="R82" s="73">
        <v>613</v>
      </c>
      <c r="S82" s="73">
        <v>862</v>
      </c>
      <c r="T82" s="73">
        <v>956</v>
      </c>
      <c r="U82" s="73">
        <v>896</v>
      </c>
      <c r="V82" s="73">
        <v>938</v>
      </c>
      <c r="W82" s="73">
        <v>978</v>
      </c>
      <c r="X82" s="73">
        <v>880</v>
      </c>
      <c r="Y82" s="73">
        <v>788</v>
      </c>
      <c r="Z82" s="73">
        <v>873</v>
      </c>
      <c r="AA82" s="73">
        <v>929</v>
      </c>
      <c r="AB82" s="73">
        <v>959</v>
      </c>
      <c r="AC82" s="73">
        <v>1032</v>
      </c>
      <c r="AD82" s="73">
        <v>893</v>
      </c>
      <c r="AE82" s="73">
        <v>1025</v>
      </c>
      <c r="AF82" s="73">
        <v>1143</v>
      </c>
      <c r="AG82" s="73">
        <v>187</v>
      </c>
      <c r="AH82" s="73">
        <v>746</v>
      </c>
      <c r="AI82" s="73">
        <v>869</v>
      </c>
      <c r="AJ82" s="73">
        <v>953</v>
      </c>
      <c r="AK82" s="73">
        <v>815</v>
      </c>
      <c r="AL82" s="73">
        <v>857</v>
      </c>
      <c r="AM82" s="73">
        <v>1099</v>
      </c>
      <c r="AN82" s="73">
        <v>996</v>
      </c>
      <c r="AO82" s="73">
        <v>986</v>
      </c>
      <c r="AP82" s="73">
        <v>1174</v>
      </c>
      <c r="AQ82" s="73">
        <v>1061</v>
      </c>
      <c r="AR82" s="73">
        <v>1057</v>
      </c>
      <c r="AS82" s="73">
        <v>854</v>
      </c>
      <c r="AT82" s="73">
        <v>990</v>
      </c>
      <c r="AU82" s="73">
        <v>1000</v>
      </c>
      <c r="AV82" s="73">
        <v>937</v>
      </c>
      <c r="AW82" s="73">
        <v>910</v>
      </c>
      <c r="AX82" s="73">
        <v>973</v>
      </c>
      <c r="AY82" s="73">
        <v>829</v>
      </c>
      <c r="AZ82" s="73">
        <v>612</v>
      </c>
      <c r="BA82" s="73">
        <v>221</v>
      </c>
      <c r="BB82" s="73">
        <v>240</v>
      </c>
      <c r="BC82" s="73">
        <v>912</v>
      </c>
      <c r="BD82" s="73">
        <v>1169</v>
      </c>
      <c r="BE82" s="73">
        <v>1097</v>
      </c>
      <c r="BF82" s="73">
        <v>1087</v>
      </c>
      <c r="BG82" s="73">
        <v>925</v>
      </c>
      <c r="BH82" s="73">
        <v>1011</v>
      </c>
      <c r="BI82" s="73">
        <v>1039</v>
      </c>
      <c r="BJ82" s="73">
        <v>987</v>
      </c>
      <c r="BK82" s="73">
        <v>1068</v>
      </c>
      <c r="BL82" s="73">
        <v>1133</v>
      </c>
      <c r="BM82" s="73">
        <v>1183</v>
      </c>
      <c r="BN82" s="73">
        <v>999</v>
      </c>
      <c r="BO82" s="73">
        <v>1084</v>
      </c>
      <c r="BP82" s="73">
        <v>1195</v>
      </c>
      <c r="BQ82" s="73">
        <v>1058</v>
      </c>
      <c r="BR82" s="73">
        <v>1271</v>
      </c>
      <c r="BS82" s="73">
        <v>932</v>
      </c>
      <c r="BT82" s="73" t="e">
        <f>#REF!</f>
        <v>#REF!</v>
      </c>
      <c r="BU82" s="73" t="e">
        <f>#REF!</f>
        <v>#REF!</v>
      </c>
      <c r="BV82" s="73" t="e">
        <f>#REF!</f>
        <v>#REF!</v>
      </c>
      <c r="BW82" s="73" t="e">
        <f>#REF!</f>
        <v>#REF!</v>
      </c>
      <c r="BX82" s="73" t="e">
        <f>#REF!</f>
        <v>#REF!</v>
      </c>
      <c r="BY82" s="73" t="e">
        <f>#REF!</f>
        <v>#REF!</v>
      </c>
      <c r="BZ82" s="73" t="e">
        <f>#REF!</f>
        <v>#REF!</v>
      </c>
      <c r="CA82" s="73">
        <v>11655</v>
      </c>
      <c r="CB82" s="73">
        <v>7420</v>
      </c>
      <c r="CC82" s="73">
        <v>1076</v>
      </c>
      <c r="CD82" s="73">
        <v>1156</v>
      </c>
      <c r="CE82" s="73">
        <v>1131</v>
      </c>
      <c r="CF82" s="73">
        <v>1133</v>
      </c>
    </row>
    <row r="83" spans="1:84" x14ac:dyDescent="0.25">
      <c r="A83" s="48" t="s">
        <v>88</v>
      </c>
      <c r="B83" s="62" t="s">
        <v>74</v>
      </c>
      <c r="C83" s="63" t="s">
        <v>89</v>
      </c>
      <c r="D83" s="20"/>
      <c r="E83" s="11"/>
      <c r="F83" s="27" t="s">
        <v>68</v>
      </c>
      <c r="G83" s="23" t="e">
        <f ca="1">G82/G8</f>
        <v>#REF!</v>
      </c>
      <c r="H83" s="76" t="e">
        <f>IF(H8=0, 0, H82/H8)</f>
        <v>#REF!</v>
      </c>
      <c r="I83" s="76">
        <v>1.3975342355728686E-2</v>
      </c>
      <c r="J83" s="76">
        <v>2.3951166520097253E-2</v>
      </c>
      <c r="K83" s="76">
        <v>1.829048379617703E-2</v>
      </c>
      <c r="L83" s="76">
        <v>1.2905547843076765E-2</v>
      </c>
      <c r="M83" s="76">
        <v>8.253870603916743E-3</v>
      </c>
      <c r="N83" s="76">
        <v>8.1933633756657107E-3</v>
      </c>
      <c r="O83" s="76">
        <v>1.0368251698248123E-2</v>
      </c>
      <c r="P83" s="76">
        <v>3.0645078911078195E-2</v>
      </c>
      <c r="Q83" s="76">
        <v>2.8323993886907796E-2</v>
      </c>
      <c r="R83" s="76">
        <v>3.1186406186406185E-2</v>
      </c>
      <c r="S83" s="76">
        <v>4.374524232428318E-2</v>
      </c>
      <c r="T83" s="76">
        <v>4.8422225598946461E-2</v>
      </c>
      <c r="U83" s="76">
        <v>4.5282256026684189E-2</v>
      </c>
      <c r="V83" s="76">
        <v>4.7337875346959372E-2</v>
      </c>
      <c r="W83" s="76">
        <v>4.9219929542023151E-2</v>
      </c>
      <c r="X83" s="76">
        <v>4.4247787610619468E-2</v>
      </c>
      <c r="Y83" s="76">
        <v>3.954632138913982E-2</v>
      </c>
      <c r="Z83" s="76">
        <v>4.3726521412471825E-2</v>
      </c>
      <c r="AA83" s="76">
        <v>4.638737704099466E-2</v>
      </c>
      <c r="AB83" s="76">
        <v>4.7737567823186819E-2</v>
      </c>
      <c r="AC83" s="76">
        <v>5.1190476190476189E-2</v>
      </c>
      <c r="AD83" s="76">
        <v>4.4190419635787806E-2</v>
      </c>
      <c r="AE83" s="76">
        <v>5.0557364111670118E-2</v>
      </c>
      <c r="AF83" s="76">
        <v>5.6186403185370888E-2</v>
      </c>
      <c r="AG83" s="76">
        <v>9.1738618524332804E-3</v>
      </c>
      <c r="AH83" s="76">
        <v>3.6541758510898852E-2</v>
      </c>
      <c r="AI83" s="76">
        <v>4.2473118279569892E-2</v>
      </c>
      <c r="AJ83" s="76">
        <v>4.6524116383518846E-2</v>
      </c>
      <c r="AK83" s="76">
        <v>3.9659367396593675E-2</v>
      </c>
      <c r="AL83" s="76">
        <v>4.1628211978432993E-2</v>
      </c>
      <c r="AM83" s="76">
        <v>5.321260833777175E-2</v>
      </c>
      <c r="AN83" s="76">
        <v>4.8134544751594822E-2</v>
      </c>
      <c r="AO83" s="76">
        <v>4.8064736277664034E-2</v>
      </c>
      <c r="AP83" s="76">
        <v>5.7140075927187776E-2</v>
      </c>
      <c r="AQ83" s="76">
        <v>5.1075915852308286E-2</v>
      </c>
      <c r="AR83" s="76">
        <v>5.1300718307124828E-2</v>
      </c>
      <c r="AS83" s="76">
        <v>4.1375968992248061E-2</v>
      </c>
      <c r="AT83" s="76">
        <v>4.7883917775090691E-2</v>
      </c>
      <c r="AU83" s="76">
        <v>4.8227634434530986E-2</v>
      </c>
      <c r="AV83" s="76">
        <v>4.5030757400999613E-2</v>
      </c>
      <c r="AW83" s="76">
        <v>4.3680698891182257E-2</v>
      </c>
      <c r="AX83" s="76">
        <v>4.6715959285577105E-2</v>
      </c>
      <c r="AY83" s="76">
        <v>3.9784997840380094E-2</v>
      </c>
      <c r="AZ83" s="76">
        <v>2.9372240353234786E-2</v>
      </c>
      <c r="BA83" s="76">
        <v>1.059697914169264E-2</v>
      </c>
      <c r="BB83" s="76">
        <v>1.1489300588826655E-2</v>
      </c>
      <c r="BC83" s="76">
        <v>4.3575899469635436E-2</v>
      </c>
      <c r="BD83" s="76">
        <v>5.5788870859979002E-2</v>
      </c>
      <c r="BE83" s="76">
        <v>5.229287825340833E-2</v>
      </c>
      <c r="BF83" s="76">
        <v>5.1739730591651198E-2</v>
      </c>
      <c r="BG83" s="76">
        <v>4.3901281442809685E-2</v>
      </c>
      <c r="BH83" s="76">
        <v>4.7837607646446484E-2</v>
      </c>
      <c r="BI83" s="76">
        <v>4.8967857479498542E-2</v>
      </c>
      <c r="BJ83" s="76">
        <v>4.6436132674664787E-2</v>
      </c>
      <c r="BK83" s="76">
        <v>5.0152617985442592E-2</v>
      </c>
      <c r="BL83" s="76">
        <v>5.2943925233644863E-2</v>
      </c>
      <c r="BM83" s="76">
        <v>5.5280373831775698E-2</v>
      </c>
      <c r="BN83" s="76">
        <v>4.6439196727407955E-2</v>
      </c>
      <c r="BO83" s="76">
        <v>5.0275961226288204E-2</v>
      </c>
      <c r="BP83" s="76">
        <v>5.5255005317427289E-2</v>
      </c>
      <c r="BQ83" s="76">
        <v>4.8809743495109796E-2</v>
      </c>
      <c r="BR83" s="76">
        <v>5.8641690504752236E-2</v>
      </c>
      <c r="BS83" s="76">
        <v>4.2595978062157223E-2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0.52902727974218144</v>
      </c>
      <c r="CB83" s="76">
        <v>0.33653846153846156</v>
      </c>
      <c r="CC83" s="76">
        <v>4.8740713897445193E-2</v>
      </c>
      <c r="CD83" s="76">
        <v>5.2258035351023913E-2</v>
      </c>
      <c r="CE83" s="76">
        <v>5.073341407616741E-2</v>
      </c>
      <c r="CF83" s="76">
        <v>5.0636871508379887E-2</v>
      </c>
    </row>
    <row r="84" spans="1:84" x14ac:dyDescent="0.25">
      <c r="A84" s="17"/>
      <c r="B84" s="17"/>
      <c r="C84" s="17"/>
      <c r="D84" s="1"/>
      <c r="E84" s="11"/>
      <c r="F84" s="148" t="s">
        <v>90</v>
      </c>
      <c r="G84" s="111" t="e">
        <f ca="1">(INDIRECT("H84")+INDIRECT("I84")+INDIRECT("J84")+INDIRECT("K84")+INDIRECT("L84")+INDIRECT("M84")+INDIRECT("N84")+INDIRECT("O84")+INDIRECT("P84")+INDIRECT("Q84")+INDIRECT("R84")+INDIRECT("S84")) /12</f>
        <v>#REF!</v>
      </c>
      <c r="H84" s="73" t="e">
        <f>#REF!</f>
        <v>#REF!</v>
      </c>
      <c r="I84" s="73">
        <v>9</v>
      </c>
      <c r="J84" s="73">
        <v>7</v>
      </c>
      <c r="K84" s="73">
        <v>8</v>
      </c>
      <c r="L84" s="73">
        <v>9</v>
      </c>
      <c r="M84" s="73">
        <v>8</v>
      </c>
      <c r="N84" s="73">
        <v>7</v>
      </c>
      <c r="O84" s="73">
        <v>6</v>
      </c>
      <c r="P84" s="73">
        <v>5</v>
      </c>
      <c r="Q84" s="73">
        <v>5</v>
      </c>
      <c r="R84" s="73">
        <v>5</v>
      </c>
      <c r="S84" s="73">
        <v>9</v>
      </c>
      <c r="T84" s="73">
        <v>8</v>
      </c>
      <c r="U84" s="73">
        <v>11</v>
      </c>
      <c r="V84" s="73">
        <v>8</v>
      </c>
      <c r="W84" s="73">
        <v>10</v>
      </c>
      <c r="X84" s="73">
        <v>9</v>
      </c>
      <c r="Y84" s="73">
        <v>5</v>
      </c>
      <c r="Z84" s="73">
        <v>6</v>
      </c>
      <c r="AA84" s="73">
        <v>8</v>
      </c>
      <c r="AB84" s="73">
        <v>9</v>
      </c>
      <c r="AC84" s="73">
        <v>7</v>
      </c>
      <c r="AD84" s="73">
        <v>9</v>
      </c>
      <c r="AE84" s="73">
        <v>7</v>
      </c>
      <c r="AF84" s="73">
        <v>6</v>
      </c>
      <c r="AG84" s="73">
        <v>6</v>
      </c>
      <c r="AH84" s="73">
        <v>6</v>
      </c>
      <c r="AI84" s="73">
        <v>6</v>
      </c>
      <c r="AJ84" s="73">
        <v>7</v>
      </c>
      <c r="AK84" s="73">
        <v>7</v>
      </c>
      <c r="AL84" s="73">
        <v>6</v>
      </c>
      <c r="AM84" s="73">
        <v>5</v>
      </c>
      <c r="AN84" s="73">
        <v>6</v>
      </c>
      <c r="AO84" s="73">
        <v>6</v>
      </c>
      <c r="AP84" s="73">
        <v>9</v>
      </c>
      <c r="AQ84" s="73">
        <v>6</v>
      </c>
      <c r="AR84" s="73">
        <v>6</v>
      </c>
      <c r="AS84" s="73">
        <v>5</v>
      </c>
      <c r="AT84" s="73">
        <v>1</v>
      </c>
      <c r="AU84" s="73">
        <v>5</v>
      </c>
      <c r="AV84" s="73">
        <v>5</v>
      </c>
      <c r="AW84" s="73">
        <v>1</v>
      </c>
      <c r="AX84" s="73">
        <v>9</v>
      </c>
      <c r="AY84" s="73">
        <v>8</v>
      </c>
      <c r="AZ84" s="73">
        <v>5</v>
      </c>
      <c r="BA84" s="73">
        <v>11</v>
      </c>
      <c r="BB84" s="73">
        <v>10</v>
      </c>
      <c r="BC84" s="73">
        <v>13</v>
      </c>
      <c r="BD84" s="73">
        <v>12</v>
      </c>
      <c r="BE84" s="73">
        <v>4</v>
      </c>
      <c r="BF84" s="73">
        <v>3</v>
      </c>
      <c r="BG84" s="73">
        <v>7</v>
      </c>
      <c r="BH84" s="73">
        <v>7</v>
      </c>
      <c r="BI84" s="73">
        <v>8</v>
      </c>
      <c r="BJ84" s="73">
        <v>3</v>
      </c>
      <c r="BK84" s="73">
        <v>7</v>
      </c>
      <c r="BL84" s="73">
        <v>10</v>
      </c>
      <c r="BM84" s="73">
        <v>9</v>
      </c>
      <c r="BN84" s="73">
        <v>9</v>
      </c>
      <c r="BO84" s="73">
        <v>4</v>
      </c>
      <c r="BP84" s="73">
        <v>4</v>
      </c>
      <c r="BQ84" s="73">
        <v>2</v>
      </c>
      <c r="BR84" s="73">
        <v>5</v>
      </c>
      <c r="BS84" s="73">
        <v>4</v>
      </c>
      <c r="BT84" s="73">
        <v>1</v>
      </c>
      <c r="BU84" s="73">
        <v>6</v>
      </c>
      <c r="BV84" s="73">
        <v>7</v>
      </c>
      <c r="BW84" s="73">
        <v>10</v>
      </c>
      <c r="BX84" s="73">
        <v>13</v>
      </c>
      <c r="BY84" s="73">
        <v>16</v>
      </c>
      <c r="BZ84" s="73">
        <v>14</v>
      </c>
      <c r="CA84" s="73">
        <v>10</v>
      </c>
      <c r="CB84" s="73">
        <v>20</v>
      </c>
      <c r="CC84" s="73">
        <v>1</v>
      </c>
      <c r="CD84" s="73">
        <v>8</v>
      </c>
      <c r="CE84" s="73">
        <v>3</v>
      </c>
      <c r="CF84" s="73">
        <v>1</v>
      </c>
    </row>
    <row r="85" spans="1:84" x14ac:dyDescent="0.25">
      <c r="A85" s="48" t="s">
        <v>88</v>
      </c>
      <c r="B85" s="62" t="s">
        <v>74</v>
      </c>
      <c r="C85" s="63" t="s">
        <v>89</v>
      </c>
      <c r="D85" s="20"/>
      <c r="E85" s="11"/>
      <c r="F85" s="27" t="s">
        <v>68</v>
      </c>
      <c r="G85" s="23" t="e">
        <f ca="1">G84/G8</f>
        <v>#REF!</v>
      </c>
      <c r="H85" s="76" t="e">
        <f>IF(H5=0, 0, H84/H5)</f>
        <v>#REF!</v>
      </c>
      <c r="I85" s="76">
        <v>6.7314884068810773E-3</v>
      </c>
      <c r="J85" s="76">
        <v>5.263157894736842E-3</v>
      </c>
      <c r="K85" s="76">
        <v>6.0286360211002261E-3</v>
      </c>
      <c r="L85" s="76">
        <v>6.8912710566615618E-3</v>
      </c>
      <c r="M85" s="76">
        <v>6.1115355233002291E-3</v>
      </c>
      <c r="N85" s="76">
        <v>5.3435114503816794E-3</v>
      </c>
      <c r="O85" s="76">
        <v>4.5906656465187455E-3</v>
      </c>
      <c r="P85" s="76">
        <v>3.8639876352395673E-3</v>
      </c>
      <c r="Q85" s="76">
        <v>3.8284839203675345E-3</v>
      </c>
      <c r="R85" s="76">
        <v>3.9001560062402497E-3</v>
      </c>
      <c r="S85" s="76">
        <v>7.0754716981132077E-3</v>
      </c>
      <c r="T85" s="76">
        <v>6.3291139240506328E-3</v>
      </c>
      <c r="U85" s="76">
        <v>8.7929656274980013E-3</v>
      </c>
      <c r="V85" s="76">
        <v>6.3846767757382286E-3</v>
      </c>
      <c r="W85" s="76">
        <v>8.0064051240992789E-3</v>
      </c>
      <c r="X85" s="76">
        <v>7.2405470635559131E-3</v>
      </c>
      <c r="Y85" s="76">
        <v>4.048582995951417E-3</v>
      </c>
      <c r="Z85" s="76">
        <v>4.9099836333878887E-3</v>
      </c>
      <c r="AA85" s="76">
        <v>6.5412919051512676E-3</v>
      </c>
      <c r="AB85" s="76">
        <v>7.3529411764705881E-3</v>
      </c>
      <c r="AC85" s="76">
        <v>5.8626465661641538E-3</v>
      </c>
      <c r="AD85" s="76">
        <v>7.5630252100840336E-3</v>
      </c>
      <c r="AE85" s="76">
        <v>5.9221658206429781E-3</v>
      </c>
      <c r="AF85" s="76">
        <v>5.0675675675675678E-3</v>
      </c>
      <c r="AG85" s="76">
        <v>5.0590219224283303E-3</v>
      </c>
      <c r="AH85" s="76">
        <v>4.9627791563275434E-3</v>
      </c>
      <c r="AI85" s="76">
        <v>4.9751243781094526E-3</v>
      </c>
      <c r="AJ85" s="76">
        <v>5.902192242833052E-3</v>
      </c>
      <c r="AK85" s="76">
        <v>5.9171597633136093E-3</v>
      </c>
      <c r="AL85" s="76">
        <v>5.106382978723404E-3</v>
      </c>
      <c r="AM85" s="76">
        <v>4.2662116040955633E-3</v>
      </c>
      <c r="AN85" s="76">
        <v>5.1194539249146756E-3</v>
      </c>
      <c r="AO85" s="76">
        <v>5.9347181008902079E-3</v>
      </c>
      <c r="AP85" s="76">
        <v>8.9020771513353119E-3</v>
      </c>
      <c r="AQ85" s="76">
        <v>5.1546391752577319E-3</v>
      </c>
      <c r="AR85" s="76">
        <v>5.9523809523809521E-3</v>
      </c>
      <c r="AS85" s="76">
        <v>4.9504950495049506E-3</v>
      </c>
      <c r="AT85" s="76">
        <v>9.9206349206349201E-4</v>
      </c>
      <c r="AU85" s="76">
        <v>4.940711462450593E-3</v>
      </c>
      <c r="AV85" s="76">
        <v>4.9309664694280079E-3</v>
      </c>
      <c r="AW85" s="76">
        <v>9.8619329388560163E-4</v>
      </c>
      <c r="AX85" s="76">
        <v>8.9197224975222991E-3</v>
      </c>
      <c r="AY85" s="76">
        <v>7.9760717846460612E-3</v>
      </c>
      <c r="AZ85" s="76">
        <v>5.0251256281407036E-3</v>
      </c>
      <c r="BA85" s="76">
        <v>1.098901098901099E-2</v>
      </c>
      <c r="BB85" s="76">
        <v>9.99000999000999E-3</v>
      </c>
      <c r="BC85" s="76">
        <v>1.288404360753221E-2</v>
      </c>
      <c r="BD85" s="76">
        <v>1.2E-2</v>
      </c>
      <c r="BE85" s="76">
        <v>3.996003996003996E-3</v>
      </c>
      <c r="BF85" s="76">
        <v>2.997002997002997E-3</v>
      </c>
      <c r="BG85" s="76">
        <v>7.0140280561122245E-3</v>
      </c>
      <c r="BH85" s="76">
        <v>6.9721115537848604E-3</v>
      </c>
      <c r="BI85" s="76">
        <v>7.9522862823061622E-3</v>
      </c>
      <c r="BJ85" s="76">
        <v>2.9791459781529296E-3</v>
      </c>
      <c r="BK85" s="76">
        <v>6.965174129353234E-3</v>
      </c>
      <c r="BL85" s="76">
        <v>9.9403578528827041E-3</v>
      </c>
      <c r="BM85" s="76">
        <v>8.9463220675944331E-3</v>
      </c>
      <c r="BN85" s="76">
        <v>8.9641434262948214E-3</v>
      </c>
      <c r="BO85" s="76">
        <v>3.9643211100099107E-3</v>
      </c>
      <c r="BP85" s="76">
        <v>3.9486673247778872E-3</v>
      </c>
      <c r="BQ85" s="76">
        <v>1.9723865877712033E-3</v>
      </c>
      <c r="BR85" s="76">
        <v>4.945598417408506E-3</v>
      </c>
      <c r="BS85" s="76">
        <v>3.9643211100099107E-3</v>
      </c>
      <c r="BT85" s="76">
        <v>9.9108027750247768E-4</v>
      </c>
      <c r="BU85" s="76">
        <v>5.9464816650148661E-3</v>
      </c>
      <c r="BV85" s="76">
        <v>6.9513406156901684E-3</v>
      </c>
      <c r="BW85" s="76">
        <v>9.9304865938430985E-3</v>
      </c>
      <c r="BX85" s="76">
        <v>1.2999999999999999E-2</v>
      </c>
      <c r="BY85" s="76">
        <v>1.60481444332999E-2</v>
      </c>
      <c r="BZ85" s="76">
        <v>1.4056224899598393E-2</v>
      </c>
      <c r="CA85" s="76">
        <v>1.0070493454179255E-2</v>
      </c>
      <c r="CB85" s="76">
        <v>0.02</v>
      </c>
      <c r="CC85" s="76">
        <v>1.001001001001001E-3</v>
      </c>
      <c r="CD85" s="76">
        <v>7.992007992007992E-3</v>
      </c>
      <c r="CE85" s="76">
        <v>2.997002997002997E-3</v>
      </c>
      <c r="CF85" s="76">
        <v>1.0030090270812437E-3</v>
      </c>
    </row>
    <row r="86" spans="1:84" x14ac:dyDescent="0.25">
      <c r="A86" s="17"/>
      <c r="B86" s="17"/>
      <c r="C86" s="17"/>
      <c r="D86" s="1"/>
      <c r="E86" s="11"/>
      <c r="F86" s="148" t="s">
        <v>91</v>
      </c>
      <c r="G86" s="111" t="e">
        <f ca="1">(INDIRECT("H86")+INDIRECT("I86")+INDIRECT("J86")+INDIRECT("K86")+INDIRECT("L86")+INDIRECT("M86")+INDIRECT("N86")+INDIRECT("O86")+INDIRECT("P86")+INDIRECT("Q86")+INDIRECT("R86")+INDIRECT("S86")) /12</f>
        <v>#REF!</v>
      </c>
      <c r="H86" s="73" t="e">
        <f>#REF!</f>
        <v>#REF!</v>
      </c>
      <c r="I86" s="73">
        <v>339</v>
      </c>
      <c r="J86" s="73">
        <v>456</v>
      </c>
      <c r="K86" s="73">
        <v>347</v>
      </c>
      <c r="L86" s="73">
        <v>242</v>
      </c>
      <c r="M86" s="73">
        <v>153</v>
      </c>
      <c r="N86" s="73">
        <v>153</v>
      </c>
      <c r="O86" s="73">
        <v>197</v>
      </c>
      <c r="P86" s="73">
        <v>595</v>
      </c>
      <c r="Q86" s="73">
        <v>551</v>
      </c>
      <c r="R86" s="73">
        <v>608</v>
      </c>
      <c r="S86" s="73">
        <v>853</v>
      </c>
      <c r="T86" s="73">
        <v>948</v>
      </c>
      <c r="U86" s="73">
        <v>885</v>
      </c>
      <c r="V86" s="73">
        <v>930</v>
      </c>
      <c r="W86" s="73">
        <v>968</v>
      </c>
      <c r="X86" s="73">
        <v>871</v>
      </c>
      <c r="Y86" s="73">
        <v>783</v>
      </c>
      <c r="Z86" s="73">
        <v>867</v>
      </c>
      <c r="AA86" s="73">
        <v>921</v>
      </c>
      <c r="AB86" s="73">
        <v>950</v>
      </c>
      <c r="AC86" s="73">
        <v>1025</v>
      </c>
      <c r="AD86" s="73">
        <v>884</v>
      </c>
      <c r="AE86" s="73">
        <v>1018</v>
      </c>
      <c r="AF86" s="73">
        <v>1137</v>
      </c>
      <c r="AG86" s="73">
        <v>181</v>
      </c>
      <c r="AH86" s="73">
        <v>740</v>
      </c>
      <c r="AI86" s="73">
        <v>863</v>
      </c>
      <c r="AJ86" s="73">
        <v>946</v>
      </c>
      <c r="AK86" s="73">
        <v>808</v>
      </c>
      <c r="AL86" s="73">
        <v>851</v>
      </c>
      <c r="AM86" s="73">
        <v>1094</v>
      </c>
      <c r="AN86" s="73">
        <v>990</v>
      </c>
      <c r="AO86" s="73">
        <v>980</v>
      </c>
      <c r="AP86" s="73">
        <v>1165</v>
      </c>
      <c r="AQ86" s="73">
        <v>1055</v>
      </c>
      <c r="AR86" s="73">
        <v>1051</v>
      </c>
      <c r="AS86" s="73">
        <v>849</v>
      </c>
      <c r="AT86" s="73">
        <v>989</v>
      </c>
      <c r="AU86" s="73">
        <v>995</v>
      </c>
      <c r="AV86" s="73">
        <v>932</v>
      </c>
      <c r="AW86" s="73">
        <v>909</v>
      </c>
      <c r="AX86" s="73">
        <v>964</v>
      </c>
      <c r="AY86" s="73">
        <v>821</v>
      </c>
      <c r="AZ86" s="73">
        <v>607</v>
      </c>
      <c r="BA86" s="73">
        <v>210</v>
      </c>
      <c r="BB86" s="73">
        <v>230</v>
      </c>
      <c r="BC86" s="73">
        <v>899</v>
      </c>
      <c r="BD86" s="73">
        <v>1157</v>
      </c>
      <c r="BE86" s="73">
        <v>1093</v>
      </c>
      <c r="BF86" s="73">
        <v>1084</v>
      </c>
      <c r="BG86" s="73">
        <v>918</v>
      </c>
      <c r="BH86" s="73">
        <v>1004</v>
      </c>
      <c r="BI86" s="73">
        <v>1031</v>
      </c>
      <c r="BJ86" s="73">
        <v>984</v>
      </c>
      <c r="BK86" s="73">
        <v>1061</v>
      </c>
      <c r="BL86" s="73">
        <v>1123</v>
      </c>
      <c r="BM86" s="73">
        <v>1174</v>
      </c>
      <c r="BN86" s="73">
        <v>990</v>
      </c>
      <c r="BO86" s="73">
        <v>1080</v>
      </c>
      <c r="BP86" s="73">
        <v>1191</v>
      </c>
      <c r="BQ86" s="73">
        <v>1056</v>
      </c>
      <c r="BR86" s="73">
        <v>1266</v>
      </c>
      <c r="BS86" s="73">
        <v>928</v>
      </c>
      <c r="BT86" s="73">
        <v>1100</v>
      </c>
      <c r="BU86" s="73">
        <v>1093</v>
      </c>
      <c r="BV86" s="73">
        <v>1117</v>
      </c>
      <c r="BW86" s="73">
        <v>1123</v>
      </c>
      <c r="BX86" s="73">
        <v>1216</v>
      </c>
      <c r="BY86" s="73">
        <v>2138</v>
      </c>
      <c r="BZ86" s="73">
        <v>1136</v>
      </c>
      <c r="CA86" s="73">
        <v>1155</v>
      </c>
      <c r="CB86" s="73">
        <v>7400</v>
      </c>
      <c r="CC86" s="73">
        <v>1075</v>
      </c>
      <c r="CD86" s="73">
        <v>1148</v>
      </c>
      <c r="CE86" s="73">
        <v>1128</v>
      </c>
      <c r="CF86" s="73">
        <v>1132</v>
      </c>
    </row>
    <row r="87" spans="1:84" x14ac:dyDescent="0.25">
      <c r="A87" s="48" t="s">
        <v>88</v>
      </c>
      <c r="B87" s="62" t="s">
        <v>74</v>
      </c>
      <c r="C87" s="63" t="s">
        <v>89</v>
      </c>
      <c r="D87" s="20"/>
      <c r="E87" s="11"/>
      <c r="F87" s="27" t="s">
        <v>68</v>
      </c>
      <c r="G87" s="23" t="e">
        <f ca="1">G86/G8</f>
        <v>#REF!</v>
      </c>
      <c r="H87" s="76" t="e">
        <f>IF(H6=0, 0, H86/H6)</f>
        <v>#REF!</v>
      </c>
      <c r="I87" s="76">
        <v>1.4386352062468171E-2</v>
      </c>
      <c r="J87" s="76">
        <v>2.5331926004110883E-2</v>
      </c>
      <c r="K87" s="76">
        <v>1.9190355049220217E-2</v>
      </c>
      <c r="L87" s="76">
        <v>1.3338477649782285E-2</v>
      </c>
      <c r="M87" s="76">
        <v>8.4079793372533931E-3</v>
      </c>
      <c r="N87" s="76">
        <v>8.398287408057965E-3</v>
      </c>
      <c r="O87" s="76">
        <v>1.0781523642732049E-2</v>
      </c>
      <c r="P87" s="76">
        <v>3.2540333606781512E-2</v>
      </c>
      <c r="Q87" s="76">
        <v>3.0069853743724079E-2</v>
      </c>
      <c r="R87" s="76">
        <v>3.3090236203330792E-2</v>
      </c>
      <c r="S87" s="76">
        <v>4.6275701188086583E-2</v>
      </c>
      <c r="T87" s="76">
        <v>5.1301477352670599E-2</v>
      </c>
      <c r="U87" s="76">
        <v>4.7744928787224861E-2</v>
      </c>
      <c r="V87" s="76">
        <v>5.0102359659519445E-2</v>
      </c>
      <c r="W87" s="76">
        <v>5.1984318779872189E-2</v>
      </c>
      <c r="X87" s="76">
        <v>4.6714936980423706E-2</v>
      </c>
      <c r="Y87" s="76">
        <v>4.1891819592317157E-2</v>
      </c>
      <c r="Z87" s="76">
        <v>4.6257269380568747E-2</v>
      </c>
      <c r="AA87" s="76">
        <v>4.8978940650925333E-2</v>
      </c>
      <c r="AB87" s="76">
        <v>5.0357805459846278E-2</v>
      </c>
      <c r="AC87" s="76">
        <v>5.4044078877992195E-2</v>
      </c>
      <c r="AD87" s="76">
        <v>4.6482279945314967E-2</v>
      </c>
      <c r="AE87" s="76">
        <v>5.3320762623088207E-2</v>
      </c>
      <c r="AF87" s="76">
        <v>5.9345477321363325E-2</v>
      </c>
      <c r="AG87" s="76">
        <v>9.428065423481612E-3</v>
      </c>
      <c r="AH87" s="76">
        <v>3.852962615849214E-2</v>
      </c>
      <c r="AI87" s="76">
        <v>4.4821855198919708E-2</v>
      </c>
      <c r="AJ87" s="76">
        <v>4.9020623898849619E-2</v>
      </c>
      <c r="AK87" s="76">
        <v>4.1720452315794909E-2</v>
      </c>
      <c r="AL87" s="76">
        <v>4.3838862559241708E-2</v>
      </c>
      <c r="AM87" s="76">
        <v>5.6157281453724145E-2</v>
      </c>
      <c r="AN87" s="76">
        <v>5.0717213114754099E-2</v>
      </c>
      <c r="AO87" s="76">
        <v>5.0248679690304054E-2</v>
      </c>
      <c r="AP87" s="76">
        <v>5.9636549782441768E-2</v>
      </c>
      <c r="AQ87" s="76">
        <v>5.3801825692284158E-2</v>
      </c>
      <c r="AR87" s="76">
        <v>5.3633394570320472E-2</v>
      </c>
      <c r="AS87" s="76">
        <v>4.3250127356087624E-2</v>
      </c>
      <c r="AT87" s="76">
        <v>5.0287283266385319E-2</v>
      </c>
      <c r="AU87" s="76">
        <v>5.0448714698575266E-2</v>
      </c>
      <c r="AV87" s="76">
        <v>4.7084975245023745E-2</v>
      </c>
      <c r="AW87" s="76">
        <v>4.58650789646299E-2</v>
      </c>
      <c r="AX87" s="76">
        <v>4.8640193753468897E-2</v>
      </c>
      <c r="AY87" s="76">
        <v>4.1393566602803265E-2</v>
      </c>
      <c r="AZ87" s="76">
        <v>3.0593216067738523E-2</v>
      </c>
      <c r="BA87" s="76">
        <v>1.0577213659715926E-2</v>
      </c>
      <c r="BB87" s="76">
        <v>1.1564762670957362E-2</v>
      </c>
      <c r="BC87" s="76">
        <v>4.5130522088353414E-2</v>
      </c>
      <c r="BD87" s="76">
        <v>5.7983361731983561E-2</v>
      </c>
      <c r="BE87" s="76">
        <v>5.4712919857836509E-2</v>
      </c>
      <c r="BF87" s="76">
        <v>5.4178328668532588E-2</v>
      </c>
      <c r="BG87" s="76">
        <v>4.5735352730171382E-2</v>
      </c>
      <c r="BH87" s="76">
        <v>4.9875807252856431E-2</v>
      </c>
      <c r="BI87" s="76">
        <v>5.1009301405105879E-2</v>
      </c>
      <c r="BJ87" s="76">
        <v>4.8597392335045439E-2</v>
      </c>
      <c r="BK87" s="76">
        <v>5.2291769344504684E-2</v>
      </c>
      <c r="BL87" s="76">
        <v>5.5065215259390017E-2</v>
      </c>
      <c r="BM87" s="76">
        <v>5.7565950769834263E-2</v>
      </c>
      <c r="BN87" s="76">
        <v>4.8273844353423051E-2</v>
      </c>
      <c r="BO87" s="76">
        <v>5.2549630206305958E-2</v>
      </c>
      <c r="BP87" s="76">
        <v>5.7776268555350729E-2</v>
      </c>
      <c r="BQ87" s="76">
        <v>5.1108314780756947E-2</v>
      </c>
      <c r="BR87" s="76">
        <v>6.1268934811014857E-2</v>
      </c>
      <c r="BS87" s="76">
        <v>4.4463609793493362E-2</v>
      </c>
      <c r="BT87" s="76">
        <v>5.2704709884528772E-2</v>
      </c>
      <c r="BU87" s="76">
        <v>5.2369316276172681E-2</v>
      </c>
      <c r="BV87" s="76">
        <v>5.3452648705555821E-2</v>
      </c>
      <c r="BW87" s="76">
        <v>5.3634540070684876E-2</v>
      </c>
      <c r="BX87" s="76">
        <v>5.8040189012457638E-2</v>
      </c>
      <c r="BY87" s="76">
        <v>0.10175622293084574</v>
      </c>
      <c r="BZ87" s="76">
        <v>5.4020638166341721E-2</v>
      </c>
      <c r="CA87" s="76">
        <v>5.4900655955889346E-2</v>
      </c>
      <c r="CB87" s="76">
        <v>0.35157734701634358</v>
      </c>
      <c r="CC87" s="76">
        <v>5.1003463491009156E-2</v>
      </c>
      <c r="CD87" s="76">
        <v>5.4356060606060609E-2</v>
      </c>
      <c r="CE87" s="76">
        <v>5.2977644185609615E-2</v>
      </c>
      <c r="CF87" s="76">
        <v>5.2951632519412477E-2</v>
      </c>
    </row>
    <row r="88" spans="1:84" x14ac:dyDescent="0.25">
      <c r="A88" s="17"/>
      <c r="B88" s="17"/>
      <c r="C88" s="17"/>
      <c r="D88" s="1"/>
      <c r="E88" s="11"/>
      <c r="F88" s="148" t="s">
        <v>92</v>
      </c>
      <c r="G88" s="111" t="e">
        <f ca="1">(INDIRECT("H88")+INDIRECT("I88")+INDIRECT("J88")+INDIRECT("K88")+INDIRECT("L88")+INDIRECT("M88")+INDIRECT("N88")+INDIRECT("O88")+INDIRECT("P88")+INDIRECT("Q88")+INDIRECT("R88")+INDIRECT("S88")) /12</f>
        <v>#REF!</v>
      </c>
      <c r="H88" s="73" t="e">
        <f>#REF!</f>
        <v>#REF!</v>
      </c>
      <c r="I88" s="73">
        <v>283</v>
      </c>
      <c r="J88" s="73">
        <v>385</v>
      </c>
      <c r="K88" s="73">
        <v>286</v>
      </c>
      <c r="L88" s="73">
        <v>190</v>
      </c>
      <c r="M88" s="73">
        <v>117</v>
      </c>
      <c r="N88" s="73">
        <v>125</v>
      </c>
      <c r="O88" s="73">
        <v>153</v>
      </c>
      <c r="P88" s="73">
        <v>514</v>
      </c>
      <c r="Q88" s="73">
        <v>492</v>
      </c>
      <c r="R88" s="73">
        <v>540</v>
      </c>
      <c r="S88" s="73">
        <v>763</v>
      </c>
      <c r="T88" s="73">
        <v>856</v>
      </c>
      <c r="U88" s="73">
        <v>791</v>
      </c>
      <c r="V88" s="73">
        <v>828</v>
      </c>
      <c r="W88" s="73">
        <v>876</v>
      </c>
      <c r="X88" s="73">
        <v>779</v>
      </c>
      <c r="Y88" s="73">
        <v>693</v>
      </c>
      <c r="Z88" s="73">
        <v>778</v>
      </c>
      <c r="AA88" s="73">
        <v>825</v>
      </c>
      <c r="AB88" s="73">
        <v>833</v>
      </c>
      <c r="AC88" s="73">
        <v>922</v>
      </c>
      <c r="AD88" s="73">
        <v>766</v>
      </c>
      <c r="AE88" s="73">
        <v>904</v>
      </c>
      <c r="AF88" s="73">
        <v>1012</v>
      </c>
      <c r="AG88" s="73">
        <v>124</v>
      </c>
      <c r="AH88" s="73">
        <v>649</v>
      </c>
      <c r="AI88" s="73">
        <v>770</v>
      </c>
      <c r="AJ88" s="73">
        <v>834</v>
      </c>
      <c r="AK88" s="73">
        <v>714</v>
      </c>
      <c r="AL88" s="73">
        <v>766</v>
      </c>
      <c r="AM88" s="73">
        <v>985</v>
      </c>
      <c r="AN88" s="73">
        <v>873</v>
      </c>
      <c r="AO88" s="73">
        <v>869</v>
      </c>
      <c r="AP88" s="73">
        <v>1051</v>
      </c>
      <c r="AQ88" s="73">
        <v>922</v>
      </c>
      <c r="AR88" s="73">
        <v>926</v>
      </c>
      <c r="AS88" s="73">
        <v>754</v>
      </c>
      <c r="AT88" s="73">
        <v>884</v>
      </c>
      <c r="AU88" s="73">
        <v>882</v>
      </c>
      <c r="AV88" s="73">
        <v>835</v>
      </c>
      <c r="AW88" s="73">
        <v>813</v>
      </c>
      <c r="AX88" s="73">
        <v>866</v>
      </c>
      <c r="AY88" s="73">
        <v>716</v>
      </c>
      <c r="AZ88" s="73">
        <v>517</v>
      </c>
      <c r="BA88" s="73">
        <v>121</v>
      </c>
      <c r="BB88" s="73">
        <v>209</v>
      </c>
      <c r="BC88" s="73">
        <v>870</v>
      </c>
      <c r="BD88" s="73">
        <v>1096</v>
      </c>
      <c r="BE88" s="73">
        <v>1013</v>
      </c>
      <c r="BF88" s="73">
        <v>1030</v>
      </c>
      <c r="BG88" s="73">
        <v>863</v>
      </c>
      <c r="BH88" s="73">
        <v>933</v>
      </c>
      <c r="BI88" s="73">
        <v>982</v>
      </c>
      <c r="BJ88" s="73">
        <v>918</v>
      </c>
      <c r="BK88" s="73">
        <v>989</v>
      </c>
      <c r="BL88" s="73">
        <v>1052</v>
      </c>
      <c r="BM88" s="73">
        <v>1088</v>
      </c>
      <c r="BN88" s="73">
        <v>923</v>
      </c>
      <c r="BO88" s="73">
        <v>1011</v>
      </c>
      <c r="BP88" s="73">
        <v>1107</v>
      </c>
      <c r="BQ88" s="73">
        <v>976</v>
      </c>
      <c r="BR88" s="73">
        <v>1196</v>
      </c>
      <c r="BS88" s="73">
        <v>862</v>
      </c>
      <c r="BT88" s="73">
        <v>1017</v>
      </c>
      <c r="BU88" s="73">
        <v>1032</v>
      </c>
      <c r="BV88" s="73">
        <v>1041</v>
      </c>
      <c r="BW88" s="73">
        <v>1029</v>
      </c>
      <c r="BX88" s="73">
        <v>1151</v>
      </c>
      <c r="BY88" s="73">
        <v>1968</v>
      </c>
      <c r="BZ88" s="73">
        <v>1037</v>
      </c>
      <c r="CA88" s="73">
        <v>1095</v>
      </c>
      <c r="CB88" s="73">
        <v>1128</v>
      </c>
      <c r="CC88" s="73">
        <v>9734</v>
      </c>
      <c r="CD88" s="73">
        <v>1087</v>
      </c>
      <c r="CE88" s="73">
        <v>1033</v>
      </c>
      <c r="CF88" s="73">
        <v>1031</v>
      </c>
    </row>
    <row r="89" spans="1:84" x14ac:dyDescent="0.25">
      <c r="A89" s="48" t="s">
        <v>88</v>
      </c>
      <c r="B89" s="62" t="s">
        <v>74</v>
      </c>
      <c r="C89" s="63" t="s">
        <v>89</v>
      </c>
      <c r="D89" s="20"/>
      <c r="E89" s="11"/>
      <c r="F89" s="27" t="s">
        <v>68</v>
      </c>
      <c r="G89" s="23" t="e">
        <f ca="1">G88/G8</f>
        <v>#REF!</v>
      </c>
      <c r="H89" s="76" t="e">
        <f>IF(H8=0, 0, H88/H8)</f>
        <v>#REF!</v>
      </c>
      <c r="I89" s="76">
        <v>1.1365005421469017E-2</v>
      </c>
      <c r="J89" s="76">
        <v>1.9916196782370287E-2</v>
      </c>
      <c r="K89" s="76">
        <v>1.4735432016075016E-2</v>
      </c>
      <c r="L89" s="76">
        <v>9.7691398015322117E-3</v>
      </c>
      <c r="M89" s="76">
        <v>5.9981544140264532E-3</v>
      </c>
      <c r="N89" s="76">
        <v>6.4010651372388367E-3</v>
      </c>
      <c r="O89" s="76">
        <v>7.8144951223249395E-3</v>
      </c>
      <c r="P89" s="76">
        <v>2.625261760049032E-2</v>
      </c>
      <c r="Q89" s="76">
        <v>2.5063678043810496E-2</v>
      </c>
      <c r="R89" s="76">
        <v>2.7472527472527472E-2</v>
      </c>
      <c r="S89" s="76">
        <v>3.8721136767317942E-2</v>
      </c>
      <c r="T89" s="76">
        <v>4.3357139239224025E-2</v>
      </c>
      <c r="U89" s="76">
        <v>3.9975741648557134E-2</v>
      </c>
      <c r="V89" s="76">
        <v>4.1786525359576082E-2</v>
      </c>
      <c r="W89" s="76">
        <v>4.4086562657272267E-2</v>
      </c>
      <c r="X89" s="76">
        <v>3.9169348350764278E-2</v>
      </c>
      <c r="Y89" s="76">
        <v>3.4778681120144532E-2</v>
      </c>
      <c r="Z89" s="76">
        <v>3.8968194340095165E-2</v>
      </c>
      <c r="AA89" s="76">
        <v>4.1194387576771359E-2</v>
      </c>
      <c r="AB89" s="76">
        <v>4.1465478620140377E-2</v>
      </c>
      <c r="AC89" s="76">
        <v>4.5734126984126981E-2</v>
      </c>
      <c r="AD89" s="76">
        <v>3.7905779889152807E-2</v>
      </c>
      <c r="AE89" s="76">
        <v>4.4589128933609549E-2</v>
      </c>
      <c r="AF89" s="76">
        <v>4.974684166543774E-2</v>
      </c>
      <c r="AG89" s="76">
        <v>6.0832025117739403E-3</v>
      </c>
      <c r="AH89" s="76">
        <v>3.1790350232672057E-2</v>
      </c>
      <c r="AI89" s="76">
        <v>3.7634408602150539E-2</v>
      </c>
      <c r="AJ89" s="76">
        <v>4.0714704159343876E-2</v>
      </c>
      <c r="AK89" s="76">
        <v>3.4744525547445254E-2</v>
      </c>
      <c r="AL89" s="76">
        <v>3.7207946762520039E-2</v>
      </c>
      <c r="AM89" s="76">
        <v>4.7692829128940108E-2</v>
      </c>
      <c r="AN89" s="76">
        <v>4.219021844190992E-2</v>
      </c>
      <c r="AO89" s="76">
        <v>4.2361314224432095E-2</v>
      </c>
      <c r="AP89" s="76">
        <v>5.1153509198870829E-2</v>
      </c>
      <c r="AQ89" s="76">
        <v>4.4384537620950272E-2</v>
      </c>
      <c r="AR89" s="76">
        <v>4.4942729567074353E-2</v>
      </c>
      <c r="AS89" s="76">
        <v>3.6531007751937981E-2</v>
      </c>
      <c r="AT89" s="76">
        <v>4.2756952841596134E-2</v>
      </c>
      <c r="AU89" s="76">
        <v>4.2536773571256327E-2</v>
      </c>
      <c r="AV89" s="76">
        <v>4.0128796616685891E-2</v>
      </c>
      <c r="AW89" s="76">
        <v>3.9024624393990306E-2</v>
      </c>
      <c r="AX89" s="76">
        <v>4.1578644132898024E-2</v>
      </c>
      <c r="AY89" s="76">
        <v>3.4361952296395833E-2</v>
      </c>
      <c r="AZ89" s="76">
        <v>2.4812823958533306E-2</v>
      </c>
      <c r="BA89" s="76">
        <v>5.8019659554063773E-3</v>
      </c>
      <c r="BB89" s="76">
        <v>1.0005265929436546E-2</v>
      </c>
      <c r="BC89" s="76">
        <v>4.1569114625639066E-2</v>
      </c>
      <c r="BD89" s="76">
        <v>5.2305049155292549E-2</v>
      </c>
      <c r="BE89" s="76">
        <v>4.8288683382591284E-2</v>
      </c>
      <c r="BF89" s="76">
        <v>4.9026607644342898E-2</v>
      </c>
      <c r="BG89" s="76">
        <v>4.0958709065021359E-2</v>
      </c>
      <c r="BH89" s="76">
        <v>4.4146872338412038E-2</v>
      </c>
      <c r="BI89" s="76">
        <v>4.6281459138467339E-2</v>
      </c>
      <c r="BJ89" s="76">
        <v>4.3189837685250532E-2</v>
      </c>
      <c r="BK89" s="76">
        <v>4.6442826954684199E-2</v>
      </c>
      <c r="BL89" s="76">
        <v>4.9158878504672897E-2</v>
      </c>
      <c r="BM89" s="76">
        <v>5.0841121495327102E-2</v>
      </c>
      <c r="BN89" s="76">
        <v>4.2906284864261811E-2</v>
      </c>
      <c r="BO89" s="76">
        <v>4.6890218449979128E-2</v>
      </c>
      <c r="BP89" s="76">
        <v>5.118601747815231E-2</v>
      </c>
      <c r="BQ89" s="76">
        <v>4.5026757704373498E-2</v>
      </c>
      <c r="BR89" s="76">
        <v>5.518132324444034E-2</v>
      </c>
      <c r="BS89" s="76">
        <v>3.9396709323583183E-2</v>
      </c>
      <c r="BT89" s="76">
        <v>4.6480804387568554E-2</v>
      </c>
      <c r="BU89" s="76">
        <v>4.7166361974405852E-2</v>
      </c>
      <c r="BV89" s="76">
        <v>4.7525566106647189E-2</v>
      </c>
      <c r="BW89" s="76">
        <v>4.6889952153110051E-2</v>
      </c>
      <c r="BX89" s="76">
        <v>5.2434968794132383E-2</v>
      </c>
      <c r="BY89" s="76">
        <v>8.9422028353326063E-2</v>
      </c>
      <c r="BZ89" s="76">
        <v>4.7082860385925088E-2</v>
      </c>
      <c r="CA89" s="76">
        <v>4.970269166174935E-2</v>
      </c>
      <c r="CB89" s="76">
        <v>5.11611030478955E-2</v>
      </c>
      <c r="CC89" s="76">
        <v>0.44093132813915564</v>
      </c>
      <c r="CD89" s="76">
        <v>4.9138827358618506E-2</v>
      </c>
      <c r="CE89" s="76">
        <v>4.6337415332167051E-2</v>
      </c>
      <c r="CF89" s="76">
        <v>4.6078212290502796E-2</v>
      </c>
    </row>
    <row r="90" spans="1:84" x14ac:dyDescent="0.25">
      <c r="A90" s="17"/>
      <c r="B90" s="17"/>
      <c r="C90" s="17"/>
      <c r="D90" s="1"/>
      <c r="E90" s="11"/>
      <c r="F90" s="148" t="s">
        <v>93</v>
      </c>
      <c r="G90" s="111" t="e">
        <f ca="1">(INDIRECT("H90")+INDIRECT("I90")+INDIRECT("J90")+INDIRECT("K90")+INDIRECT("L90")+INDIRECT("M90")+INDIRECT("N90")+INDIRECT("O90")+INDIRECT("P90")+INDIRECT("Q90")+INDIRECT("R90")+INDIRECT("S90")) /12</f>
        <v>#REF!</v>
      </c>
      <c r="H90" s="73" t="e">
        <f>#REF!</f>
        <v>#REF!</v>
      </c>
      <c r="I90" s="73">
        <v>3</v>
      </c>
      <c r="J90" s="73">
        <v>1</v>
      </c>
      <c r="K90" s="73">
        <v>2</v>
      </c>
      <c r="L90" s="73">
        <v>2</v>
      </c>
      <c r="M90" s="73">
        <v>2</v>
      </c>
      <c r="N90" s="73">
        <v>1</v>
      </c>
      <c r="O90" s="73">
        <v>0</v>
      </c>
      <c r="P90" s="73">
        <v>0</v>
      </c>
      <c r="Q90" s="73">
        <v>0</v>
      </c>
      <c r="R90" s="73">
        <v>0</v>
      </c>
      <c r="S90" s="73">
        <v>0</v>
      </c>
      <c r="T90" s="73">
        <v>0</v>
      </c>
      <c r="U90" s="73">
        <v>4</v>
      </c>
      <c r="V90" s="73">
        <v>2</v>
      </c>
      <c r="W90" s="73">
        <v>3</v>
      </c>
      <c r="X90" s="73">
        <v>2</v>
      </c>
      <c r="Y90" s="73">
        <v>0</v>
      </c>
      <c r="Z90" s="73">
        <v>0</v>
      </c>
      <c r="AA90" s="73">
        <v>0</v>
      </c>
      <c r="AB90" s="73">
        <v>0</v>
      </c>
      <c r="AC90" s="73">
        <v>1</v>
      </c>
      <c r="AD90" s="73">
        <v>1</v>
      </c>
      <c r="AE90" s="73">
        <v>1</v>
      </c>
      <c r="AF90" s="73">
        <v>1</v>
      </c>
      <c r="AG90" s="73">
        <v>0</v>
      </c>
      <c r="AH90" s="73">
        <v>1</v>
      </c>
      <c r="AI90" s="73">
        <v>2</v>
      </c>
      <c r="AJ90" s="73">
        <v>1</v>
      </c>
      <c r="AK90" s="73">
        <v>1</v>
      </c>
      <c r="AL90" s="73">
        <v>0</v>
      </c>
      <c r="AM90" s="73">
        <v>0</v>
      </c>
      <c r="AN90" s="73">
        <v>1</v>
      </c>
      <c r="AO90" s="73">
        <v>1</v>
      </c>
      <c r="AP90" s="73">
        <v>4</v>
      </c>
      <c r="AQ90" s="73">
        <v>1</v>
      </c>
      <c r="AR90" s="73">
        <v>2</v>
      </c>
      <c r="AS90" s="73">
        <v>0</v>
      </c>
      <c r="AT90" s="73">
        <v>0</v>
      </c>
      <c r="AU90" s="73">
        <v>0</v>
      </c>
      <c r="AV90" s="73">
        <v>0</v>
      </c>
      <c r="AW90" s="73">
        <v>0</v>
      </c>
      <c r="AX90" s="73">
        <v>1</v>
      </c>
      <c r="AY90" s="73">
        <v>0</v>
      </c>
      <c r="AZ90" s="73">
        <v>0</v>
      </c>
      <c r="BA90" s="73">
        <v>1</v>
      </c>
      <c r="BB90" s="73">
        <v>3</v>
      </c>
      <c r="BC90" s="73">
        <v>5</v>
      </c>
      <c r="BD90" s="73">
        <v>6</v>
      </c>
      <c r="BE90" s="73">
        <v>4</v>
      </c>
      <c r="BF90" s="73">
        <v>3</v>
      </c>
      <c r="BG90" s="73">
        <v>5</v>
      </c>
      <c r="BH90" s="73">
        <v>5</v>
      </c>
      <c r="BI90" s="73">
        <v>6</v>
      </c>
      <c r="BJ90" s="73">
        <v>3</v>
      </c>
      <c r="BK90" s="73">
        <v>5</v>
      </c>
      <c r="BL90" s="73">
        <v>8</v>
      </c>
      <c r="BM90" s="73">
        <v>7</v>
      </c>
      <c r="BN90" s="73">
        <v>7</v>
      </c>
      <c r="BO90" s="73">
        <v>4</v>
      </c>
      <c r="BP90" s="73">
        <v>4</v>
      </c>
      <c r="BQ90" s="73">
        <v>2</v>
      </c>
      <c r="BR90" s="73">
        <v>5</v>
      </c>
      <c r="BS90" s="73">
        <v>3</v>
      </c>
      <c r="BT90" s="73">
        <v>1</v>
      </c>
      <c r="BU90" s="73">
        <v>4</v>
      </c>
      <c r="BV90" s="73">
        <v>5</v>
      </c>
      <c r="BW90" s="73">
        <v>8</v>
      </c>
      <c r="BX90" s="73">
        <v>11</v>
      </c>
      <c r="BY90" s="73">
        <v>14</v>
      </c>
      <c r="BZ90" s="73">
        <v>12</v>
      </c>
      <c r="CA90" s="73">
        <v>8</v>
      </c>
      <c r="CB90" s="73">
        <v>4</v>
      </c>
      <c r="CC90" s="73">
        <v>1</v>
      </c>
      <c r="CD90" s="73">
        <v>6</v>
      </c>
      <c r="CE90" s="73">
        <v>2</v>
      </c>
      <c r="CF90" s="73">
        <v>1</v>
      </c>
    </row>
    <row r="91" spans="1:84" x14ac:dyDescent="0.25">
      <c r="A91" s="48" t="s">
        <v>88</v>
      </c>
      <c r="B91" s="62" t="s">
        <v>74</v>
      </c>
      <c r="C91" s="63" t="s">
        <v>89</v>
      </c>
      <c r="D91" s="20"/>
      <c r="E91" s="11"/>
      <c r="F91" s="27" t="s">
        <v>68</v>
      </c>
      <c r="G91" s="23" t="e">
        <f ca="1">G90/G8</f>
        <v>#REF!</v>
      </c>
      <c r="H91" s="76" t="e">
        <f>IF(H5=0, 0, H90/H5)</f>
        <v>#REF!</v>
      </c>
      <c r="I91" s="76">
        <v>2.243829468960359E-3</v>
      </c>
      <c r="J91" s="76">
        <v>7.5187969924812035E-4</v>
      </c>
      <c r="K91" s="76">
        <v>1.5071590052750565E-3</v>
      </c>
      <c r="L91" s="76">
        <v>1.5313935681470138E-3</v>
      </c>
      <c r="M91" s="76">
        <v>1.5278838808250573E-3</v>
      </c>
      <c r="N91" s="76">
        <v>7.6335877862595419E-4</v>
      </c>
      <c r="O91" s="76">
        <v>0</v>
      </c>
      <c r="P91" s="76">
        <v>0</v>
      </c>
      <c r="Q91" s="76">
        <v>0</v>
      </c>
      <c r="R91" s="76">
        <v>0</v>
      </c>
      <c r="S91" s="76">
        <v>0</v>
      </c>
      <c r="T91" s="76">
        <v>0</v>
      </c>
      <c r="U91" s="76">
        <v>3.1974420463629096E-3</v>
      </c>
      <c r="V91" s="76">
        <v>1.5961691939345571E-3</v>
      </c>
      <c r="W91" s="76">
        <v>2.4019215372297837E-3</v>
      </c>
      <c r="X91" s="76">
        <v>1.6090104585679806E-3</v>
      </c>
      <c r="Y91" s="76">
        <v>0</v>
      </c>
      <c r="Z91" s="76">
        <v>0</v>
      </c>
      <c r="AA91" s="76">
        <v>0</v>
      </c>
      <c r="AB91" s="76">
        <v>0</v>
      </c>
      <c r="AC91" s="76">
        <v>8.375209380234506E-4</v>
      </c>
      <c r="AD91" s="76">
        <v>8.4033613445378156E-4</v>
      </c>
      <c r="AE91" s="76">
        <v>8.4602368866328254E-4</v>
      </c>
      <c r="AF91" s="76">
        <v>8.4459459459459464E-4</v>
      </c>
      <c r="AG91" s="76">
        <v>0</v>
      </c>
      <c r="AH91" s="76">
        <v>8.271298593879239E-4</v>
      </c>
      <c r="AI91" s="76">
        <v>1.658374792703151E-3</v>
      </c>
      <c r="AJ91" s="76">
        <v>8.4317032040472171E-4</v>
      </c>
      <c r="AK91" s="76">
        <v>8.4530853761622987E-4</v>
      </c>
      <c r="AL91" s="76">
        <v>0</v>
      </c>
      <c r="AM91" s="76">
        <v>0</v>
      </c>
      <c r="AN91" s="76">
        <v>8.5324232081911264E-4</v>
      </c>
      <c r="AO91" s="76">
        <v>9.8911968348170125E-4</v>
      </c>
      <c r="AP91" s="76">
        <v>3.956478733926805E-3</v>
      </c>
      <c r="AQ91" s="76">
        <v>8.5910652920962198E-4</v>
      </c>
      <c r="AR91" s="76">
        <v>1.984126984126984E-3</v>
      </c>
      <c r="AS91" s="76">
        <v>0</v>
      </c>
      <c r="AT91" s="76">
        <v>0</v>
      </c>
      <c r="AU91" s="76">
        <v>0</v>
      </c>
      <c r="AV91" s="76">
        <v>0</v>
      </c>
      <c r="AW91" s="76">
        <v>0</v>
      </c>
      <c r="AX91" s="76">
        <v>9.9108027750247768E-4</v>
      </c>
      <c r="AY91" s="76">
        <v>0</v>
      </c>
      <c r="AZ91" s="76">
        <v>0</v>
      </c>
      <c r="BA91" s="76">
        <v>9.99000999000999E-4</v>
      </c>
      <c r="BB91" s="76">
        <v>2.997002997002997E-3</v>
      </c>
      <c r="BC91" s="76">
        <v>4.9554013875123884E-3</v>
      </c>
      <c r="BD91" s="76">
        <v>6.0000000000000001E-3</v>
      </c>
      <c r="BE91" s="76">
        <v>3.996003996003996E-3</v>
      </c>
      <c r="BF91" s="76">
        <v>2.997002997002997E-3</v>
      </c>
      <c r="BG91" s="76">
        <v>5.0100200400801601E-3</v>
      </c>
      <c r="BH91" s="76">
        <v>4.9800796812749003E-3</v>
      </c>
      <c r="BI91" s="76">
        <v>5.9642147117296221E-3</v>
      </c>
      <c r="BJ91" s="76">
        <v>2.9791459781529296E-3</v>
      </c>
      <c r="BK91" s="76">
        <v>4.9751243781094526E-3</v>
      </c>
      <c r="BL91" s="76">
        <v>7.9522862823061622E-3</v>
      </c>
      <c r="BM91" s="76">
        <v>6.958250497017893E-3</v>
      </c>
      <c r="BN91" s="76">
        <v>6.9721115537848604E-3</v>
      </c>
      <c r="BO91" s="76">
        <v>3.9643211100099107E-3</v>
      </c>
      <c r="BP91" s="76">
        <v>3.9486673247778872E-3</v>
      </c>
      <c r="BQ91" s="76">
        <v>1.9723865877712033E-3</v>
      </c>
      <c r="BR91" s="76">
        <v>4.945598417408506E-3</v>
      </c>
      <c r="BS91" s="76">
        <v>2.973240832507433E-3</v>
      </c>
      <c r="BT91" s="76">
        <v>9.9108027750247768E-4</v>
      </c>
      <c r="BU91" s="76">
        <v>3.9643211100099107E-3</v>
      </c>
      <c r="BV91" s="76">
        <v>4.9652432969215492E-3</v>
      </c>
      <c r="BW91" s="76">
        <v>7.9443892750744784E-3</v>
      </c>
      <c r="BX91" s="76">
        <v>1.0999999999999999E-2</v>
      </c>
      <c r="BY91" s="76">
        <v>1.4042126379137413E-2</v>
      </c>
      <c r="BZ91" s="76">
        <v>1.2048192771084338E-2</v>
      </c>
      <c r="CA91" s="76">
        <v>8.0563947633434038E-3</v>
      </c>
      <c r="CB91" s="76">
        <v>4.0000000000000001E-3</v>
      </c>
      <c r="CC91" s="76">
        <v>1.001001001001001E-3</v>
      </c>
      <c r="CD91" s="76">
        <v>5.994005994005994E-3</v>
      </c>
      <c r="CE91" s="76">
        <v>1.998001998001998E-3</v>
      </c>
      <c r="CF91" s="76">
        <v>1.0030090270812437E-3</v>
      </c>
    </row>
    <row r="92" spans="1:84" x14ac:dyDescent="0.25">
      <c r="A92" s="17"/>
      <c r="B92" s="17"/>
      <c r="C92" s="17"/>
      <c r="D92" s="1"/>
      <c r="E92" s="11"/>
      <c r="F92" s="148" t="s">
        <v>94</v>
      </c>
      <c r="G92" s="111" t="e">
        <f ca="1">(INDIRECT("H92")+INDIRECT("I92")+INDIRECT("J92")+INDIRECT("K92")+INDIRECT("L92")+INDIRECT("M92")+INDIRECT("N92")+INDIRECT("O92")+INDIRECT("P92")+INDIRECT("Q92")+INDIRECT("R92")+INDIRECT("S92")) /12</f>
        <v>#REF!</v>
      </c>
      <c r="H92" s="73" t="e">
        <f>#REF!</f>
        <v>#REF!</v>
      </c>
      <c r="I92" s="73">
        <v>280</v>
      </c>
      <c r="J92" s="73">
        <v>384</v>
      </c>
      <c r="K92" s="73">
        <v>284</v>
      </c>
      <c r="L92" s="73">
        <v>188</v>
      </c>
      <c r="M92" s="73">
        <v>115</v>
      </c>
      <c r="N92" s="73">
        <v>124</v>
      </c>
      <c r="O92" s="73">
        <v>153</v>
      </c>
      <c r="P92" s="73">
        <v>514</v>
      </c>
      <c r="Q92" s="73">
        <v>492</v>
      </c>
      <c r="R92" s="73">
        <v>540</v>
      </c>
      <c r="S92" s="73">
        <v>763</v>
      </c>
      <c r="T92" s="73">
        <v>856</v>
      </c>
      <c r="U92" s="73">
        <v>787</v>
      </c>
      <c r="V92" s="73">
        <v>826</v>
      </c>
      <c r="W92" s="73">
        <v>873</v>
      </c>
      <c r="X92" s="73">
        <v>777</v>
      </c>
      <c r="Y92" s="73">
        <v>693</v>
      </c>
      <c r="Z92" s="73">
        <v>778</v>
      </c>
      <c r="AA92" s="73">
        <v>825</v>
      </c>
      <c r="AB92" s="73">
        <v>833</v>
      </c>
      <c r="AC92" s="73">
        <v>921</v>
      </c>
      <c r="AD92" s="73">
        <v>765</v>
      </c>
      <c r="AE92" s="73">
        <v>903</v>
      </c>
      <c r="AF92" s="73">
        <v>1011</v>
      </c>
      <c r="AG92" s="73">
        <v>124</v>
      </c>
      <c r="AH92" s="73">
        <v>648</v>
      </c>
      <c r="AI92" s="73">
        <v>768</v>
      </c>
      <c r="AJ92" s="73">
        <v>833</v>
      </c>
      <c r="AK92" s="73">
        <v>713</v>
      </c>
      <c r="AL92" s="73">
        <v>766</v>
      </c>
      <c r="AM92" s="73">
        <v>985</v>
      </c>
      <c r="AN92" s="73">
        <v>872</v>
      </c>
      <c r="AO92" s="73">
        <v>868</v>
      </c>
      <c r="AP92" s="73">
        <v>1047</v>
      </c>
      <c r="AQ92" s="73">
        <v>921</v>
      </c>
      <c r="AR92" s="73">
        <v>924</v>
      </c>
      <c r="AS92" s="73">
        <v>754</v>
      </c>
      <c r="AT92" s="73">
        <v>884</v>
      </c>
      <c r="AU92" s="73">
        <v>882</v>
      </c>
      <c r="AV92" s="73">
        <v>835</v>
      </c>
      <c r="AW92" s="73">
        <v>813</v>
      </c>
      <c r="AX92" s="73">
        <v>865</v>
      </c>
      <c r="AY92" s="73">
        <v>716</v>
      </c>
      <c r="AZ92" s="73">
        <v>517</v>
      </c>
      <c r="BA92" s="73">
        <v>120</v>
      </c>
      <c r="BB92" s="73">
        <v>205</v>
      </c>
      <c r="BC92" s="73">
        <v>865</v>
      </c>
      <c r="BD92" s="73">
        <v>1090</v>
      </c>
      <c r="BE92" s="73">
        <v>1009</v>
      </c>
      <c r="BF92" s="73">
        <v>1027</v>
      </c>
      <c r="BG92" s="73">
        <v>858</v>
      </c>
      <c r="BH92" s="73">
        <v>928</v>
      </c>
      <c r="BI92" s="73">
        <v>976</v>
      </c>
      <c r="BJ92" s="73">
        <v>915</v>
      </c>
      <c r="BK92" s="73">
        <v>984</v>
      </c>
      <c r="BL92" s="73">
        <v>1044</v>
      </c>
      <c r="BM92" s="73">
        <v>1081</v>
      </c>
      <c r="BN92" s="73">
        <v>916</v>
      </c>
      <c r="BO92" s="73">
        <v>1007</v>
      </c>
      <c r="BP92" s="73">
        <v>1103</v>
      </c>
      <c r="BQ92" s="73">
        <v>974</v>
      </c>
      <c r="BR92" s="73">
        <v>1191</v>
      </c>
      <c r="BS92" s="73">
        <v>859</v>
      </c>
      <c r="BT92" s="73">
        <v>1016</v>
      </c>
      <c r="BU92" s="73">
        <v>1028</v>
      </c>
      <c r="BV92" s="73">
        <v>1036</v>
      </c>
      <c r="BW92" s="73">
        <v>1021</v>
      </c>
      <c r="BX92" s="73">
        <v>1140</v>
      </c>
      <c r="BY92" s="73">
        <v>1954</v>
      </c>
      <c r="BZ92" s="73">
        <v>1025</v>
      </c>
      <c r="CA92" s="73">
        <v>1087</v>
      </c>
      <c r="CB92" s="73">
        <v>1124</v>
      </c>
      <c r="CC92" s="73">
        <v>973</v>
      </c>
      <c r="CD92" s="73">
        <v>1081</v>
      </c>
      <c r="CE92" s="73">
        <v>1031</v>
      </c>
      <c r="CF92" s="73">
        <v>1030</v>
      </c>
    </row>
    <row r="93" spans="1:84" x14ac:dyDescent="0.25">
      <c r="A93" s="48" t="s">
        <v>88</v>
      </c>
      <c r="B93" s="62" t="s">
        <v>74</v>
      </c>
      <c r="C93" s="63" t="s">
        <v>89</v>
      </c>
      <c r="D93" s="20"/>
      <c r="E93" s="11"/>
      <c r="F93" s="27" t="s">
        <v>68</v>
      </c>
      <c r="G93" s="23" t="e">
        <f ca="1">G92/G8</f>
        <v>#REF!</v>
      </c>
      <c r="H93" s="76" t="e">
        <f>IF(H6=0, 0, H92/H6)</f>
        <v>#REF!</v>
      </c>
      <c r="I93" s="76">
        <v>1.1882532676964862E-2</v>
      </c>
      <c r="J93" s="76">
        <v>2.1332148213988111E-2</v>
      </c>
      <c r="K93" s="76">
        <v>1.5706227187258046E-2</v>
      </c>
      <c r="L93" s="76">
        <v>1.0362123132888718E-2</v>
      </c>
      <c r="M93" s="76">
        <v>6.3197230312688904E-3</v>
      </c>
      <c r="N93" s="76">
        <v>6.8064551542430561E-3</v>
      </c>
      <c r="O93" s="76">
        <v>8.3734676007005248E-3</v>
      </c>
      <c r="P93" s="76">
        <v>2.8110473065354115E-2</v>
      </c>
      <c r="Q93" s="76">
        <v>2.6850032743942372E-2</v>
      </c>
      <c r="R93" s="76">
        <v>2.9389354522695112E-2</v>
      </c>
      <c r="S93" s="76">
        <v>4.1393153583247438E-2</v>
      </c>
      <c r="T93" s="76">
        <v>4.6322852968234213E-2</v>
      </c>
      <c r="U93" s="76">
        <v>4.2457919723780754E-2</v>
      </c>
      <c r="V93" s="76">
        <v>4.4499515138454911E-2</v>
      </c>
      <c r="W93" s="76">
        <v>4.6882551957467378E-2</v>
      </c>
      <c r="X93" s="76">
        <v>4.1673370876910698E-2</v>
      </c>
      <c r="Y93" s="76">
        <v>3.7076667915039323E-2</v>
      </c>
      <c r="Z93" s="76">
        <v>4.1508829963186257E-2</v>
      </c>
      <c r="AA93" s="76">
        <v>4.3873643905552012E-2</v>
      </c>
      <c r="AB93" s="76">
        <v>4.4155844155844157E-2</v>
      </c>
      <c r="AC93" s="76">
        <v>4.8560582094273962E-2</v>
      </c>
      <c r="AD93" s="76">
        <v>4.0225049952676409E-2</v>
      </c>
      <c r="AE93" s="76">
        <v>4.72972972972973E-2</v>
      </c>
      <c r="AF93" s="76">
        <v>5.2768933660420687E-2</v>
      </c>
      <c r="AG93" s="76">
        <v>6.4590061464735908E-3</v>
      </c>
      <c r="AH93" s="76">
        <v>3.3739456419868794E-2</v>
      </c>
      <c r="AI93" s="76">
        <v>3.9887815518853224E-2</v>
      </c>
      <c r="AJ93" s="76">
        <v>4.3165094828479633E-2</v>
      </c>
      <c r="AK93" s="76">
        <v>3.681520111529922E-2</v>
      </c>
      <c r="AL93" s="76">
        <v>3.9460127756027197E-2</v>
      </c>
      <c r="AM93" s="76">
        <v>5.0562086135208663E-2</v>
      </c>
      <c r="AN93" s="76">
        <v>4.4672131147540983E-2</v>
      </c>
      <c r="AO93" s="76">
        <v>4.4505973439983595E-2</v>
      </c>
      <c r="AP93" s="76">
        <v>5.3596109546966982E-2</v>
      </c>
      <c r="AQ93" s="76">
        <v>4.6968228874496407E-2</v>
      </c>
      <c r="AR93" s="76">
        <v>4.7152480097979177E-2</v>
      </c>
      <c r="AS93" s="76">
        <v>3.8410596026490065E-2</v>
      </c>
      <c r="AT93" s="76">
        <v>4.4948390705242286E-2</v>
      </c>
      <c r="AU93" s="76">
        <v>4.4719363180043603E-2</v>
      </c>
      <c r="AV93" s="76">
        <v>4.2184500353642518E-2</v>
      </c>
      <c r="AW93" s="76">
        <v>4.1021242242292748E-2</v>
      </c>
      <c r="AX93" s="76">
        <v>4.3644987133558709E-2</v>
      </c>
      <c r="AY93" s="76">
        <v>3.609962690329737E-2</v>
      </c>
      <c r="AZ93" s="76">
        <v>2.6057154377299531E-2</v>
      </c>
      <c r="BA93" s="76">
        <v>6.0441220912662436E-3</v>
      </c>
      <c r="BB93" s="76">
        <v>1.0307723250201127E-2</v>
      </c>
      <c r="BC93" s="76">
        <v>4.3423694779116465E-2</v>
      </c>
      <c r="BD93" s="76">
        <v>5.4625638969630151E-2</v>
      </c>
      <c r="BE93" s="76">
        <v>5.050808429694148E-2</v>
      </c>
      <c r="BF93" s="76">
        <v>5.1329468212714911E-2</v>
      </c>
      <c r="BG93" s="76">
        <v>4.2746113989637305E-2</v>
      </c>
      <c r="BH93" s="76">
        <v>4.6100347739692002E-2</v>
      </c>
      <c r="BI93" s="76">
        <v>4.8288145656045917E-2</v>
      </c>
      <c r="BJ93" s="76">
        <v>4.5189648360331881E-2</v>
      </c>
      <c r="BK93" s="76">
        <v>4.8496796451453918E-2</v>
      </c>
      <c r="BL93" s="76">
        <v>5.1191526919682262E-2</v>
      </c>
      <c r="BM93" s="76">
        <v>5.300578601549475E-2</v>
      </c>
      <c r="BN93" s="76">
        <v>4.4665496391652036E-2</v>
      </c>
      <c r="BO93" s="76">
        <v>4.899766446087972E-2</v>
      </c>
      <c r="BP93" s="76">
        <v>5.3507325118851264E-2</v>
      </c>
      <c r="BQ93" s="76">
        <v>4.713967670119059E-2</v>
      </c>
      <c r="BR93" s="76">
        <v>5.763925857813483E-2</v>
      </c>
      <c r="BS93" s="76">
        <v>4.1157587082554743E-2</v>
      </c>
      <c r="BT93" s="76">
        <v>4.8679986584255666E-2</v>
      </c>
      <c r="BU93" s="76">
        <v>4.9254947055723253E-2</v>
      </c>
      <c r="BV93" s="76">
        <v>4.9576494233622051E-2</v>
      </c>
      <c r="BW93" s="76">
        <v>4.8763014614576369E-2</v>
      </c>
      <c r="BX93" s="76">
        <v>5.4412677199179034E-2</v>
      </c>
      <c r="BY93" s="76">
        <v>9.2998905335300558E-2</v>
      </c>
      <c r="BZ93" s="76">
        <v>4.8742213134243186E-2</v>
      </c>
      <c r="CA93" s="76">
        <v>5.1668409544633517E-2</v>
      </c>
      <c r="CB93" s="76">
        <v>5.3401748384644621E-2</v>
      </c>
      <c r="CC93" s="76">
        <v>4.6164065094652942E-2</v>
      </c>
      <c r="CD93" s="76">
        <v>5.1183712121212123E-2</v>
      </c>
      <c r="CE93" s="76">
        <v>4.8421942513620142E-2</v>
      </c>
      <c r="CF93" s="76">
        <v>4.8180372345401817E-2</v>
      </c>
    </row>
    <row r="94" spans="1:84" x14ac:dyDescent="0.25">
      <c r="A94" s="17"/>
      <c r="B94" s="17"/>
      <c r="C94" s="17"/>
      <c r="D94" s="20"/>
      <c r="E94" s="11"/>
      <c r="F94" s="147" t="s">
        <v>95</v>
      </c>
      <c r="G94" s="111" t="e">
        <f ca="1">(INDIRECT("H94")+INDIRECT("I94")+INDIRECT("J94")+INDIRECT("K94")+INDIRECT("L94")+INDIRECT("M94")+INDIRECT("N94")+INDIRECT("O94")+INDIRECT("P94")+INDIRECT("Q94")+INDIRECT("R94")+INDIRECT("S94")) /12</f>
        <v>#REF!</v>
      </c>
      <c r="H94" s="73" t="e">
        <f>#REF!</f>
        <v>#REF!</v>
      </c>
      <c r="I94" s="73">
        <v>348</v>
      </c>
      <c r="J94" s="73">
        <v>463</v>
      </c>
      <c r="K94" s="73">
        <v>355</v>
      </c>
      <c r="L94" s="73">
        <v>251</v>
      </c>
      <c r="M94" s="73">
        <v>161</v>
      </c>
      <c r="N94" s="73">
        <v>160</v>
      </c>
      <c r="O94" s="73">
        <v>203</v>
      </c>
      <c r="P94" s="73">
        <v>600</v>
      </c>
      <c r="Q94" s="73">
        <v>556</v>
      </c>
      <c r="R94" s="73">
        <v>613</v>
      </c>
      <c r="S94" s="73">
        <v>862</v>
      </c>
      <c r="T94" s="73">
        <v>956</v>
      </c>
      <c r="U94" s="73">
        <v>896</v>
      </c>
      <c r="V94" s="73">
        <v>938</v>
      </c>
      <c r="W94" s="73">
        <v>978</v>
      </c>
      <c r="X94" s="73">
        <v>880</v>
      </c>
      <c r="Y94" s="73">
        <v>788</v>
      </c>
      <c r="Z94" s="73">
        <v>873</v>
      </c>
      <c r="AA94" s="73">
        <v>929</v>
      </c>
      <c r="AB94" s="73">
        <v>959</v>
      </c>
      <c r="AC94" s="73">
        <v>1032</v>
      </c>
      <c r="AD94" s="73">
        <v>893</v>
      </c>
      <c r="AE94" s="73">
        <v>1025</v>
      </c>
      <c r="AF94" s="73">
        <v>1143</v>
      </c>
      <c r="AG94" s="73">
        <v>187</v>
      </c>
      <c r="AH94" s="73">
        <v>746</v>
      </c>
      <c r="AI94" s="73">
        <v>869</v>
      </c>
      <c r="AJ94" s="73">
        <v>953</v>
      </c>
      <c r="AK94" s="73">
        <v>815</v>
      </c>
      <c r="AL94" s="73">
        <v>857</v>
      </c>
      <c r="AM94" s="73">
        <v>1099</v>
      </c>
      <c r="AN94" s="73">
        <v>996</v>
      </c>
      <c r="AO94" s="73">
        <v>986</v>
      </c>
      <c r="AP94" s="73">
        <v>1174</v>
      </c>
      <c r="AQ94" s="73">
        <v>1061</v>
      </c>
      <c r="AR94" s="73">
        <v>1057</v>
      </c>
      <c r="AS94" s="73">
        <v>854</v>
      </c>
      <c r="AT94" s="73">
        <v>990</v>
      </c>
      <c r="AU94" s="73">
        <v>1000</v>
      </c>
      <c r="AV94" s="73">
        <v>937</v>
      </c>
      <c r="AW94" s="73">
        <v>910</v>
      </c>
      <c r="AX94" s="73">
        <v>973</v>
      </c>
      <c r="AY94" s="73">
        <v>829</v>
      </c>
      <c r="AZ94" s="73">
        <v>612</v>
      </c>
      <c r="BA94" s="73">
        <v>221</v>
      </c>
      <c r="BB94" s="73">
        <v>240</v>
      </c>
      <c r="BC94" s="73">
        <v>912</v>
      </c>
      <c r="BD94" s="73">
        <v>1169</v>
      </c>
      <c r="BE94" s="73">
        <v>1097</v>
      </c>
      <c r="BF94" s="73">
        <v>1087</v>
      </c>
      <c r="BG94" s="73">
        <v>925</v>
      </c>
      <c r="BH94" s="73">
        <v>1011</v>
      </c>
      <c r="BI94" s="73">
        <v>1039</v>
      </c>
      <c r="BJ94" s="73">
        <v>987</v>
      </c>
      <c r="BK94" s="73">
        <v>1068</v>
      </c>
      <c r="BL94" s="73">
        <v>1133</v>
      </c>
      <c r="BM94" s="73">
        <v>1183</v>
      </c>
      <c r="BN94" s="73">
        <v>999</v>
      </c>
      <c r="BO94" s="73">
        <v>1084</v>
      </c>
      <c r="BP94" s="73">
        <v>1195</v>
      </c>
      <c r="BQ94" s="73">
        <v>1058</v>
      </c>
      <c r="BR94" s="73">
        <v>1271</v>
      </c>
      <c r="BS94" s="73">
        <v>932</v>
      </c>
      <c r="BT94" s="73">
        <v>1101</v>
      </c>
      <c r="BU94" s="73">
        <v>1099</v>
      </c>
      <c r="BV94" s="73">
        <v>1124</v>
      </c>
      <c r="BW94" s="73">
        <v>1133</v>
      </c>
      <c r="BX94" s="73">
        <v>1229</v>
      </c>
      <c r="BY94" s="73">
        <v>2154</v>
      </c>
      <c r="BZ94" s="73">
        <v>1150</v>
      </c>
      <c r="CA94" s="73">
        <v>6799</v>
      </c>
      <c r="CB94" s="73">
        <v>1234</v>
      </c>
      <c r="CC94" s="73">
        <v>6326</v>
      </c>
      <c r="CD94" s="73">
        <v>7155</v>
      </c>
      <c r="CE94" s="73">
        <v>7328</v>
      </c>
      <c r="CF94" s="73">
        <v>7166</v>
      </c>
    </row>
    <row r="95" spans="1:84" x14ac:dyDescent="0.25">
      <c r="A95" s="48" t="s">
        <v>88</v>
      </c>
      <c r="B95" s="62" t="s">
        <v>74</v>
      </c>
      <c r="C95" s="63" t="s">
        <v>89</v>
      </c>
      <c r="D95" s="20"/>
      <c r="E95" s="11"/>
      <c r="F95" s="27" t="s">
        <v>68</v>
      </c>
      <c r="G95" s="23" t="e">
        <f ca="1">G94/G8</f>
        <v>#REF!</v>
      </c>
      <c r="H95" s="76" t="e">
        <f>IF(H8=0, 0, H94/H8)</f>
        <v>#REF!</v>
      </c>
      <c r="I95" s="76">
        <v>1.3975342355728686E-2</v>
      </c>
      <c r="J95" s="76">
        <v>2.3951166520097253E-2</v>
      </c>
      <c r="K95" s="76">
        <v>1.829048379617703E-2</v>
      </c>
      <c r="L95" s="76">
        <v>1.2905547843076765E-2</v>
      </c>
      <c r="M95" s="76">
        <v>8.253870603916743E-3</v>
      </c>
      <c r="N95" s="76">
        <v>8.1933633756657107E-3</v>
      </c>
      <c r="O95" s="76">
        <v>1.0368251698248123E-2</v>
      </c>
      <c r="P95" s="76">
        <v>3.0645078911078195E-2</v>
      </c>
      <c r="Q95" s="76">
        <v>2.8323993886907796E-2</v>
      </c>
      <c r="R95" s="76">
        <v>3.1186406186406185E-2</v>
      </c>
      <c r="S95" s="76">
        <v>4.374524232428318E-2</v>
      </c>
      <c r="T95" s="76">
        <v>4.8422225598946461E-2</v>
      </c>
      <c r="U95" s="76">
        <v>4.5282256026684189E-2</v>
      </c>
      <c r="V95" s="76">
        <v>4.7337875346959372E-2</v>
      </c>
      <c r="W95" s="76">
        <v>4.9219929542023151E-2</v>
      </c>
      <c r="X95" s="76">
        <v>4.4247787610619468E-2</v>
      </c>
      <c r="Y95" s="76">
        <v>3.954632138913982E-2</v>
      </c>
      <c r="Z95" s="76">
        <v>4.3726521412471825E-2</v>
      </c>
      <c r="AA95" s="76">
        <v>4.638737704099466E-2</v>
      </c>
      <c r="AB95" s="76">
        <v>4.7737567823186819E-2</v>
      </c>
      <c r="AC95" s="76">
        <v>5.1190476190476189E-2</v>
      </c>
      <c r="AD95" s="76">
        <v>4.4190419635787806E-2</v>
      </c>
      <c r="AE95" s="76">
        <v>5.0557364111670118E-2</v>
      </c>
      <c r="AF95" s="76">
        <v>5.6186403185370888E-2</v>
      </c>
      <c r="AG95" s="76">
        <v>9.1738618524332804E-3</v>
      </c>
      <c r="AH95" s="76">
        <v>3.6541758510898852E-2</v>
      </c>
      <c r="AI95" s="76">
        <v>4.2473118279569892E-2</v>
      </c>
      <c r="AJ95" s="76">
        <v>4.6524116383518846E-2</v>
      </c>
      <c r="AK95" s="76">
        <v>3.9659367396593675E-2</v>
      </c>
      <c r="AL95" s="76">
        <v>4.1628211978432993E-2</v>
      </c>
      <c r="AM95" s="76">
        <v>5.321260833777175E-2</v>
      </c>
      <c r="AN95" s="76">
        <v>4.8134544751594822E-2</v>
      </c>
      <c r="AO95" s="76">
        <v>4.8064736277664034E-2</v>
      </c>
      <c r="AP95" s="76">
        <v>5.7140075927187776E-2</v>
      </c>
      <c r="AQ95" s="76">
        <v>5.1075915852308286E-2</v>
      </c>
      <c r="AR95" s="76">
        <v>5.1300718307124828E-2</v>
      </c>
      <c r="AS95" s="76">
        <v>4.1375968992248061E-2</v>
      </c>
      <c r="AT95" s="76">
        <v>4.7883917775090691E-2</v>
      </c>
      <c r="AU95" s="76">
        <v>4.8227634434530986E-2</v>
      </c>
      <c r="AV95" s="76">
        <v>4.5030757400999613E-2</v>
      </c>
      <c r="AW95" s="76">
        <v>4.3680698891182257E-2</v>
      </c>
      <c r="AX95" s="76">
        <v>4.6715959285577105E-2</v>
      </c>
      <c r="AY95" s="76">
        <v>3.9784997840380094E-2</v>
      </c>
      <c r="AZ95" s="76">
        <v>2.9372240353234786E-2</v>
      </c>
      <c r="BA95" s="76">
        <v>1.059697914169264E-2</v>
      </c>
      <c r="BB95" s="76">
        <v>1.1489300588826655E-2</v>
      </c>
      <c r="BC95" s="76">
        <v>4.3575899469635436E-2</v>
      </c>
      <c r="BD95" s="76">
        <v>5.5788870859979002E-2</v>
      </c>
      <c r="BE95" s="76">
        <v>5.229287825340833E-2</v>
      </c>
      <c r="BF95" s="76">
        <v>5.1739730591651198E-2</v>
      </c>
      <c r="BG95" s="76">
        <v>4.3901281442809685E-2</v>
      </c>
      <c r="BH95" s="76">
        <v>4.7837607646446484E-2</v>
      </c>
      <c r="BI95" s="76">
        <v>4.8967857479498542E-2</v>
      </c>
      <c r="BJ95" s="76">
        <v>4.6436132674664787E-2</v>
      </c>
      <c r="BK95" s="76">
        <v>5.0152617985442592E-2</v>
      </c>
      <c r="BL95" s="76">
        <v>5.2943925233644863E-2</v>
      </c>
      <c r="BM95" s="76">
        <v>5.5280373831775698E-2</v>
      </c>
      <c r="BN95" s="76">
        <v>4.6439196727407955E-2</v>
      </c>
      <c r="BO95" s="76">
        <v>5.0275961226288204E-2</v>
      </c>
      <c r="BP95" s="76">
        <v>5.5255005317427289E-2</v>
      </c>
      <c r="BQ95" s="76">
        <v>4.8809743495109796E-2</v>
      </c>
      <c r="BR95" s="76">
        <v>5.8641690504752236E-2</v>
      </c>
      <c r="BS95" s="76">
        <v>4.2595978062157223E-2</v>
      </c>
      <c r="BT95" s="76">
        <v>5.0319926873857404E-2</v>
      </c>
      <c r="BU95" s="76">
        <v>5.0228519195612428E-2</v>
      </c>
      <c r="BV95" s="76">
        <v>5.131482834185537E-2</v>
      </c>
      <c r="BW95" s="76">
        <v>5.1629072681704261E-2</v>
      </c>
      <c r="BX95" s="76">
        <v>5.5988337661154387E-2</v>
      </c>
      <c r="BY95" s="76">
        <v>9.7873500545256273E-2</v>
      </c>
      <c r="BZ95" s="76">
        <v>5.2213393870601588E-2</v>
      </c>
      <c r="CA95" s="76">
        <v>0.30861059416277065</v>
      </c>
      <c r="CB95" s="76">
        <v>5.5968795355587811E-2</v>
      </c>
      <c r="CC95" s="76">
        <v>0.28655553542308387</v>
      </c>
      <c r="CD95" s="76">
        <v>0.32344830703856065</v>
      </c>
      <c r="CE95" s="76">
        <v>0.32871304893912889</v>
      </c>
      <c r="CF95" s="76">
        <v>0.32026815642458101</v>
      </c>
    </row>
    <row r="96" spans="1:84" x14ac:dyDescent="0.25">
      <c r="A96" s="17"/>
      <c r="B96" s="17"/>
      <c r="C96" s="17"/>
      <c r="D96" s="20"/>
      <c r="E96" s="11"/>
      <c r="F96" s="147" t="s">
        <v>96</v>
      </c>
      <c r="G96" s="111" t="e">
        <f ca="1">(INDIRECT("H96")+INDIRECT("I96")+INDIRECT("J96")+INDIRECT("K96")+INDIRECT("L96")+INDIRECT("M96")+INDIRECT("N96")+INDIRECT("O96")+INDIRECT("P96")+INDIRECT("Q96")+INDIRECT("R96")+INDIRECT("S96")) /12</f>
        <v>#REF!</v>
      </c>
      <c r="H96" s="73" t="e">
        <f>#REF!</f>
        <v>#REF!</v>
      </c>
      <c r="I96" s="73">
        <v>17</v>
      </c>
      <c r="J96" s="73">
        <v>17</v>
      </c>
      <c r="K96" s="73">
        <v>17</v>
      </c>
      <c r="L96" s="73">
        <v>18</v>
      </c>
      <c r="M96" s="73">
        <v>13</v>
      </c>
      <c r="N96" s="73">
        <v>17</v>
      </c>
      <c r="O96" s="73">
        <v>15</v>
      </c>
      <c r="P96" s="73">
        <v>15</v>
      </c>
      <c r="Q96" s="73">
        <v>20</v>
      </c>
      <c r="R96" s="73">
        <v>21</v>
      </c>
      <c r="S96" s="73">
        <v>20</v>
      </c>
      <c r="T96" s="73">
        <v>12</v>
      </c>
      <c r="U96" s="73">
        <v>11</v>
      </c>
      <c r="V96" s="73">
        <v>16</v>
      </c>
      <c r="W96" s="73">
        <v>15</v>
      </c>
      <c r="X96" s="73">
        <v>15</v>
      </c>
      <c r="Y96" s="73">
        <v>15</v>
      </c>
      <c r="Z96" s="73">
        <v>15</v>
      </c>
      <c r="AA96" s="73">
        <v>16</v>
      </c>
      <c r="AB96" s="73">
        <v>17</v>
      </c>
      <c r="AC96" s="73">
        <v>19</v>
      </c>
      <c r="AD96" s="73">
        <v>18</v>
      </c>
      <c r="AE96" s="73">
        <v>24</v>
      </c>
      <c r="AF96" s="73">
        <v>20</v>
      </c>
      <c r="AG96" s="73">
        <v>21</v>
      </c>
      <c r="AH96" s="73">
        <v>22</v>
      </c>
      <c r="AI96" s="73">
        <v>22</v>
      </c>
      <c r="AJ96" s="73">
        <v>22</v>
      </c>
      <c r="AK96" s="73">
        <v>17</v>
      </c>
      <c r="AL96" s="73">
        <v>19</v>
      </c>
      <c r="AM96" s="73">
        <v>22</v>
      </c>
      <c r="AN96" s="73">
        <v>23</v>
      </c>
      <c r="AO96" s="73">
        <v>22</v>
      </c>
      <c r="AP96" s="73">
        <v>22</v>
      </c>
      <c r="AQ96" s="73">
        <v>21</v>
      </c>
      <c r="AR96" s="73">
        <v>18</v>
      </c>
      <c r="AS96" s="73">
        <v>17</v>
      </c>
      <c r="AT96" s="73">
        <v>10</v>
      </c>
      <c r="AU96" s="73">
        <v>16</v>
      </c>
      <c r="AV96" s="73">
        <v>17</v>
      </c>
      <c r="AW96" s="73">
        <v>9</v>
      </c>
      <c r="AX96" s="73">
        <v>18</v>
      </c>
      <c r="AY96" s="73">
        <v>22</v>
      </c>
      <c r="AZ96" s="73">
        <v>7</v>
      </c>
      <c r="BA96" s="73">
        <v>21</v>
      </c>
      <c r="BB96" s="73">
        <v>20</v>
      </c>
      <c r="BC96" s="73">
        <v>23</v>
      </c>
      <c r="BD96" s="73">
        <v>13</v>
      </c>
      <c r="BE96" s="73">
        <v>16</v>
      </c>
      <c r="BF96" s="73">
        <v>12</v>
      </c>
      <c r="BG96" s="73">
        <v>21</v>
      </c>
      <c r="BH96" s="73">
        <v>25</v>
      </c>
      <c r="BI96" s="73">
        <v>19</v>
      </c>
      <c r="BJ96" s="73">
        <v>20</v>
      </c>
      <c r="BK96" s="73">
        <v>25</v>
      </c>
      <c r="BL96" s="73">
        <v>23</v>
      </c>
      <c r="BM96" s="73">
        <v>24</v>
      </c>
      <c r="BN96" s="73">
        <v>25</v>
      </c>
      <c r="BO96" s="73">
        <v>24</v>
      </c>
      <c r="BP96" s="73">
        <v>19</v>
      </c>
      <c r="BQ96" s="73">
        <v>20</v>
      </c>
      <c r="BR96" s="73">
        <v>24</v>
      </c>
      <c r="BS96" s="73">
        <v>19</v>
      </c>
      <c r="BT96" s="73">
        <v>15</v>
      </c>
      <c r="BU96" s="73">
        <v>14</v>
      </c>
      <c r="BV96" s="73">
        <v>26</v>
      </c>
      <c r="BW96" s="73">
        <v>26</v>
      </c>
      <c r="BX96" s="73">
        <v>27</v>
      </c>
      <c r="BY96" s="73">
        <v>24</v>
      </c>
      <c r="BZ96" s="73">
        <v>18</v>
      </c>
      <c r="CA96" s="73">
        <v>18</v>
      </c>
      <c r="CB96" s="73">
        <v>5</v>
      </c>
      <c r="CC96" s="73">
        <v>11</v>
      </c>
      <c r="CD96" s="73">
        <v>26</v>
      </c>
      <c r="CE96" s="73">
        <v>10</v>
      </c>
      <c r="CF96" s="73">
        <v>13</v>
      </c>
    </row>
    <row r="97" spans="1:84" x14ac:dyDescent="0.25">
      <c r="A97" s="48" t="s">
        <v>88</v>
      </c>
      <c r="B97" s="62" t="s">
        <v>74</v>
      </c>
      <c r="C97" s="63" t="s">
        <v>89</v>
      </c>
      <c r="D97" s="20"/>
      <c r="E97" s="11"/>
      <c r="F97" s="27" t="s">
        <v>68</v>
      </c>
      <c r="G97" s="23" t="e">
        <f ca="1">G96/G8</f>
        <v>#REF!</v>
      </c>
      <c r="H97" s="76" t="e">
        <f>IF(H5=0, 0, H96/H5)</f>
        <v>#REF!</v>
      </c>
      <c r="I97" s="76">
        <v>1.2715033657442034E-2</v>
      </c>
      <c r="J97" s="76">
        <v>1.2781954887218045E-2</v>
      </c>
      <c r="K97" s="76">
        <v>1.281085154483798E-2</v>
      </c>
      <c r="L97" s="76">
        <v>1.3782542113323124E-2</v>
      </c>
      <c r="M97" s="76">
        <v>9.9312452253628725E-3</v>
      </c>
      <c r="N97" s="76">
        <v>1.2977099236641221E-2</v>
      </c>
      <c r="O97" s="76">
        <v>1.1476664116296864E-2</v>
      </c>
      <c r="P97" s="76">
        <v>1.1591962905718702E-2</v>
      </c>
      <c r="Q97" s="76">
        <v>1.5313935681470138E-2</v>
      </c>
      <c r="R97" s="76">
        <v>1.6380655226209049E-2</v>
      </c>
      <c r="S97" s="76">
        <v>1.5723270440251572E-2</v>
      </c>
      <c r="T97" s="76">
        <v>9.4936708860759497E-3</v>
      </c>
      <c r="U97" s="76">
        <v>8.7929656274980013E-3</v>
      </c>
      <c r="V97" s="76">
        <v>1.2769353551476457E-2</v>
      </c>
      <c r="W97" s="76">
        <v>1.2009607686148919E-2</v>
      </c>
      <c r="X97" s="76">
        <v>1.2067578439259855E-2</v>
      </c>
      <c r="Y97" s="76">
        <v>1.2145748987854251E-2</v>
      </c>
      <c r="Z97" s="76">
        <v>1.2274959083469721E-2</v>
      </c>
      <c r="AA97" s="76">
        <v>1.3082583810302535E-2</v>
      </c>
      <c r="AB97" s="76">
        <v>1.3888888888888888E-2</v>
      </c>
      <c r="AC97" s="76">
        <v>1.5912897822445562E-2</v>
      </c>
      <c r="AD97" s="76">
        <v>1.5126050420168067E-2</v>
      </c>
      <c r="AE97" s="76">
        <v>2.030456852791878E-2</v>
      </c>
      <c r="AF97" s="76">
        <v>1.6891891891891893E-2</v>
      </c>
      <c r="AG97" s="76">
        <v>1.7706576728499158E-2</v>
      </c>
      <c r="AH97" s="76">
        <v>1.8196856906534328E-2</v>
      </c>
      <c r="AI97" s="76">
        <v>1.824212271973466E-2</v>
      </c>
      <c r="AJ97" s="76">
        <v>1.8549747048903879E-2</v>
      </c>
      <c r="AK97" s="76">
        <v>1.4370245139475908E-2</v>
      </c>
      <c r="AL97" s="76">
        <v>1.6170212765957447E-2</v>
      </c>
      <c r="AM97" s="76">
        <v>1.877133105802048E-2</v>
      </c>
      <c r="AN97" s="76">
        <v>1.9624573378839591E-2</v>
      </c>
      <c r="AO97" s="76">
        <v>2.1760633036597428E-2</v>
      </c>
      <c r="AP97" s="76">
        <v>2.1760633036597428E-2</v>
      </c>
      <c r="AQ97" s="76">
        <v>1.804123711340206E-2</v>
      </c>
      <c r="AR97" s="76">
        <v>1.7857142857142856E-2</v>
      </c>
      <c r="AS97" s="76">
        <v>1.6831683168316833E-2</v>
      </c>
      <c r="AT97" s="76">
        <v>9.9206349206349201E-3</v>
      </c>
      <c r="AU97" s="76">
        <v>1.5810276679841896E-2</v>
      </c>
      <c r="AV97" s="76">
        <v>1.6765285996055226E-2</v>
      </c>
      <c r="AW97" s="76">
        <v>8.8757396449704144E-3</v>
      </c>
      <c r="AX97" s="76">
        <v>1.7839444995044598E-2</v>
      </c>
      <c r="AY97" s="76">
        <v>2.1934197407776669E-2</v>
      </c>
      <c r="AZ97" s="76">
        <v>7.0351758793969852E-3</v>
      </c>
      <c r="BA97" s="76">
        <v>2.097902097902098E-2</v>
      </c>
      <c r="BB97" s="76">
        <v>1.998001998001998E-2</v>
      </c>
      <c r="BC97" s="76">
        <v>2.2794846382556987E-2</v>
      </c>
      <c r="BD97" s="76">
        <v>1.2999999999999999E-2</v>
      </c>
      <c r="BE97" s="76">
        <v>1.5984015984015984E-2</v>
      </c>
      <c r="BF97" s="76">
        <v>1.1988011988011988E-2</v>
      </c>
      <c r="BG97" s="76">
        <v>2.1042084168336674E-2</v>
      </c>
      <c r="BH97" s="76">
        <v>2.4900398406374501E-2</v>
      </c>
      <c r="BI97" s="76">
        <v>1.8886679920477135E-2</v>
      </c>
      <c r="BJ97" s="76">
        <v>1.9860973187686197E-2</v>
      </c>
      <c r="BK97" s="76">
        <v>2.4875621890547265E-2</v>
      </c>
      <c r="BL97" s="76">
        <v>2.2862823061630219E-2</v>
      </c>
      <c r="BM97" s="76">
        <v>2.3856858846918488E-2</v>
      </c>
      <c r="BN97" s="76">
        <v>2.4900398406374501E-2</v>
      </c>
      <c r="BO97" s="76">
        <v>2.3785926660059464E-2</v>
      </c>
      <c r="BP97" s="76">
        <v>1.8756169792694965E-2</v>
      </c>
      <c r="BQ97" s="76">
        <v>1.9723865877712032E-2</v>
      </c>
      <c r="BR97" s="76">
        <v>2.3738872403560832E-2</v>
      </c>
      <c r="BS97" s="76">
        <v>1.8830525272547076E-2</v>
      </c>
      <c r="BT97" s="76">
        <v>1.4866204162537165E-2</v>
      </c>
      <c r="BU97" s="76">
        <v>1.3875123885034688E-2</v>
      </c>
      <c r="BV97" s="76">
        <v>2.5819265143992055E-2</v>
      </c>
      <c r="BW97" s="76">
        <v>2.5819265143992055E-2</v>
      </c>
      <c r="BX97" s="76">
        <v>2.7E-2</v>
      </c>
      <c r="BY97" s="76">
        <v>2.4072216649949848E-2</v>
      </c>
      <c r="BZ97" s="76">
        <v>1.8072289156626505E-2</v>
      </c>
      <c r="CA97" s="76">
        <v>1.812688821752266E-2</v>
      </c>
      <c r="CB97" s="76">
        <v>5.0000000000000001E-3</v>
      </c>
      <c r="CC97" s="76">
        <v>1.1011011011011011E-2</v>
      </c>
      <c r="CD97" s="76">
        <v>2.5974025974025976E-2</v>
      </c>
      <c r="CE97" s="76">
        <v>9.99000999000999E-3</v>
      </c>
      <c r="CF97" s="76">
        <v>1.3039117352056168E-2</v>
      </c>
    </row>
    <row r="98" spans="1:84" x14ac:dyDescent="0.25">
      <c r="A98" s="17"/>
      <c r="B98" s="17"/>
      <c r="C98" s="17"/>
      <c r="D98" s="20"/>
      <c r="E98" s="11"/>
      <c r="F98" s="147" t="s">
        <v>97</v>
      </c>
      <c r="G98" s="111" t="e">
        <f ca="1">(INDIRECT("H98")+INDIRECT("I98")+INDIRECT("J98")+INDIRECT("K98")+INDIRECT("L98")+INDIRECT("M98")+INDIRECT("N98")+INDIRECT("O98")+INDIRECT("P98")+INDIRECT("Q98")+INDIRECT("R98")+INDIRECT("S98")) /12</f>
        <v>#REF!</v>
      </c>
      <c r="H98" s="73" t="e">
        <f>#REF!</f>
        <v>#REF!</v>
      </c>
      <c r="I98" s="73">
        <v>2559</v>
      </c>
      <c r="J98" s="73">
        <v>3588</v>
      </c>
      <c r="K98" s="73">
        <v>2858</v>
      </c>
      <c r="L98" s="73">
        <v>1932</v>
      </c>
      <c r="M98" s="73">
        <v>1488</v>
      </c>
      <c r="N98" s="73">
        <v>1758</v>
      </c>
      <c r="O98" s="73">
        <v>1743</v>
      </c>
      <c r="P98" s="73">
        <v>4403</v>
      </c>
      <c r="Q98" s="73">
        <v>4141</v>
      </c>
      <c r="R98" s="73">
        <v>4446</v>
      </c>
      <c r="S98" s="73">
        <v>5780</v>
      </c>
      <c r="T98" s="73">
        <v>6778</v>
      </c>
      <c r="U98" s="73">
        <v>5769</v>
      </c>
      <c r="V98" s="73">
        <v>6299</v>
      </c>
      <c r="W98" s="73">
        <v>6408</v>
      </c>
      <c r="X98" s="73">
        <v>5899</v>
      </c>
      <c r="Y98" s="73">
        <v>5556</v>
      </c>
      <c r="Z98" s="73">
        <v>6830</v>
      </c>
      <c r="AA98" s="73">
        <v>6319</v>
      </c>
      <c r="AB98" s="73">
        <v>6743</v>
      </c>
      <c r="AC98" s="73">
        <v>7261</v>
      </c>
      <c r="AD98" s="73">
        <v>6078</v>
      </c>
      <c r="AE98" s="73">
        <v>6602</v>
      </c>
      <c r="AF98" s="73">
        <v>7416</v>
      </c>
      <c r="AG98" s="73">
        <v>1581</v>
      </c>
      <c r="AH98" s="73">
        <v>5326</v>
      </c>
      <c r="AI98" s="73">
        <v>6405</v>
      </c>
      <c r="AJ98" s="73">
        <v>6148</v>
      </c>
      <c r="AK98" s="73">
        <v>5855</v>
      </c>
      <c r="AL98" s="73">
        <v>6365</v>
      </c>
      <c r="AM98" s="73">
        <v>7256</v>
      </c>
      <c r="AN98" s="73">
        <v>6785</v>
      </c>
      <c r="AO98" s="73">
        <v>6516</v>
      </c>
      <c r="AP98" s="73">
        <v>6985</v>
      </c>
      <c r="AQ98" s="73">
        <v>6929</v>
      </c>
      <c r="AR98" s="73">
        <v>6728</v>
      </c>
      <c r="AS98" s="73">
        <v>5587</v>
      </c>
      <c r="AT98" s="73">
        <v>6775</v>
      </c>
      <c r="AU98" s="73">
        <v>6992</v>
      </c>
      <c r="AV98" s="73">
        <v>6257</v>
      </c>
      <c r="AW98" s="73">
        <v>6415</v>
      </c>
      <c r="AX98" s="73">
        <v>7047</v>
      </c>
      <c r="AY98" s="73">
        <v>6104</v>
      </c>
      <c r="AZ98" s="73">
        <v>4443</v>
      </c>
      <c r="BA98" s="73">
        <v>1903</v>
      </c>
      <c r="BB98" s="73">
        <v>1898</v>
      </c>
      <c r="BC98" s="73">
        <v>5565</v>
      </c>
      <c r="BD98" s="73">
        <v>7012</v>
      </c>
      <c r="BE98" s="73">
        <v>6347</v>
      </c>
      <c r="BF98" s="73">
        <v>6723</v>
      </c>
      <c r="BG98" s="73">
        <v>5959</v>
      </c>
      <c r="BH98" s="73">
        <v>6232</v>
      </c>
      <c r="BI98" s="73">
        <v>6362</v>
      </c>
      <c r="BJ98" s="73">
        <v>6152</v>
      </c>
      <c r="BK98" s="73">
        <v>6371</v>
      </c>
      <c r="BL98" s="73">
        <v>6663</v>
      </c>
      <c r="BM98" s="73">
        <v>7037</v>
      </c>
      <c r="BN98" s="73">
        <v>5912</v>
      </c>
      <c r="BO98" s="73">
        <v>6768</v>
      </c>
      <c r="BP98" s="73">
        <v>7192</v>
      </c>
      <c r="BQ98" s="73">
        <v>6318</v>
      </c>
      <c r="BR98" s="73">
        <v>7218</v>
      </c>
      <c r="BS98" s="73">
        <v>6003</v>
      </c>
      <c r="BT98" s="73">
        <v>6602</v>
      </c>
      <c r="BU98" s="73">
        <v>6750</v>
      </c>
      <c r="BV98" s="73">
        <v>6849</v>
      </c>
      <c r="BW98" s="73">
        <v>6639</v>
      </c>
      <c r="BX98" s="73">
        <v>7147</v>
      </c>
      <c r="BY98" s="73">
        <v>7173</v>
      </c>
      <c r="BZ98" s="73">
        <v>6256</v>
      </c>
      <c r="CA98" s="73">
        <v>6781</v>
      </c>
      <c r="CB98" s="73">
        <v>1229</v>
      </c>
      <c r="CC98" s="73">
        <v>6315</v>
      </c>
      <c r="CD98" s="73">
        <v>7229</v>
      </c>
      <c r="CE98" s="73">
        <v>7318</v>
      </c>
      <c r="CF98" s="73">
        <v>7153</v>
      </c>
    </row>
    <row r="99" spans="1:84" x14ac:dyDescent="0.25">
      <c r="A99" s="48" t="s">
        <v>88</v>
      </c>
      <c r="B99" s="62" t="s">
        <v>74</v>
      </c>
      <c r="C99" s="63" t="s">
        <v>89</v>
      </c>
      <c r="D99" s="20"/>
      <c r="E99" s="11"/>
      <c r="F99" s="27" t="s">
        <v>68</v>
      </c>
      <c r="G99" s="23" t="e">
        <f ca="1">G98/G8</f>
        <v>#REF!</v>
      </c>
      <c r="H99" s="76" t="e">
        <f>IF(H6=0, 0, H98/H6)</f>
        <v>#REF!</v>
      </c>
      <c r="I99" s="76">
        <v>0.10859786114411815</v>
      </c>
      <c r="J99" s="76">
        <v>0.19932225987445143</v>
      </c>
      <c r="K99" s="76">
        <v>0.15805773697599823</v>
      </c>
      <c r="L99" s="76">
        <v>0.1064873504933032</v>
      </c>
      <c r="M99" s="76">
        <v>8.1771720613287899E-2</v>
      </c>
      <c r="N99" s="76">
        <v>9.6497969041607207E-2</v>
      </c>
      <c r="O99" s="76">
        <v>9.5391856392294222E-2</v>
      </c>
      <c r="P99" s="76">
        <v>0.2407984686901832</v>
      </c>
      <c r="Q99" s="76">
        <v>0.22598777559484828</v>
      </c>
      <c r="R99" s="76">
        <v>0.24197235223685643</v>
      </c>
      <c r="S99" s="76">
        <v>0.31356805728855858</v>
      </c>
      <c r="T99" s="76">
        <v>0.36679473997510686</v>
      </c>
      <c r="U99" s="76">
        <v>0.31123219680621494</v>
      </c>
      <c r="V99" s="76">
        <v>0.33934920805947633</v>
      </c>
      <c r="W99" s="76">
        <v>0.34412759787336877</v>
      </c>
      <c r="X99" s="76">
        <v>0.31638508983641728</v>
      </c>
      <c r="Y99" s="76">
        <v>0.29725536354395166</v>
      </c>
      <c r="Z99" s="76">
        <v>0.36440271034519556</v>
      </c>
      <c r="AA99" s="76">
        <v>0.33604552222931289</v>
      </c>
      <c r="AB99" s="76">
        <v>0.35743440233236151</v>
      </c>
      <c r="AC99" s="76">
        <v>0.38284298217863544</v>
      </c>
      <c r="AD99" s="76">
        <v>0.31959196550636237</v>
      </c>
      <c r="AE99" s="76">
        <v>0.34579928765975276</v>
      </c>
      <c r="AF99" s="76">
        <v>0.3870765697583381</v>
      </c>
      <c r="AG99" s="76">
        <v>8.235232836753828E-2</v>
      </c>
      <c r="AH99" s="76">
        <v>0.27730917421639073</v>
      </c>
      <c r="AI99" s="76">
        <v>0.33265814895606105</v>
      </c>
      <c r="AJ99" s="76">
        <v>0.31858223650119183</v>
      </c>
      <c r="AK99" s="76">
        <v>0.30231837662002375</v>
      </c>
      <c r="AL99" s="76">
        <v>0.32788996497012157</v>
      </c>
      <c r="AM99" s="76">
        <v>0.37246547918484679</v>
      </c>
      <c r="AN99" s="76">
        <v>0.34759221311475408</v>
      </c>
      <c r="AO99" s="76">
        <v>0.3341024457775727</v>
      </c>
      <c r="AP99" s="76">
        <v>0.35756334783721527</v>
      </c>
      <c r="AQ99" s="76">
        <v>0.35335815186903974</v>
      </c>
      <c r="AR99" s="76">
        <v>0.34333537456623803</v>
      </c>
      <c r="AS99" s="76">
        <v>0.2846153846153846</v>
      </c>
      <c r="AT99" s="76">
        <v>0.34448568668327656</v>
      </c>
      <c r="AU99" s="76">
        <v>0.35450996298737514</v>
      </c>
      <c r="AV99" s="76">
        <v>0.31610589067394163</v>
      </c>
      <c r="AW99" s="76">
        <v>0.32367929764367526</v>
      </c>
      <c r="AX99" s="76">
        <v>0.35556788939906153</v>
      </c>
      <c r="AY99" s="76">
        <v>0.30775436119794292</v>
      </c>
      <c r="AZ99" s="76">
        <v>0.22393024545133813</v>
      </c>
      <c r="BA99" s="76">
        <v>9.5849702830663852E-2</v>
      </c>
      <c r="BB99" s="76">
        <v>9.543443282381335E-2</v>
      </c>
      <c r="BC99" s="76">
        <v>0.27936746987951805</v>
      </c>
      <c r="BD99" s="76">
        <v>0.35140823894958406</v>
      </c>
      <c r="BE99" s="76">
        <v>0.31771537267858035</v>
      </c>
      <c r="BF99" s="76">
        <v>0.33601559376249501</v>
      </c>
      <c r="BG99" s="76">
        <v>0.29688122758070945</v>
      </c>
      <c r="BH99" s="76">
        <v>0.30958768007948334</v>
      </c>
      <c r="BI99" s="76">
        <v>0.31476350682762716</v>
      </c>
      <c r="BJ99" s="76">
        <v>0.30383247728170681</v>
      </c>
      <c r="BK99" s="76">
        <v>0.31399704287826513</v>
      </c>
      <c r="BL99" s="76">
        <v>0.32671373933509856</v>
      </c>
      <c r="BM99" s="76">
        <v>0.34505246641168974</v>
      </c>
      <c r="BN99" s="76">
        <v>0.2882777452701385</v>
      </c>
      <c r="BO99" s="76">
        <v>0.32931101595951734</v>
      </c>
      <c r="BP99" s="76">
        <v>0.34888910449209276</v>
      </c>
      <c r="BQ99" s="76">
        <v>0.30577872422805147</v>
      </c>
      <c r="BR99" s="76">
        <v>0.34932004065237382</v>
      </c>
      <c r="BS99" s="76">
        <v>0.28762397585166022</v>
      </c>
      <c r="BT99" s="76">
        <v>0.31632408605241724</v>
      </c>
      <c r="BU99" s="76">
        <v>0.32341526520051744</v>
      </c>
      <c r="BV99" s="76">
        <v>0.32775039479351104</v>
      </c>
      <c r="BW99" s="76">
        <v>0.31707899512847454</v>
      </c>
      <c r="BX99" s="76">
        <v>0.34112930170397593</v>
      </c>
      <c r="BY99" s="76">
        <v>0.34139260387416115</v>
      </c>
      <c r="BZ99" s="76">
        <v>0.29749393694421988</v>
      </c>
      <c r="CA99" s="76">
        <v>0.32232151345184906</v>
      </c>
      <c r="CB99" s="76">
        <v>5.8390345876092743E-2</v>
      </c>
      <c r="CC99" s="76">
        <v>0.29961569483323053</v>
      </c>
      <c r="CD99" s="76">
        <v>0.34228219696969697</v>
      </c>
      <c r="CE99" s="76">
        <v>0.34369716325380423</v>
      </c>
      <c r="CF99" s="76">
        <v>0.33459631396763029</v>
      </c>
    </row>
    <row r="100" spans="1:84" ht="13.8" thickBot="1" x14ac:dyDescent="0.3">
      <c r="A100" s="17"/>
      <c r="B100" s="17"/>
      <c r="C100" s="17"/>
      <c r="D100" s="20"/>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20"/>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20"/>
      <c r="E102" s="11"/>
      <c r="F102" s="133" t="s">
        <v>99</v>
      </c>
      <c r="G102" s="111" t="e">
        <f ca="1">(INDIRECT("H102")+INDIRECT("I102")+INDIRECT("J102")+INDIRECT("K102")+INDIRECT("L102")+INDIRECT("M102")+INDIRECT("N102")+INDIRECT("O102")+INDIRECT("P102")+INDIRECT("Q102")+INDIRECT("R102")+INDIRECT("S102")) / 12</f>
        <v>#REF!</v>
      </c>
      <c r="H102" s="73" t="e">
        <f>#REF!</f>
        <v>#REF!</v>
      </c>
      <c r="I102" s="73">
        <v>1807</v>
      </c>
      <c r="J102" s="73">
        <v>2180</v>
      </c>
      <c r="K102" s="73">
        <v>1728</v>
      </c>
      <c r="L102" s="73">
        <v>1749</v>
      </c>
      <c r="M102" s="73">
        <v>1855</v>
      </c>
      <c r="N102" s="73">
        <v>1949</v>
      </c>
      <c r="O102" s="73">
        <v>1949</v>
      </c>
      <c r="P102" s="73">
        <v>1768</v>
      </c>
      <c r="Q102" s="73">
        <v>2232</v>
      </c>
      <c r="R102" s="73">
        <v>1773</v>
      </c>
      <c r="S102" s="73">
        <v>2044</v>
      </c>
      <c r="T102" s="73">
        <v>2139</v>
      </c>
      <c r="U102" s="73">
        <v>1412</v>
      </c>
      <c r="V102" s="73">
        <v>2070</v>
      </c>
      <c r="W102" s="73">
        <v>1695</v>
      </c>
      <c r="X102" s="73">
        <v>1806</v>
      </c>
      <c r="Y102" s="73">
        <v>1815</v>
      </c>
      <c r="Z102" s="73">
        <v>1746</v>
      </c>
      <c r="AA102" s="73">
        <v>1846</v>
      </c>
      <c r="AB102" s="73">
        <v>1898</v>
      </c>
      <c r="AC102" s="73">
        <v>1774</v>
      </c>
      <c r="AD102" s="73">
        <v>1896</v>
      </c>
      <c r="AE102" s="73">
        <v>1777</v>
      </c>
      <c r="AF102" s="73">
        <v>1818</v>
      </c>
      <c r="AG102" s="73">
        <v>1925</v>
      </c>
      <c r="AH102" s="73">
        <v>1456</v>
      </c>
      <c r="AI102" s="73">
        <v>1212</v>
      </c>
      <c r="AJ102" s="73">
        <v>1438</v>
      </c>
      <c r="AK102" s="73">
        <v>1342</v>
      </c>
      <c r="AL102" s="73">
        <v>1271</v>
      </c>
      <c r="AM102" s="73">
        <v>1587</v>
      </c>
      <c r="AN102" s="73">
        <v>1285</v>
      </c>
      <c r="AO102" s="73">
        <v>1272</v>
      </c>
      <c r="AP102" s="73">
        <v>1623</v>
      </c>
      <c r="AQ102" s="73">
        <v>1257</v>
      </c>
      <c r="AR102" s="73">
        <v>1498</v>
      </c>
      <c r="AS102" s="73">
        <v>1389</v>
      </c>
      <c r="AT102" s="73">
        <v>1562</v>
      </c>
      <c r="AU102" s="73">
        <v>1237</v>
      </c>
      <c r="AV102" s="73">
        <v>1862</v>
      </c>
      <c r="AW102" s="73">
        <v>1129</v>
      </c>
      <c r="AX102" s="73">
        <v>1596</v>
      </c>
      <c r="AY102" s="73">
        <v>1630</v>
      </c>
      <c r="AZ102" s="73">
        <v>1197</v>
      </c>
      <c r="BA102" s="73">
        <v>1539</v>
      </c>
      <c r="BB102" s="73">
        <v>1357</v>
      </c>
      <c r="BC102" s="73">
        <v>1234</v>
      </c>
      <c r="BD102" s="73">
        <v>1694</v>
      </c>
      <c r="BE102" s="73">
        <v>1011</v>
      </c>
      <c r="BF102" s="73">
        <v>1209</v>
      </c>
      <c r="BG102" s="73">
        <v>1092</v>
      </c>
      <c r="BH102" s="73">
        <v>1309</v>
      </c>
      <c r="BI102" s="73">
        <v>1269</v>
      </c>
      <c r="BJ102" s="73">
        <v>1189</v>
      </c>
      <c r="BK102" s="73">
        <v>1692</v>
      </c>
      <c r="BL102" s="73">
        <v>1188</v>
      </c>
      <c r="BM102" s="73">
        <v>1299</v>
      </c>
      <c r="BN102" s="73">
        <v>1284</v>
      </c>
      <c r="BO102" s="73">
        <v>1256</v>
      </c>
      <c r="BP102" s="73">
        <v>1462</v>
      </c>
      <c r="BQ102" s="73">
        <v>1210</v>
      </c>
      <c r="BR102" s="73">
        <v>1405</v>
      </c>
      <c r="BS102" s="73">
        <v>1142</v>
      </c>
      <c r="BT102" s="73">
        <v>1345</v>
      </c>
      <c r="BU102" s="73">
        <v>1128</v>
      </c>
      <c r="BV102" s="73">
        <v>1228</v>
      </c>
      <c r="BW102" s="73">
        <v>4626</v>
      </c>
      <c r="BX102" s="73">
        <v>1212</v>
      </c>
      <c r="BY102" s="73">
        <v>1339</v>
      </c>
      <c r="BZ102" s="73">
        <v>2543</v>
      </c>
      <c r="CA102" s="73">
        <v>2755</v>
      </c>
      <c r="CB102" s="73">
        <v>2755</v>
      </c>
      <c r="CC102" s="73">
        <v>1134</v>
      </c>
      <c r="CD102" s="73">
        <v>3041</v>
      </c>
      <c r="CE102" s="73">
        <v>1497</v>
      </c>
      <c r="CF102" s="73">
        <v>983</v>
      </c>
    </row>
    <row r="103" spans="1:84" x14ac:dyDescent="0.25">
      <c r="A103" s="17"/>
      <c r="B103" s="17"/>
      <c r="C103" s="17"/>
      <c r="D103" s="20"/>
      <c r="E103" s="11"/>
      <c r="F103" s="14" t="s">
        <v>100</v>
      </c>
      <c r="G103" s="106" t="e">
        <f ca="1">G102/G5</f>
        <v>#REF!</v>
      </c>
      <c r="H103" s="74" t="e">
        <f>H102/H5</f>
        <v>#REF!</v>
      </c>
      <c r="I103" s="74">
        <v>1.3515332834704563</v>
      </c>
      <c r="J103" s="74">
        <v>1.6390977443609023</v>
      </c>
      <c r="K103" s="74">
        <v>1.3021853805576489</v>
      </c>
      <c r="L103" s="74">
        <v>1.3392036753445635</v>
      </c>
      <c r="M103" s="74">
        <v>1.4171122994652405</v>
      </c>
      <c r="N103" s="74">
        <v>1.4877862595419846</v>
      </c>
      <c r="O103" s="74">
        <v>1.4912012241775057</v>
      </c>
      <c r="P103" s="74">
        <v>1.3663060278207109</v>
      </c>
      <c r="Q103" s="74">
        <v>1.7090352220520675</v>
      </c>
      <c r="R103" s="74">
        <v>1.3829953198127924</v>
      </c>
      <c r="S103" s="74">
        <v>1.6069182389937107</v>
      </c>
      <c r="T103" s="74">
        <v>1.692246835443038</v>
      </c>
      <c r="U103" s="74">
        <v>1.1286970423661071</v>
      </c>
      <c r="V103" s="74">
        <v>1.6520351157222666</v>
      </c>
      <c r="W103" s="74">
        <v>1.3570856685348278</v>
      </c>
      <c r="X103" s="74">
        <v>1.4529364440868866</v>
      </c>
      <c r="Y103" s="74">
        <v>1.4696356275303644</v>
      </c>
      <c r="Z103" s="74">
        <v>1.4288052373158757</v>
      </c>
      <c r="AA103" s="74">
        <v>1.5094031071136549</v>
      </c>
      <c r="AB103" s="74">
        <v>1.5506535947712419</v>
      </c>
      <c r="AC103" s="74">
        <v>1.4857621440536013</v>
      </c>
      <c r="AD103" s="74">
        <v>1.5932773109243696</v>
      </c>
      <c r="AE103" s="74">
        <v>1.5033840947546531</v>
      </c>
      <c r="AF103" s="74">
        <v>1.535472972972973</v>
      </c>
      <c r="AG103" s="74">
        <v>1.6231028667790894</v>
      </c>
      <c r="AH103" s="74">
        <v>1.2043010752688172</v>
      </c>
      <c r="AI103" s="74">
        <v>1.0049751243781095</v>
      </c>
      <c r="AJ103" s="74">
        <v>1.2124789207419899</v>
      </c>
      <c r="AK103" s="74">
        <v>1.1344040574809806</v>
      </c>
      <c r="AL103" s="74">
        <v>1.0817021276595744</v>
      </c>
      <c r="AM103" s="74">
        <v>1.3540955631399318</v>
      </c>
      <c r="AN103" s="74">
        <v>1.0964163822525597</v>
      </c>
      <c r="AO103" s="74">
        <v>1.258160237388724</v>
      </c>
      <c r="AP103" s="74">
        <v>1.6053412462908012</v>
      </c>
      <c r="AQ103" s="74">
        <v>1.0798969072164948</v>
      </c>
      <c r="AR103" s="74">
        <v>1.4861111111111112</v>
      </c>
      <c r="AS103" s="74">
        <v>1.3752475247524751</v>
      </c>
      <c r="AT103" s="74">
        <v>1.5496031746031746</v>
      </c>
      <c r="AU103" s="74">
        <v>1.2223320158102766</v>
      </c>
      <c r="AV103" s="74">
        <v>1.8362919132149902</v>
      </c>
      <c r="AW103" s="74">
        <v>1.1134122287968442</v>
      </c>
      <c r="AX103" s="74">
        <v>1.5817641228939545</v>
      </c>
      <c r="AY103" s="74">
        <v>1.625124626121635</v>
      </c>
      <c r="AZ103" s="74">
        <v>1.2030150753768845</v>
      </c>
      <c r="BA103" s="74">
        <v>1.5374625374625375</v>
      </c>
      <c r="BB103" s="74">
        <v>1.3556443556443556</v>
      </c>
      <c r="BC103" s="74">
        <v>1.2229930624380574</v>
      </c>
      <c r="BD103" s="74">
        <v>1.694</v>
      </c>
      <c r="BE103" s="74">
        <v>1.0099900099900101</v>
      </c>
      <c r="BF103" s="74">
        <v>1.2077922077922079</v>
      </c>
      <c r="BG103" s="74">
        <v>1.094188376753507</v>
      </c>
      <c r="BH103" s="74">
        <v>1.3037848605577689</v>
      </c>
      <c r="BI103" s="74">
        <v>1.2614314115308152</v>
      </c>
      <c r="BJ103" s="74">
        <v>1.1807348560079445</v>
      </c>
      <c r="BK103" s="74">
        <v>1.6835820895522389</v>
      </c>
      <c r="BL103" s="74">
        <v>1.1809145129224652</v>
      </c>
      <c r="BM103" s="74">
        <v>1.2912524850894633</v>
      </c>
      <c r="BN103" s="74">
        <v>1.2788844621513944</v>
      </c>
      <c r="BO103" s="74">
        <v>1.2447968285431119</v>
      </c>
      <c r="BP103" s="74">
        <v>1.4432379072063179</v>
      </c>
      <c r="BQ103" s="74">
        <v>1.193293885601578</v>
      </c>
      <c r="BR103" s="74">
        <v>1.3897131552917903</v>
      </c>
      <c r="BS103" s="74">
        <v>1.1318136769078295</v>
      </c>
      <c r="BT103" s="74">
        <v>1.3330029732408326</v>
      </c>
      <c r="BU103" s="74">
        <v>1.1179385530227948</v>
      </c>
      <c r="BV103" s="74">
        <v>1.2194637537239326</v>
      </c>
      <c r="BW103" s="74">
        <v>4.593843098311817</v>
      </c>
      <c r="BX103" s="74">
        <v>1.212</v>
      </c>
      <c r="BY103" s="74">
        <v>1.3430290872617854</v>
      </c>
      <c r="BZ103" s="74">
        <v>2.5532128514056227</v>
      </c>
      <c r="CA103" s="74">
        <v>2.7744209466263845</v>
      </c>
      <c r="CB103" s="74">
        <v>2.7549999999999999</v>
      </c>
      <c r="CC103" s="74">
        <v>1.1351351351351351</v>
      </c>
      <c r="CD103" s="74">
        <v>3.0379620379620378</v>
      </c>
      <c r="CE103" s="74">
        <v>1.4955044955044956</v>
      </c>
      <c r="CF103" s="74">
        <v>0.98595787362086262</v>
      </c>
    </row>
    <row r="104" spans="1:84" x14ac:dyDescent="0.25">
      <c r="A104" s="17"/>
      <c r="B104" s="17"/>
      <c r="C104" s="17"/>
      <c r="D104" s="20"/>
      <c r="E104" s="11"/>
      <c r="F104" s="159" t="s">
        <v>101</v>
      </c>
      <c r="G104" s="111" t="e">
        <f ca="1">(INDIRECT("H104")+INDIRECT("I104")+INDIRECT("J104")+INDIRECT("K104")+INDIRECT("L104")+INDIRECT("M104")+INDIRECT("N104")+INDIRECT("O104")+INDIRECT("P104")+INDIRECT("Q104")+INDIRECT("R104")+INDIRECT("S104")) / 12</f>
        <v>#REF!</v>
      </c>
      <c r="H104" s="73" t="e">
        <f>#REF!</f>
        <v>#REF!</v>
      </c>
      <c r="I104" s="73">
        <v>18455</v>
      </c>
      <c r="J104" s="73">
        <v>21879</v>
      </c>
      <c r="K104" s="73">
        <v>20139</v>
      </c>
      <c r="L104" s="73">
        <v>19883</v>
      </c>
      <c r="M104" s="73">
        <v>20266</v>
      </c>
      <c r="N104" s="73">
        <v>20855</v>
      </c>
      <c r="O104" s="73">
        <v>19008</v>
      </c>
      <c r="P104" s="73">
        <v>20152</v>
      </c>
      <c r="Q104" s="73">
        <v>20501</v>
      </c>
      <c r="R104" s="73">
        <v>20923</v>
      </c>
      <c r="S104" s="73">
        <v>21298</v>
      </c>
      <c r="T104" s="73">
        <v>20825</v>
      </c>
      <c r="U104" s="73">
        <v>19554</v>
      </c>
      <c r="V104" s="73">
        <v>23490</v>
      </c>
      <c r="W104" s="73">
        <v>21145</v>
      </c>
      <c r="X104" s="73">
        <v>19096</v>
      </c>
      <c r="Y104" s="73">
        <v>21441</v>
      </c>
      <c r="Z104" s="73">
        <v>21121</v>
      </c>
      <c r="AA104" s="73">
        <v>20544</v>
      </c>
      <c r="AB104" s="73">
        <v>18716</v>
      </c>
      <c r="AC104" s="73">
        <v>18841</v>
      </c>
      <c r="AD104" s="73">
        <v>19639</v>
      </c>
      <c r="AE104" s="73">
        <v>19473</v>
      </c>
      <c r="AF104" s="73">
        <v>18841</v>
      </c>
      <c r="AG104" s="73">
        <v>18429</v>
      </c>
      <c r="AH104" s="73">
        <v>17843</v>
      </c>
      <c r="AI104" s="73">
        <v>16519</v>
      </c>
      <c r="AJ104" s="73">
        <v>17265</v>
      </c>
      <c r="AK104" s="73">
        <v>16884</v>
      </c>
      <c r="AL104" s="73">
        <v>18992</v>
      </c>
      <c r="AM104" s="73">
        <v>18556</v>
      </c>
      <c r="AN104" s="73">
        <v>16762</v>
      </c>
      <c r="AO104" s="73">
        <v>16151</v>
      </c>
      <c r="AP104" s="73">
        <v>17438</v>
      </c>
      <c r="AQ104" s="73">
        <v>16821</v>
      </c>
      <c r="AR104" s="73">
        <v>16818</v>
      </c>
      <c r="AS104" s="73">
        <v>17622</v>
      </c>
      <c r="AT104" s="73">
        <v>17293</v>
      </c>
      <c r="AU104" s="73">
        <v>16088</v>
      </c>
      <c r="AV104" s="73">
        <v>17550</v>
      </c>
      <c r="AW104" s="73">
        <v>16517</v>
      </c>
      <c r="AX104" s="73">
        <v>16264</v>
      </c>
      <c r="AY104" s="73">
        <v>24614</v>
      </c>
      <c r="AZ104" s="73">
        <v>16895</v>
      </c>
      <c r="BA104" s="73">
        <v>16113</v>
      </c>
      <c r="BB104" s="73">
        <v>16310</v>
      </c>
      <c r="BC104" s="73">
        <v>16027</v>
      </c>
      <c r="BD104" s="73">
        <v>15983</v>
      </c>
      <c r="BE104" s="73">
        <v>14710</v>
      </c>
      <c r="BF104" s="73">
        <v>27788</v>
      </c>
      <c r="BG104" s="73">
        <v>15132</v>
      </c>
      <c r="BH104" s="73">
        <v>23030</v>
      </c>
      <c r="BI104" s="73">
        <v>15727</v>
      </c>
      <c r="BJ104" s="73">
        <v>20212</v>
      </c>
      <c r="BK104" s="73">
        <v>15827</v>
      </c>
      <c r="BL104" s="73">
        <v>16196</v>
      </c>
      <c r="BM104" s="73">
        <v>15859</v>
      </c>
      <c r="BN104" s="73">
        <v>15367</v>
      </c>
      <c r="BO104" s="73">
        <v>14979</v>
      </c>
      <c r="BP104" s="73">
        <v>16182</v>
      </c>
      <c r="BQ104" s="73">
        <v>14805</v>
      </c>
      <c r="BR104" s="73">
        <v>15936</v>
      </c>
      <c r="BS104" s="73">
        <v>14835</v>
      </c>
      <c r="BT104" s="73">
        <v>15289</v>
      </c>
      <c r="BU104" s="73">
        <v>14392</v>
      </c>
      <c r="BV104" s="73">
        <v>15810</v>
      </c>
      <c r="BW104" s="73">
        <v>59067</v>
      </c>
      <c r="BX104" s="73">
        <v>14552</v>
      </c>
      <c r="BY104" s="73">
        <v>14713</v>
      </c>
      <c r="BZ104" s="73">
        <v>16027</v>
      </c>
      <c r="CA104" s="73">
        <v>15566</v>
      </c>
      <c r="CB104" s="73">
        <v>15566</v>
      </c>
      <c r="CC104" s="73">
        <v>59724</v>
      </c>
      <c r="CD104" s="73">
        <v>14151</v>
      </c>
      <c r="CE104" s="73">
        <v>14232</v>
      </c>
      <c r="CF104" s="73">
        <v>18765</v>
      </c>
    </row>
    <row r="105" spans="1:84" x14ac:dyDescent="0.25">
      <c r="A105" s="17"/>
      <c r="B105" s="17"/>
      <c r="C105" s="17"/>
      <c r="D105" s="20"/>
      <c r="E105" s="11"/>
      <c r="F105" s="14" t="s">
        <v>102</v>
      </c>
      <c r="G105" s="106" t="e">
        <f ca="1">G104/G6</f>
        <v>#REF!</v>
      </c>
      <c r="H105" s="74" t="e">
        <f>H104/H6</f>
        <v>#REF!</v>
      </c>
      <c r="I105" s="74">
        <v>0.78318621626209473</v>
      </c>
      <c r="J105" s="74">
        <v>1.2154324759735571</v>
      </c>
      <c r="K105" s="74">
        <v>1.1137595398739077</v>
      </c>
      <c r="L105" s="74">
        <v>1.0959047566554594</v>
      </c>
      <c r="M105" s="74">
        <v>1.1137000604495246</v>
      </c>
      <c r="N105" s="74">
        <v>1.1447469535624109</v>
      </c>
      <c r="O105" s="74">
        <v>1.0402802101576183</v>
      </c>
      <c r="P105" s="74">
        <v>1.1021055509980859</v>
      </c>
      <c r="Q105" s="74">
        <v>1.1188059375682164</v>
      </c>
      <c r="R105" s="74">
        <v>1.1387286382932404</v>
      </c>
      <c r="S105" s="74">
        <v>1.1554277654207128</v>
      </c>
      <c r="T105" s="74">
        <v>1.1269549218031278</v>
      </c>
      <c r="U105" s="74">
        <v>1.0549201553733276</v>
      </c>
      <c r="V105" s="74">
        <v>1.2654886326904429</v>
      </c>
      <c r="W105" s="74">
        <v>1.1355458890499974</v>
      </c>
      <c r="X105" s="74">
        <v>1.0241887905604721</v>
      </c>
      <c r="Y105" s="74">
        <v>1.1471296345834894</v>
      </c>
      <c r="Z105" s="74">
        <v>1.1268740329723097</v>
      </c>
      <c r="AA105" s="74">
        <v>1.0925335035098915</v>
      </c>
      <c r="AB105" s="74">
        <v>0.99210177577524516</v>
      </c>
      <c r="AC105" s="74">
        <v>0.99340925867341556</v>
      </c>
      <c r="AD105" s="74">
        <v>1.0326532758439373</v>
      </c>
      <c r="AE105" s="74">
        <v>1.0199560025141421</v>
      </c>
      <c r="AF105" s="74">
        <v>0.98340205647476386</v>
      </c>
      <c r="AG105" s="74">
        <v>0.9599437441400146</v>
      </c>
      <c r="AH105" s="74">
        <v>0.92903259398104754</v>
      </c>
      <c r="AI105" s="74">
        <v>0.85795159447387559</v>
      </c>
      <c r="AJ105" s="74">
        <v>0.89465229557467096</v>
      </c>
      <c r="AK105" s="74">
        <v>0.87179222388599165</v>
      </c>
      <c r="AL105" s="74">
        <v>0.97836389861941064</v>
      </c>
      <c r="AM105" s="74">
        <v>0.952517837893332</v>
      </c>
      <c r="AN105" s="74">
        <v>0.85870901639344266</v>
      </c>
      <c r="AO105" s="74">
        <v>0.82812900579398041</v>
      </c>
      <c r="AP105" s="74">
        <v>0.89265421039160486</v>
      </c>
      <c r="AQ105" s="74">
        <v>0.85782038859707277</v>
      </c>
      <c r="AR105" s="74">
        <v>0.8582363747703613</v>
      </c>
      <c r="AS105" s="74">
        <v>0.89770759042282222</v>
      </c>
      <c r="AT105" s="74">
        <v>0.87929018152234706</v>
      </c>
      <c r="AU105" s="74">
        <v>0.81569740911626021</v>
      </c>
      <c r="AV105" s="74">
        <v>0.88663231282206734</v>
      </c>
      <c r="AW105" s="74">
        <v>0.83339219940461173</v>
      </c>
      <c r="AX105" s="74">
        <v>0.82062667137595235</v>
      </c>
      <c r="AY105" s="74">
        <v>1.24100030251084</v>
      </c>
      <c r="AZ105" s="74">
        <v>0.85151958066629707</v>
      </c>
      <c r="BA105" s="74">
        <v>0.81157449380477487</v>
      </c>
      <c r="BB105" s="74">
        <v>0.82009251810136763</v>
      </c>
      <c r="BC105" s="74">
        <v>0.80456827309236945</v>
      </c>
      <c r="BD105" s="74">
        <v>0.80099228224917307</v>
      </c>
      <c r="BE105" s="74">
        <v>0.7363467988186414</v>
      </c>
      <c r="BF105" s="74">
        <v>1.3888444622151139</v>
      </c>
      <c r="BG105" s="74">
        <v>0.75388601036269431</v>
      </c>
      <c r="BH105" s="74">
        <v>1.1440635866865374</v>
      </c>
      <c r="BI105" s="74">
        <v>0.77810211755392833</v>
      </c>
      <c r="BJ105" s="74">
        <v>0.99822204662188863</v>
      </c>
      <c r="BK105" s="74">
        <v>0.78003942828979789</v>
      </c>
      <c r="BL105" s="74">
        <v>0.79415514366970674</v>
      </c>
      <c r="BM105" s="74">
        <v>0.77763067568892807</v>
      </c>
      <c r="BN105" s="74">
        <v>0.74931733957480007</v>
      </c>
      <c r="BO105" s="74">
        <v>0.72883417672246009</v>
      </c>
      <c r="BP105" s="74">
        <v>0.78500048510720866</v>
      </c>
      <c r="BQ105" s="74">
        <v>0.71653276546316913</v>
      </c>
      <c r="BR105" s="74">
        <v>0.77123360596234813</v>
      </c>
      <c r="BS105" s="74">
        <v>0.71079488285180392</v>
      </c>
      <c r="BT105" s="74">
        <v>0.73254755402232763</v>
      </c>
      <c r="BU105" s="74">
        <v>0.68956925878012554</v>
      </c>
      <c r="BV105" s="74">
        <v>0.75656792841077669</v>
      </c>
      <c r="BW105" s="74">
        <v>2.8210430795682493</v>
      </c>
      <c r="BX105" s="74">
        <v>0.69457305140566084</v>
      </c>
      <c r="BY105" s="74">
        <v>0.70025224882204562</v>
      </c>
      <c r="BZ105" s="74">
        <v>0.76213799990489328</v>
      </c>
      <c r="CA105" s="74">
        <v>0.7398992299648256</v>
      </c>
      <c r="CB105" s="74">
        <v>0.73954770049410867</v>
      </c>
      <c r="CC105" s="74">
        <v>2.8336100963135169</v>
      </c>
      <c r="CD105" s="74">
        <v>0.67002840909090911</v>
      </c>
      <c r="CE105" s="74">
        <v>0.66842006387375541</v>
      </c>
      <c r="CF105" s="74">
        <v>0.87777154083637388</v>
      </c>
    </row>
    <row r="106" spans="1:84" x14ac:dyDescent="0.25">
      <c r="A106" s="17"/>
      <c r="B106" s="17"/>
      <c r="C106" s="17"/>
      <c r="D106" s="20"/>
      <c r="E106" s="11"/>
      <c r="F106" s="159" t="s">
        <v>103</v>
      </c>
      <c r="G106" s="111" t="e">
        <f ca="1">(INDIRECT("H106")+INDIRECT("I106")+INDIRECT("J106")+INDIRECT("K106")+INDIRECT("L106")+INDIRECT("M106")+INDIRECT("N106")+INDIRECT("O106")+INDIRECT("P106")+INDIRECT("Q106")+INDIRECT("R106")+INDIRECT("S106")) / 12</f>
        <v>#REF!</v>
      </c>
      <c r="H106" s="73" t="e">
        <f>#REF!</f>
        <v>#REF!</v>
      </c>
      <c r="I106" s="73">
        <v>0</v>
      </c>
      <c r="J106" s="73">
        <v>0</v>
      </c>
      <c r="K106" s="73">
        <v>0</v>
      </c>
      <c r="L106" s="73">
        <v>0</v>
      </c>
      <c r="M106" s="73">
        <v>0</v>
      </c>
      <c r="N106" s="73">
        <v>0</v>
      </c>
      <c r="O106" s="73">
        <v>0</v>
      </c>
      <c r="P106" s="73">
        <v>0</v>
      </c>
      <c r="Q106" s="73">
        <v>0</v>
      </c>
      <c r="R106" s="73">
        <v>0</v>
      </c>
      <c r="S106" s="73">
        <v>0</v>
      </c>
      <c r="T106" s="73">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3">
        <v>0</v>
      </c>
      <c r="AK106" s="73">
        <v>0</v>
      </c>
      <c r="AL106" s="73">
        <v>0</v>
      </c>
      <c r="AM106" s="73">
        <v>0</v>
      </c>
      <c r="AN106" s="73">
        <v>0</v>
      </c>
      <c r="AO106" s="73">
        <v>0</v>
      </c>
      <c r="AP106" s="73">
        <v>0</v>
      </c>
      <c r="AQ106" s="73">
        <v>0</v>
      </c>
      <c r="AR106" s="73">
        <v>0</v>
      </c>
      <c r="AS106" s="73">
        <v>0</v>
      </c>
      <c r="AT106" s="73">
        <v>0</v>
      </c>
      <c r="AU106" s="73">
        <v>0</v>
      </c>
      <c r="AV106" s="73">
        <v>0</v>
      </c>
      <c r="AW106" s="73">
        <v>0</v>
      </c>
      <c r="AX106" s="73">
        <v>0</v>
      </c>
      <c r="AY106" s="73">
        <v>0</v>
      </c>
      <c r="AZ106" s="73">
        <v>0</v>
      </c>
      <c r="BA106" s="73">
        <v>0</v>
      </c>
      <c r="BB106" s="73">
        <v>0</v>
      </c>
      <c r="BC106" s="73">
        <v>0</v>
      </c>
      <c r="BD106" s="73">
        <v>0</v>
      </c>
      <c r="BE106" s="73">
        <v>0</v>
      </c>
      <c r="BF106" s="73">
        <v>0</v>
      </c>
      <c r="BG106" s="73">
        <v>0</v>
      </c>
      <c r="BH106" s="73">
        <v>0</v>
      </c>
      <c r="BI106" s="73">
        <v>0</v>
      </c>
      <c r="BJ106" s="73">
        <v>0</v>
      </c>
      <c r="BK106" s="73">
        <v>0</v>
      </c>
      <c r="BL106" s="73">
        <v>0</v>
      </c>
      <c r="BM106" s="73">
        <v>0</v>
      </c>
      <c r="BN106" s="73">
        <v>2</v>
      </c>
      <c r="BO106" s="73">
        <v>1</v>
      </c>
      <c r="BP106" s="73">
        <v>1</v>
      </c>
      <c r="BQ106" s="73">
        <v>4</v>
      </c>
      <c r="BR106" s="73">
        <v>0</v>
      </c>
      <c r="BS106" s="73">
        <v>0</v>
      </c>
      <c r="BT106" s="73">
        <v>0</v>
      </c>
      <c r="BU106" s="73">
        <v>2</v>
      </c>
      <c r="BV106" s="73">
        <v>1</v>
      </c>
      <c r="BW106" s="73">
        <v>4</v>
      </c>
      <c r="BX106" s="73">
        <v>1</v>
      </c>
      <c r="BY106" s="73">
        <v>2</v>
      </c>
      <c r="BZ106" s="73">
        <v>2</v>
      </c>
      <c r="CA106" s="73">
        <v>3</v>
      </c>
      <c r="CB106" s="73">
        <v>3</v>
      </c>
      <c r="CC106" s="73">
        <v>4</v>
      </c>
      <c r="CD106" s="73">
        <v>24</v>
      </c>
      <c r="CE106" s="73">
        <v>12</v>
      </c>
      <c r="CF106" s="73">
        <v>19</v>
      </c>
    </row>
    <row r="107" spans="1:84" x14ac:dyDescent="0.25">
      <c r="A107" s="17"/>
      <c r="B107" s="17"/>
      <c r="C107" s="17"/>
      <c r="D107" s="20"/>
      <c r="E107" s="11"/>
      <c r="F107" s="14" t="s">
        <v>100</v>
      </c>
      <c r="G107" s="106" t="e">
        <f ca="1">G106/G5</f>
        <v>#REF!</v>
      </c>
      <c r="H107" s="74" t="e">
        <f>H106/H5</f>
        <v>#REF!</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v>0</v>
      </c>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1.9920318725099601E-3</v>
      </c>
      <c r="BO107" s="74">
        <v>9.9108027750247768E-4</v>
      </c>
      <c r="BP107" s="74">
        <v>9.871668311944718E-4</v>
      </c>
      <c r="BQ107" s="74">
        <v>3.9447731755424065E-3</v>
      </c>
      <c r="BR107" s="74">
        <v>0</v>
      </c>
      <c r="BS107" s="74">
        <v>0</v>
      </c>
      <c r="BT107" s="74">
        <v>0</v>
      </c>
      <c r="BU107" s="74">
        <v>1.9821605550049554E-3</v>
      </c>
      <c r="BV107" s="74">
        <v>9.930486593843098E-4</v>
      </c>
      <c r="BW107" s="74">
        <v>3.9721946375372392E-3</v>
      </c>
      <c r="BX107" s="74">
        <v>1E-3</v>
      </c>
      <c r="BY107" s="74">
        <v>2.0060180541624875E-3</v>
      </c>
      <c r="BZ107" s="74">
        <v>2.008032128514056E-3</v>
      </c>
      <c r="CA107" s="74">
        <v>3.0211480362537764E-3</v>
      </c>
      <c r="CB107" s="74">
        <v>3.0000000000000001E-3</v>
      </c>
      <c r="CC107" s="74">
        <v>4.004004004004004E-3</v>
      </c>
      <c r="CD107" s="74">
        <v>2.3976023976023976E-2</v>
      </c>
      <c r="CE107" s="74">
        <v>1.1988011988011988E-2</v>
      </c>
      <c r="CF107" s="74">
        <v>1.9057171514543631E-2</v>
      </c>
    </row>
    <row r="108" spans="1:84" x14ac:dyDescent="0.25">
      <c r="A108" s="17"/>
      <c r="B108" s="17"/>
      <c r="C108" s="17"/>
      <c r="D108" s="20"/>
      <c r="E108" s="11"/>
      <c r="F108" s="133" t="s">
        <v>104</v>
      </c>
      <c r="G108" s="111" t="e">
        <f ca="1">(INDIRECT("H108")+INDIRECT("I108")+INDIRECT("J108")+INDIRECT("K108")+INDIRECT("L108")+INDIRECT("M108")+INDIRECT("N108")+INDIRECT("O108")+INDIRECT("P108")+INDIRECT("Q108")+INDIRECT("R108")+INDIRECT("S108")) / 12</f>
        <v>#REF!</v>
      </c>
      <c r="H108" s="73" t="e">
        <f>#REF!</f>
        <v>#REF!</v>
      </c>
      <c r="I108" s="73">
        <v>1</v>
      </c>
      <c r="J108" s="73">
        <v>1</v>
      </c>
      <c r="K108" s="73">
        <v>1</v>
      </c>
      <c r="L108" s="73">
        <v>1</v>
      </c>
      <c r="M108" s="73">
        <v>1</v>
      </c>
      <c r="N108" s="73">
        <v>1</v>
      </c>
      <c r="O108" s="73">
        <v>1</v>
      </c>
      <c r="P108" s="73">
        <v>1</v>
      </c>
      <c r="Q108" s="73">
        <v>1</v>
      </c>
      <c r="R108" s="73">
        <v>1</v>
      </c>
      <c r="S108" s="73">
        <v>1</v>
      </c>
      <c r="T108" s="73">
        <v>1</v>
      </c>
      <c r="U108" s="73">
        <v>1</v>
      </c>
      <c r="V108" s="73">
        <v>1</v>
      </c>
      <c r="W108" s="73">
        <v>1</v>
      </c>
      <c r="X108" s="73">
        <v>1</v>
      </c>
      <c r="Y108" s="73">
        <v>1</v>
      </c>
      <c r="Z108" s="73">
        <v>1</v>
      </c>
      <c r="AA108" s="73">
        <v>1</v>
      </c>
      <c r="AB108" s="73">
        <v>1</v>
      </c>
      <c r="AC108" s="73">
        <v>1</v>
      </c>
      <c r="AD108" s="73">
        <v>1</v>
      </c>
      <c r="AE108" s="73">
        <v>1</v>
      </c>
      <c r="AF108" s="73">
        <v>1</v>
      </c>
      <c r="AG108" s="73">
        <v>1</v>
      </c>
      <c r="AH108" s="73">
        <v>1</v>
      </c>
      <c r="AI108" s="73">
        <v>1</v>
      </c>
      <c r="AJ108" s="73">
        <v>1</v>
      </c>
      <c r="AK108" s="73">
        <v>1</v>
      </c>
      <c r="AL108" s="73">
        <v>1</v>
      </c>
      <c r="AM108" s="73">
        <v>1</v>
      </c>
      <c r="AN108" s="73">
        <v>1</v>
      </c>
      <c r="AO108" s="73">
        <v>1</v>
      </c>
      <c r="AP108" s="73">
        <v>1</v>
      </c>
      <c r="AQ108" s="73">
        <v>1</v>
      </c>
      <c r="AR108" s="73">
        <v>1</v>
      </c>
      <c r="AS108" s="73">
        <v>1</v>
      </c>
      <c r="AT108" s="73">
        <v>1</v>
      </c>
      <c r="AU108" s="73">
        <v>1</v>
      </c>
      <c r="AV108" s="73">
        <v>1</v>
      </c>
      <c r="AW108" s="73">
        <v>1</v>
      </c>
      <c r="AX108" s="73">
        <v>1</v>
      </c>
      <c r="AY108" s="73">
        <v>1</v>
      </c>
      <c r="AZ108" s="73">
        <v>1</v>
      </c>
      <c r="BA108" s="73">
        <v>1</v>
      </c>
      <c r="BB108" s="73">
        <v>1</v>
      </c>
      <c r="BC108" s="73">
        <v>9</v>
      </c>
      <c r="BD108" s="73">
        <v>1</v>
      </c>
      <c r="BE108" s="73">
        <v>2</v>
      </c>
      <c r="BF108" s="73">
        <v>1</v>
      </c>
      <c r="BG108" s="73">
        <v>1</v>
      </c>
      <c r="BH108" s="73">
        <v>1</v>
      </c>
      <c r="BI108" s="73">
        <v>1</v>
      </c>
      <c r="BJ108" s="73">
        <v>1</v>
      </c>
      <c r="BK108" s="73">
        <v>1</v>
      </c>
      <c r="BL108" s="73">
        <v>1</v>
      </c>
      <c r="BM108" s="73">
        <v>1</v>
      </c>
      <c r="BN108" s="73">
        <v>1</v>
      </c>
      <c r="BO108" s="73">
        <v>1</v>
      </c>
      <c r="BP108" s="73">
        <v>1</v>
      </c>
      <c r="BQ108" s="73">
        <v>1</v>
      </c>
      <c r="BR108" s="73">
        <v>2</v>
      </c>
      <c r="BS108" s="73">
        <v>2</v>
      </c>
      <c r="BT108" s="73">
        <v>2</v>
      </c>
      <c r="BU108" s="73">
        <v>2</v>
      </c>
      <c r="BV108" s="73">
        <v>3</v>
      </c>
      <c r="BW108" s="73">
        <v>51</v>
      </c>
      <c r="BX108" s="73">
        <v>24</v>
      </c>
      <c r="BY108" s="73">
        <v>4</v>
      </c>
      <c r="BZ108" s="73">
        <v>4</v>
      </c>
      <c r="CA108" s="73">
        <v>14</v>
      </c>
      <c r="CB108" s="73">
        <v>14</v>
      </c>
      <c r="CC108" s="73">
        <v>28</v>
      </c>
      <c r="CD108" s="73">
        <v>9</v>
      </c>
      <c r="CE108" s="73">
        <v>17</v>
      </c>
      <c r="CF108" s="73">
        <v>23</v>
      </c>
    </row>
    <row r="109" spans="1:84" x14ac:dyDescent="0.25">
      <c r="A109" s="17"/>
      <c r="B109" s="17"/>
      <c r="C109" s="17"/>
      <c r="D109" s="20"/>
      <c r="E109" s="11"/>
      <c r="F109" s="14" t="s">
        <v>102</v>
      </c>
      <c r="G109" s="106" t="e">
        <f ca="1">G108/G6</f>
        <v>#REF!</v>
      </c>
      <c r="H109" s="74" t="e">
        <f>H108/H6</f>
        <v>#REF!</v>
      </c>
      <c r="I109" s="74">
        <v>4.2437616703445933E-5</v>
      </c>
      <c r="J109" s="74">
        <v>5.5552469307260709E-5</v>
      </c>
      <c r="K109" s="74">
        <v>5.5303616856542417E-5</v>
      </c>
      <c r="L109" s="74">
        <v>5.5117676238769775E-5</v>
      </c>
      <c r="M109" s="74">
        <v>5.4954113315381657E-5</v>
      </c>
      <c r="N109" s="74">
        <v>5.4890767372927874E-5</v>
      </c>
      <c r="O109" s="74">
        <v>5.4728546409807356E-5</v>
      </c>
      <c r="P109" s="74">
        <v>5.4689636313918512E-5</v>
      </c>
      <c r="Q109" s="74">
        <v>5.4573237284435713E-5</v>
      </c>
      <c r="R109" s="74">
        <v>5.4424730597583543E-5</v>
      </c>
      <c r="S109" s="74">
        <v>5.4250528942657189E-5</v>
      </c>
      <c r="T109" s="74">
        <v>5.411548243952595E-5</v>
      </c>
      <c r="U109" s="74">
        <v>5.3949072075960293E-5</v>
      </c>
      <c r="V109" s="74">
        <v>5.3873505010235965E-5</v>
      </c>
      <c r="W109" s="74">
        <v>5.3702808656892759E-5</v>
      </c>
      <c r="X109" s="74">
        <v>5.3633681952266026E-5</v>
      </c>
      <c r="Y109" s="74">
        <v>5.3501685303087046E-5</v>
      </c>
      <c r="Z109" s="74">
        <v>5.335325188070213E-5</v>
      </c>
      <c r="AA109" s="74">
        <v>5.3180174430972131E-5</v>
      </c>
      <c r="AB109" s="74">
        <v>5.3008216273522398E-5</v>
      </c>
      <c r="AC109" s="74">
        <v>5.2725930612675314E-5</v>
      </c>
      <c r="AD109" s="74">
        <v>5.2581764644021451E-5</v>
      </c>
      <c r="AE109" s="74">
        <v>5.2377959354703537E-5</v>
      </c>
      <c r="AF109" s="74">
        <v>5.2194790959862204E-5</v>
      </c>
      <c r="AG109" s="74">
        <v>5.2088759245754768E-5</v>
      </c>
      <c r="AH109" s="74">
        <v>5.2067062376340727E-5</v>
      </c>
      <c r="AI109" s="74">
        <v>5.1937259790173471E-5</v>
      </c>
      <c r="AJ109" s="74">
        <v>5.1818841330707844E-5</v>
      </c>
      <c r="AK109" s="74">
        <v>5.1634223163112509E-5</v>
      </c>
      <c r="AL109" s="74">
        <v>5.1514527096641252E-5</v>
      </c>
      <c r="AM109" s="74">
        <v>5.1332067142343825E-5</v>
      </c>
      <c r="AN109" s="74">
        <v>5.1229508196721311E-5</v>
      </c>
      <c r="AO109" s="74">
        <v>5.1274162949289855E-5</v>
      </c>
      <c r="AP109" s="74">
        <v>5.1190171487074482E-5</v>
      </c>
      <c r="AQ109" s="74">
        <v>5.0996991177520523E-5</v>
      </c>
      <c r="AR109" s="74">
        <v>5.1030822616860586E-5</v>
      </c>
      <c r="AS109" s="74">
        <v>5.0942435048395313E-5</v>
      </c>
      <c r="AT109" s="74">
        <v>5.0846595820409823E-5</v>
      </c>
      <c r="AU109" s="74">
        <v>5.0702225827713839E-5</v>
      </c>
      <c r="AV109" s="74">
        <v>5.05203597049611E-5</v>
      </c>
      <c r="AW109" s="74">
        <v>5.0456632524345326E-5</v>
      </c>
      <c r="AX109" s="74">
        <v>5.0456632524345326E-5</v>
      </c>
      <c r="AY109" s="74">
        <v>5.0418473328627612E-5</v>
      </c>
      <c r="AZ109" s="74">
        <v>5.0400685449322111E-5</v>
      </c>
      <c r="BA109" s="74">
        <v>5.0367684093885361E-5</v>
      </c>
      <c r="BB109" s="74">
        <v>5.0281576830249393E-5</v>
      </c>
      <c r="BC109" s="74">
        <v>4.5180722891566266E-4</v>
      </c>
      <c r="BD109" s="74">
        <v>5.0115265109752433E-5</v>
      </c>
      <c r="BE109" s="74">
        <v>1.001151324022626E-4</v>
      </c>
      <c r="BF109" s="74">
        <v>4.9980007996801279E-5</v>
      </c>
      <c r="BG109" s="74">
        <v>4.9820645675567958E-5</v>
      </c>
      <c r="BH109" s="74">
        <v>4.9677098857426726E-5</v>
      </c>
      <c r="BI109" s="74">
        <v>4.9475559073817531E-5</v>
      </c>
      <c r="BJ109" s="74">
        <v>4.9387593836428287E-5</v>
      </c>
      <c r="BK109" s="74">
        <v>4.928536224741252E-5</v>
      </c>
      <c r="BL109" s="74">
        <v>4.9034029616553891E-5</v>
      </c>
      <c r="BM109" s="74">
        <v>4.9034029616553891E-5</v>
      </c>
      <c r="BN109" s="74">
        <v>4.8761458942851573E-5</v>
      </c>
      <c r="BO109" s="74">
        <v>4.8657065005838845E-5</v>
      </c>
      <c r="BP109" s="74">
        <v>4.851072086931212E-5</v>
      </c>
      <c r="BQ109" s="74">
        <v>4.8398025360565291E-5</v>
      </c>
      <c r="BR109" s="74">
        <v>9.6791366210134051E-5</v>
      </c>
      <c r="BS109" s="74">
        <v>9.5826745244597763E-5</v>
      </c>
      <c r="BT109" s="74">
        <v>9.5826745244597763E-5</v>
      </c>
      <c r="BU109" s="74">
        <v>9.5826745244597763E-5</v>
      </c>
      <c r="BV109" s="74">
        <v>1.4356127673828778E-4</v>
      </c>
      <c r="BW109" s="74">
        <v>2.4357627280542555E-3</v>
      </c>
      <c r="BX109" s="74">
        <v>1.1455300462985061E-3</v>
      </c>
      <c r="BY109" s="74">
        <v>1.903764694683737E-4</v>
      </c>
      <c r="BZ109" s="74">
        <v>1.9021351467021731E-4</v>
      </c>
      <c r="CA109" s="74">
        <v>6.6546249643502234E-4</v>
      </c>
      <c r="CB109" s="74">
        <v>6.6514633219308243E-4</v>
      </c>
      <c r="CC109" s="74">
        <v>1.328462304882099E-3</v>
      </c>
      <c r="CD109" s="74">
        <v>4.2613636363636362E-4</v>
      </c>
      <c r="CE109" s="74">
        <v>7.9842194251362011E-4</v>
      </c>
      <c r="CF109" s="74">
        <v>1.0758723921788754E-3</v>
      </c>
    </row>
    <row r="110" spans="1:84" x14ac:dyDescent="0.25">
      <c r="A110" s="17"/>
      <c r="B110" s="17"/>
      <c r="C110" s="17"/>
      <c r="D110" s="20"/>
      <c r="E110" s="11"/>
      <c r="F110" s="133" t="s">
        <v>105</v>
      </c>
      <c r="G110" s="111" t="e">
        <f ca="1">(INDIRECT("H110")+INDIRECT("I110")+INDIRECT("J110")+INDIRECT("K110")+INDIRECT("L110")+INDIRECT("M110")+INDIRECT("N110")+INDIRECT("O110")+INDIRECT("P110")+INDIRECT("Q110")+INDIRECT("R110")+INDIRECT("S110")) / 12</f>
        <v>#REF!</v>
      </c>
      <c r="H110" s="73" t="e">
        <f>#REF!</f>
        <v>#REF!</v>
      </c>
      <c r="I110" s="73">
        <v>571</v>
      </c>
      <c r="J110" s="73">
        <v>686</v>
      </c>
      <c r="K110" s="73">
        <v>552</v>
      </c>
      <c r="L110" s="73">
        <v>550</v>
      </c>
      <c r="M110" s="73">
        <v>594</v>
      </c>
      <c r="N110" s="73">
        <v>631</v>
      </c>
      <c r="O110" s="73">
        <v>631</v>
      </c>
      <c r="P110" s="73">
        <v>552</v>
      </c>
      <c r="Q110" s="73">
        <v>733</v>
      </c>
      <c r="R110" s="73">
        <v>523</v>
      </c>
      <c r="S110" s="73">
        <v>669</v>
      </c>
      <c r="T110" s="73">
        <v>673</v>
      </c>
      <c r="U110" s="73">
        <v>480</v>
      </c>
      <c r="V110" s="73">
        <v>693</v>
      </c>
      <c r="W110" s="73">
        <v>558</v>
      </c>
      <c r="X110" s="73">
        <v>599</v>
      </c>
      <c r="Y110" s="73">
        <v>625</v>
      </c>
      <c r="Z110" s="73">
        <v>591</v>
      </c>
      <c r="AA110" s="73">
        <v>613</v>
      </c>
      <c r="AB110" s="73">
        <v>650</v>
      </c>
      <c r="AC110" s="73">
        <v>584</v>
      </c>
      <c r="AD110" s="73">
        <v>663</v>
      </c>
      <c r="AE110" s="73">
        <v>611</v>
      </c>
      <c r="AF110" s="73">
        <v>655</v>
      </c>
      <c r="AG110" s="73">
        <v>689</v>
      </c>
      <c r="AH110" s="73">
        <v>2008</v>
      </c>
      <c r="AI110" s="73">
        <v>941</v>
      </c>
      <c r="AJ110" s="73">
        <v>481</v>
      </c>
      <c r="AK110" s="73">
        <v>454</v>
      </c>
      <c r="AL110" s="73">
        <v>438</v>
      </c>
      <c r="AM110" s="73">
        <v>508</v>
      </c>
      <c r="AN110" s="73">
        <v>457</v>
      </c>
      <c r="AO110" s="73">
        <v>451</v>
      </c>
      <c r="AP110" s="73">
        <v>537</v>
      </c>
      <c r="AQ110" s="73">
        <v>514</v>
      </c>
      <c r="AR110" s="73">
        <v>586</v>
      </c>
      <c r="AS110" s="73">
        <v>565</v>
      </c>
      <c r="AT110" s="73">
        <v>617</v>
      </c>
      <c r="AU110" s="73">
        <v>477</v>
      </c>
      <c r="AV110" s="73">
        <v>754</v>
      </c>
      <c r="AW110" s="73">
        <v>441</v>
      </c>
      <c r="AX110" s="73">
        <v>533</v>
      </c>
      <c r="AY110" s="73">
        <v>652</v>
      </c>
      <c r="AZ110" s="73">
        <v>495</v>
      </c>
      <c r="BA110" s="73">
        <v>621</v>
      </c>
      <c r="BB110" s="73">
        <v>735</v>
      </c>
      <c r="BC110" s="73">
        <v>512</v>
      </c>
      <c r="BD110" s="73">
        <v>19384</v>
      </c>
      <c r="BE110" s="73">
        <v>1587</v>
      </c>
      <c r="BF110" s="73">
        <v>521</v>
      </c>
      <c r="BG110" s="73">
        <v>481</v>
      </c>
      <c r="BH110" s="73">
        <v>568</v>
      </c>
      <c r="BI110" s="73">
        <v>576</v>
      </c>
      <c r="BJ110" s="73">
        <v>517</v>
      </c>
      <c r="BK110" s="73">
        <v>585</v>
      </c>
      <c r="BL110" s="73">
        <v>544</v>
      </c>
      <c r="BM110" s="73">
        <v>565</v>
      </c>
      <c r="BN110" s="73">
        <v>577</v>
      </c>
      <c r="BO110" s="73">
        <v>715</v>
      </c>
      <c r="BP110" s="73">
        <v>676</v>
      </c>
      <c r="BQ110" s="73">
        <v>567</v>
      </c>
      <c r="BR110" s="73">
        <v>656</v>
      </c>
      <c r="BS110" s="73">
        <v>527</v>
      </c>
      <c r="BT110" s="73">
        <v>1946</v>
      </c>
      <c r="BU110" s="73">
        <v>606</v>
      </c>
      <c r="BV110" s="73">
        <v>646</v>
      </c>
      <c r="BW110" s="73">
        <v>2528</v>
      </c>
      <c r="BX110" s="73">
        <v>668</v>
      </c>
      <c r="BY110" s="73">
        <v>662</v>
      </c>
      <c r="BZ110" s="73">
        <v>636</v>
      </c>
      <c r="CA110" s="73">
        <v>720</v>
      </c>
      <c r="CB110" s="73">
        <v>720</v>
      </c>
      <c r="CC110" s="73">
        <v>750</v>
      </c>
      <c r="CD110" s="73">
        <v>3164</v>
      </c>
      <c r="CE110" s="73">
        <v>777</v>
      </c>
      <c r="CF110" s="73">
        <v>576</v>
      </c>
    </row>
    <row r="111" spans="1:84" x14ac:dyDescent="0.25">
      <c r="A111" s="17"/>
      <c r="B111" s="17"/>
      <c r="C111" s="17"/>
      <c r="D111" s="20"/>
      <c r="E111" s="11"/>
      <c r="F111" s="14" t="s">
        <v>100</v>
      </c>
      <c r="G111" s="106" t="e">
        <f ca="1">G110/G5</f>
        <v>#REF!</v>
      </c>
      <c r="H111" s="74" t="e">
        <f>H110/H5</f>
        <v>#REF!</v>
      </c>
      <c r="I111" s="74">
        <v>0.42707554225878835</v>
      </c>
      <c r="J111" s="74">
        <v>0.51578947368421058</v>
      </c>
      <c r="K111" s="74">
        <v>0.41597588545591557</v>
      </c>
      <c r="L111" s="74">
        <v>0.42113323124042878</v>
      </c>
      <c r="M111" s="74">
        <v>0.45378151260504201</v>
      </c>
      <c r="N111" s="74">
        <v>0.4816793893129771</v>
      </c>
      <c r="O111" s="74">
        <v>0.48278500382555473</v>
      </c>
      <c r="P111" s="74">
        <v>0.42658423493044823</v>
      </c>
      <c r="Q111" s="74">
        <v>0.56125574272588052</v>
      </c>
      <c r="R111" s="74">
        <v>0.4079563182527301</v>
      </c>
      <c r="S111" s="74">
        <v>0.52594339622641506</v>
      </c>
      <c r="T111" s="74">
        <v>0.53243670886075944</v>
      </c>
      <c r="U111" s="74">
        <v>0.38369304556354916</v>
      </c>
      <c r="V111" s="74">
        <v>0.55307262569832405</v>
      </c>
      <c r="W111" s="74">
        <v>0.44675740592473978</v>
      </c>
      <c r="X111" s="74">
        <v>0.48189863234111024</v>
      </c>
      <c r="Y111" s="74">
        <v>0.50607287449392713</v>
      </c>
      <c r="Z111" s="74">
        <v>0.48363338788870702</v>
      </c>
      <c r="AA111" s="74">
        <v>0.50122649223221583</v>
      </c>
      <c r="AB111" s="74">
        <v>0.53104575163398693</v>
      </c>
      <c r="AC111" s="74">
        <v>0.48911222780569513</v>
      </c>
      <c r="AD111" s="74">
        <v>0.55714285714285716</v>
      </c>
      <c r="AE111" s="74">
        <v>0.51692047377326567</v>
      </c>
      <c r="AF111" s="74">
        <v>0.55320945945945943</v>
      </c>
      <c r="AG111" s="74">
        <v>0.58094435075885331</v>
      </c>
      <c r="AH111" s="74">
        <v>1.6608767576509511</v>
      </c>
      <c r="AI111" s="74">
        <v>0.78026533996683245</v>
      </c>
      <c r="AJ111" s="74">
        <v>0.40556492411467115</v>
      </c>
      <c r="AK111" s="74">
        <v>0.38377007607776836</v>
      </c>
      <c r="AL111" s="74">
        <v>0.37276595744680852</v>
      </c>
      <c r="AM111" s="74">
        <v>0.43344709897610922</v>
      </c>
      <c r="AN111" s="74">
        <v>0.38993174061433444</v>
      </c>
      <c r="AO111" s="74">
        <v>0.44609297725024727</v>
      </c>
      <c r="AP111" s="74">
        <v>0.53115727002967361</v>
      </c>
      <c r="AQ111" s="74">
        <v>0.44158075601374569</v>
      </c>
      <c r="AR111" s="74">
        <v>0.58134920634920639</v>
      </c>
      <c r="AS111" s="74">
        <v>0.55940594059405946</v>
      </c>
      <c r="AT111" s="74">
        <v>0.61210317460317465</v>
      </c>
      <c r="AU111" s="74">
        <v>0.47134387351778656</v>
      </c>
      <c r="AV111" s="74">
        <v>0.74358974358974361</v>
      </c>
      <c r="AW111" s="74">
        <v>0.4349112426035503</v>
      </c>
      <c r="AX111" s="74">
        <v>0.5282457879088206</v>
      </c>
      <c r="AY111" s="74">
        <v>0.65004985044865404</v>
      </c>
      <c r="AZ111" s="74">
        <v>0.49748743718592964</v>
      </c>
      <c r="BA111" s="74">
        <v>0.62037962037962036</v>
      </c>
      <c r="BB111" s="74">
        <v>0.73426573426573427</v>
      </c>
      <c r="BC111" s="74">
        <v>0.50743310208126857</v>
      </c>
      <c r="BD111" s="74">
        <v>19.384</v>
      </c>
      <c r="BE111" s="74">
        <v>1.5854145854145854</v>
      </c>
      <c r="BF111" s="74">
        <v>0.52047952047952051</v>
      </c>
      <c r="BG111" s="74">
        <v>0.4819639278557114</v>
      </c>
      <c r="BH111" s="74">
        <v>0.56573705179282874</v>
      </c>
      <c r="BI111" s="74">
        <v>0.57256461232604372</v>
      </c>
      <c r="BJ111" s="74">
        <v>0.51340615690168823</v>
      </c>
      <c r="BK111" s="74">
        <v>0.58208955223880599</v>
      </c>
      <c r="BL111" s="74">
        <v>0.54075546719681911</v>
      </c>
      <c r="BM111" s="74">
        <v>0.56163021868787277</v>
      </c>
      <c r="BN111" s="74">
        <v>0.57470119521912355</v>
      </c>
      <c r="BO111" s="74">
        <v>0.70862239841427155</v>
      </c>
      <c r="BP111" s="74">
        <v>0.66732477788746303</v>
      </c>
      <c r="BQ111" s="74">
        <v>0.55917159763313606</v>
      </c>
      <c r="BR111" s="74">
        <v>0.64886251236399606</v>
      </c>
      <c r="BS111" s="74">
        <v>0.52229930624380572</v>
      </c>
      <c r="BT111" s="74">
        <v>1.9286422200198217</v>
      </c>
      <c r="BU111" s="74">
        <v>0.60059464816650143</v>
      </c>
      <c r="BV111" s="74">
        <v>0.64150943396226412</v>
      </c>
      <c r="BW111" s="74">
        <v>2.5104270109235354</v>
      </c>
      <c r="BX111" s="74">
        <v>0.66800000000000004</v>
      </c>
      <c r="BY111" s="74">
        <v>0.66399197592778336</v>
      </c>
      <c r="BZ111" s="74">
        <v>0.63855421686746983</v>
      </c>
      <c r="CA111" s="74">
        <v>0.7250755287009063</v>
      </c>
      <c r="CB111" s="74">
        <v>0.72</v>
      </c>
      <c r="CC111" s="74">
        <v>0.75075075075075071</v>
      </c>
      <c r="CD111" s="74">
        <v>3.1608391608391608</v>
      </c>
      <c r="CE111" s="74">
        <v>0.77622377622377625</v>
      </c>
      <c r="CF111" s="74">
        <v>0.57773319959879643</v>
      </c>
    </row>
    <row r="112" spans="1:84" x14ac:dyDescent="0.25">
      <c r="A112" s="17"/>
      <c r="B112" s="17"/>
      <c r="C112" s="17"/>
      <c r="D112" s="20"/>
      <c r="E112" s="11"/>
      <c r="F112" s="133" t="s">
        <v>106</v>
      </c>
      <c r="G112" s="111" t="e">
        <f ca="1">(INDIRECT("H112")+INDIRECT("I112")+INDIRECT("J112")+INDIRECT("K112")+INDIRECT("L112")+INDIRECT("M112")+INDIRECT("N112")+INDIRECT("O112")+INDIRECT("P112")+INDIRECT("Q112")+INDIRECT("R112")+INDIRECT("S112")) / 12</f>
        <v>#REF!</v>
      </c>
      <c r="H112" s="73" t="e">
        <f>#REF!</f>
        <v>#REF!</v>
      </c>
      <c r="I112" s="73">
        <v>3158</v>
      </c>
      <c r="J112" s="73">
        <v>3905</v>
      </c>
      <c r="K112" s="73">
        <v>3558</v>
      </c>
      <c r="L112" s="73">
        <v>3519</v>
      </c>
      <c r="M112" s="73">
        <v>3745</v>
      </c>
      <c r="N112" s="73">
        <v>3744</v>
      </c>
      <c r="O112" s="73">
        <v>3546</v>
      </c>
      <c r="P112" s="73">
        <v>3780</v>
      </c>
      <c r="Q112" s="73">
        <v>3843</v>
      </c>
      <c r="R112" s="73">
        <v>3785</v>
      </c>
      <c r="S112" s="73">
        <v>4237</v>
      </c>
      <c r="T112" s="73">
        <v>4126</v>
      </c>
      <c r="U112" s="73">
        <v>3913</v>
      </c>
      <c r="V112" s="73">
        <v>4791</v>
      </c>
      <c r="W112" s="73">
        <v>4336</v>
      </c>
      <c r="X112" s="73">
        <v>3983</v>
      </c>
      <c r="Y112" s="73">
        <v>4621</v>
      </c>
      <c r="Z112" s="73">
        <v>4496</v>
      </c>
      <c r="AA112" s="73">
        <v>4586</v>
      </c>
      <c r="AB112" s="73">
        <v>4649</v>
      </c>
      <c r="AC112" s="73">
        <v>4783</v>
      </c>
      <c r="AD112" s="73">
        <v>5085</v>
      </c>
      <c r="AE112" s="73">
        <v>5390</v>
      </c>
      <c r="AF112" s="73">
        <v>5376</v>
      </c>
      <c r="AG112" s="73">
        <v>5464</v>
      </c>
      <c r="AH112" s="73">
        <v>4822</v>
      </c>
      <c r="AI112" s="73">
        <v>4706</v>
      </c>
      <c r="AJ112" s="73">
        <v>4894</v>
      </c>
      <c r="AK112" s="73">
        <v>4910</v>
      </c>
      <c r="AL112" s="73">
        <v>5527</v>
      </c>
      <c r="AM112" s="73">
        <v>5085</v>
      </c>
      <c r="AN112" s="73">
        <v>5161</v>
      </c>
      <c r="AO112" s="73">
        <v>5168</v>
      </c>
      <c r="AP112" s="73">
        <v>5465</v>
      </c>
      <c r="AQ112" s="73">
        <v>5452</v>
      </c>
      <c r="AR112" s="73">
        <v>5863</v>
      </c>
      <c r="AS112" s="73">
        <v>5673</v>
      </c>
      <c r="AT112" s="73">
        <v>6072</v>
      </c>
      <c r="AU112" s="73">
        <v>5754</v>
      </c>
      <c r="AV112" s="73">
        <v>6046</v>
      </c>
      <c r="AW112" s="73">
        <v>6017</v>
      </c>
      <c r="AX112" s="73">
        <v>6000</v>
      </c>
      <c r="AY112" s="73">
        <v>6600</v>
      </c>
      <c r="AZ112" s="73">
        <v>7927</v>
      </c>
      <c r="BA112" s="73">
        <v>6775</v>
      </c>
      <c r="BB112" s="73">
        <v>6851</v>
      </c>
      <c r="BC112" s="73">
        <v>6579</v>
      </c>
      <c r="BD112" s="73">
        <v>7273</v>
      </c>
      <c r="BE112" s="73">
        <v>7259</v>
      </c>
      <c r="BF112" s="73">
        <v>7818</v>
      </c>
      <c r="BG112" s="73">
        <v>7378</v>
      </c>
      <c r="BH112" s="73">
        <v>7591</v>
      </c>
      <c r="BI112" s="73">
        <v>7502</v>
      </c>
      <c r="BJ112" s="73">
        <v>7742</v>
      </c>
      <c r="BK112" s="73">
        <v>7952</v>
      </c>
      <c r="BL112" s="73">
        <v>8339</v>
      </c>
      <c r="BM112" s="73">
        <v>8355</v>
      </c>
      <c r="BN112" s="73">
        <v>7929</v>
      </c>
      <c r="BO112" s="73">
        <v>8260</v>
      </c>
      <c r="BP112" s="73">
        <v>8327</v>
      </c>
      <c r="BQ112" s="73">
        <v>8054</v>
      </c>
      <c r="BR112" s="73">
        <v>8751</v>
      </c>
      <c r="BS112" s="73">
        <v>9158</v>
      </c>
      <c r="BT112" s="73">
        <v>8521</v>
      </c>
      <c r="BU112" s="73">
        <v>8422</v>
      </c>
      <c r="BV112" s="73">
        <v>8821</v>
      </c>
      <c r="BW112" s="73">
        <v>35426</v>
      </c>
      <c r="BX112" s="73">
        <v>8960</v>
      </c>
      <c r="BY112" s="73">
        <v>8983</v>
      </c>
      <c r="BZ112" s="73">
        <v>9075</v>
      </c>
      <c r="CA112" s="73">
        <v>9386</v>
      </c>
      <c r="CB112" s="73">
        <v>9386</v>
      </c>
      <c r="CC112" s="73">
        <v>41040</v>
      </c>
      <c r="CD112" s="73">
        <v>9560</v>
      </c>
      <c r="CE112" s="73">
        <v>9435</v>
      </c>
      <c r="CF112" s="73">
        <v>10077</v>
      </c>
    </row>
    <row r="113" spans="1:84" x14ac:dyDescent="0.25">
      <c r="A113" s="17"/>
      <c r="B113" s="17"/>
      <c r="C113" s="17"/>
      <c r="D113" s="20"/>
      <c r="E113" s="11"/>
      <c r="F113" s="14" t="s">
        <v>102</v>
      </c>
      <c r="G113" s="106" t="e">
        <f ca="1">G112/G6</f>
        <v>#REF!</v>
      </c>
      <c r="H113" s="74" t="e">
        <f>H112/H6</f>
        <v>#REF!</v>
      </c>
      <c r="I113" s="74">
        <v>0.13401799354948227</v>
      </c>
      <c r="J113" s="74">
        <v>0.21693239264485306</v>
      </c>
      <c r="K113" s="74">
        <v>0.19677026877557793</v>
      </c>
      <c r="L113" s="74">
        <v>0.19395910268423083</v>
      </c>
      <c r="M113" s="74">
        <v>0.2058031543661043</v>
      </c>
      <c r="N113" s="74">
        <v>0.20551103304424195</v>
      </c>
      <c r="O113" s="74">
        <v>0.19406742556917689</v>
      </c>
      <c r="P113" s="74">
        <v>0.20672682526661199</v>
      </c>
      <c r="Q113" s="74">
        <v>0.20972495088408644</v>
      </c>
      <c r="R113" s="74">
        <v>0.20599760531185371</v>
      </c>
      <c r="S113" s="74">
        <v>0.22985949113003851</v>
      </c>
      <c r="T113" s="74">
        <v>0.22328048054548405</v>
      </c>
      <c r="U113" s="74">
        <v>0.21110271903323263</v>
      </c>
      <c r="V113" s="74">
        <v>0.2581079625040405</v>
      </c>
      <c r="W113" s="74">
        <v>0.232855378336287</v>
      </c>
      <c r="X113" s="74">
        <v>0.21362295521587557</v>
      </c>
      <c r="Y113" s="74">
        <v>0.24723128778556525</v>
      </c>
      <c r="Z113" s="74">
        <v>0.23987622045563678</v>
      </c>
      <c r="AA113" s="74">
        <v>0.24388427994043821</v>
      </c>
      <c r="AB113" s="74">
        <v>0.24643519745560563</v>
      </c>
      <c r="AC113" s="74">
        <v>0.25218812612042601</v>
      </c>
      <c r="AD113" s="74">
        <v>0.26737827321484908</v>
      </c>
      <c r="AE113" s="74">
        <v>0.28231720092185209</v>
      </c>
      <c r="AF113" s="74">
        <v>0.28059919620021923</v>
      </c>
      <c r="AG113" s="74">
        <v>0.28461298051880402</v>
      </c>
      <c r="AH113" s="74">
        <v>0.25106737477871499</v>
      </c>
      <c r="AI113" s="74">
        <v>0.24441674457255635</v>
      </c>
      <c r="AJ113" s="74">
        <v>0.25360140947248422</v>
      </c>
      <c r="AK113" s="74">
        <v>0.25352403573088245</v>
      </c>
      <c r="AL113" s="74">
        <v>0.28472079126313621</v>
      </c>
      <c r="AM113" s="74">
        <v>0.26102356141881833</v>
      </c>
      <c r="AN113" s="74">
        <v>0.2643954918032787</v>
      </c>
      <c r="AO113" s="74">
        <v>0.26498487412192995</v>
      </c>
      <c r="AP113" s="74">
        <v>0.27975428717686202</v>
      </c>
      <c r="AQ113" s="74">
        <v>0.27803559589984189</v>
      </c>
      <c r="AR113" s="74">
        <v>0.29919371300265363</v>
      </c>
      <c r="AS113" s="74">
        <v>0.28899643402954661</v>
      </c>
      <c r="AT113" s="74">
        <v>0.30874052982152844</v>
      </c>
      <c r="AU113" s="74">
        <v>0.29174060741266544</v>
      </c>
      <c r="AV113" s="74">
        <v>0.30544609477619483</v>
      </c>
      <c r="AW113" s="74">
        <v>0.30359755789898585</v>
      </c>
      <c r="AX113" s="74">
        <v>0.30273979514607197</v>
      </c>
      <c r="AY113" s="74">
        <v>0.33276192396894222</v>
      </c>
      <c r="AZ113" s="74">
        <v>0.39952623355677636</v>
      </c>
      <c r="BA113" s="74">
        <v>0.34124105973607333</v>
      </c>
      <c r="BB113" s="74">
        <v>0.34447908286403861</v>
      </c>
      <c r="BC113" s="74">
        <v>0.33027108433734942</v>
      </c>
      <c r="BD113" s="74">
        <v>0.36448832314322943</v>
      </c>
      <c r="BE113" s="74">
        <v>0.36336787305401214</v>
      </c>
      <c r="BF113" s="74">
        <v>0.39074370251899243</v>
      </c>
      <c r="BG113" s="74">
        <v>0.36757672379434037</v>
      </c>
      <c r="BH113" s="74">
        <v>0.37709885742672627</v>
      </c>
      <c r="BI113" s="74">
        <v>0.37116564417177916</v>
      </c>
      <c r="BJ113" s="74">
        <v>0.38235875148162779</v>
      </c>
      <c r="BK113" s="74">
        <v>0.39191720059142432</v>
      </c>
      <c r="BL113" s="74">
        <v>0.40889477297244287</v>
      </c>
      <c r="BM113" s="74">
        <v>0.40967931744630776</v>
      </c>
      <c r="BN113" s="74">
        <v>0.3866296079578701</v>
      </c>
      <c r="BO113" s="74">
        <v>0.40190735694822888</v>
      </c>
      <c r="BP113" s="74">
        <v>0.403948772678762</v>
      </c>
      <c r="BQ113" s="74">
        <v>0.38979769625399285</v>
      </c>
      <c r="BR113" s="74">
        <v>0.42351062285244157</v>
      </c>
      <c r="BS113" s="74">
        <v>0.43879066647501319</v>
      </c>
      <c r="BT113" s="74">
        <v>0.40826984811460881</v>
      </c>
      <c r="BU113" s="74">
        <v>0.40352642422500118</v>
      </c>
      <c r="BV113" s="74">
        <v>0.42211800736947885</v>
      </c>
      <c r="BW113" s="74">
        <v>1.6919476549813737</v>
      </c>
      <c r="BX113" s="74">
        <v>0.42766455061810893</v>
      </c>
      <c r="BY113" s="74">
        <v>0.42753795630860025</v>
      </c>
      <c r="BZ113" s="74">
        <v>0.43154691140805557</v>
      </c>
      <c r="CA113" s="74">
        <v>0.44614507082422283</v>
      </c>
      <c r="CB113" s="74">
        <v>0.44593310528316232</v>
      </c>
      <c r="CC113" s="74">
        <v>1.9471461782986192</v>
      </c>
      <c r="CD113" s="74">
        <v>0.45265151515151514</v>
      </c>
      <c r="CE113" s="74">
        <v>0.44312417809505916</v>
      </c>
      <c r="CF113" s="74">
        <v>0.471372438955936</v>
      </c>
    </row>
    <row r="114" spans="1:84" hidden="1" x14ac:dyDescent="0.25">
      <c r="A114" s="17"/>
      <c r="B114" s="17"/>
      <c r="C114" s="17"/>
      <c r="D114" s="20"/>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20"/>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20"/>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20"/>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20"/>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20"/>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20"/>
      <c r="E120" s="11"/>
      <c r="F120" s="159" t="s">
        <v>108</v>
      </c>
      <c r="G120" s="111" t="e">
        <f ca="1">(INDIRECT("H120")+INDIRECT("I120")+INDIRECT("J120")+INDIRECT("K120")+INDIRECT("L120")+INDIRECT("M120")+INDIRECT("N120")+INDIRECT("O120")+INDIRECT("P120")+INDIRECT("Q120")+INDIRECT("R120")+INDIRECT("S120")) / 12</f>
        <v>#REF!</v>
      </c>
      <c r="H120" s="150" t="e">
        <f>#REF!</f>
        <v>#REF!</v>
      </c>
      <c r="I120" s="150">
        <v>4</v>
      </c>
      <c r="J120" s="150">
        <v>15</v>
      </c>
      <c r="K120" s="150">
        <v>15</v>
      </c>
      <c r="L120" s="150">
        <v>8</v>
      </c>
      <c r="M120" s="150">
        <v>5</v>
      </c>
      <c r="N120" s="150">
        <v>5</v>
      </c>
      <c r="O120" s="150">
        <v>7</v>
      </c>
      <c r="P120" s="150">
        <v>7</v>
      </c>
      <c r="Q120" s="150">
        <v>2</v>
      </c>
      <c r="R120" s="150">
        <v>4</v>
      </c>
      <c r="S120" s="150">
        <v>5</v>
      </c>
      <c r="T120" s="150">
        <v>1</v>
      </c>
      <c r="U120" s="150">
        <v>3</v>
      </c>
      <c r="V120" s="150">
        <v>3</v>
      </c>
      <c r="W120" s="150">
        <v>2</v>
      </c>
      <c r="X120" s="150">
        <v>1</v>
      </c>
      <c r="Y120" s="150">
        <v>3</v>
      </c>
      <c r="Z120" s="150">
        <v>3</v>
      </c>
      <c r="AA120" s="150">
        <v>1</v>
      </c>
      <c r="AB120" s="150">
        <v>3</v>
      </c>
      <c r="AC120" s="150">
        <v>3</v>
      </c>
      <c r="AD120" s="150">
        <v>3</v>
      </c>
      <c r="AE120" s="150">
        <v>3</v>
      </c>
      <c r="AF120" s="150">
        <v>4</v>
      </c>
      <c r="AG120" s="150">
        <v>1</v>
      </c>
      <c r="AH120" s="150">
        <v>1</v>
      </c>
      <c r="AI120" s="150">
        <v>1</v>
      </c>
      <c r="AJ120" s="150">
        <v>4</v>
      </c>
      <c r="AK120" s="150">
        <v>5</v>
      </c>
      <c r="AL120" s="150">
        <v>2</v>
      </c>
      <c r="AM120" s="150">
        <v>3</v>
      </c>
      <c r="AN120" s="150">
        <v>3</v>
      </c>
      <c r="AO120" s="150">
        <v>5</v>
      </c>
      <c r="AP120" s="150">
        <v>8</v>
      </c>
      <c r="AQ120" s="150">
        <v>5</v>
      </c>
      <c r="AR120" s="150">
        <v>5</v>
      </c>
      <c r="AS120" s="150">
        <v>4</v>
      </c>
      <c r="AT120" s="150">
        <v>3</v>
      </c>
      <c r="AU120" s="150">
        <v>6</v>
      </c>
      <c r="AV120" s="150">
        <v>4</v>
      </c>
      <c r="AW120" s="150">
        <v>2</v>
      </c>
      <c r="AX120" s="150">
        <v>5</v>
      </c>
      <c r="AY120" s="150">
        <v>0</v>
      </c>
      <c r="AZ120" s="150">
        <v>5</v>
      </c>
      <c r="BA120" s="150">
        <v>4</v>
      </c>
      <c r="BB120" s="150">
        <v>1</v>
      </c>
      <c r="BC120" s="150">
        <v>2</v>
      </c>
      <c r="BD120" s="150">
        <v>4</v>
      </c>
      <c r="BE120" s="150">
        <v>4</v>
      </c>
      <c r="BF120" s="150">
        <v>7</v>
      </c>
      <c r="BG120" s="150">
        <v>3</v>
      </c>
      <c r="BH120" s="150">
        <v>4</v>
      </c>
      <c r="BI120" s="150">
        <v>3</v>
      </c>
      <c r="BJ120" s="150">
        <v>5</v>
      </c>
      <c r="BK120" s="150">
        <v>4</v>
      </c>
      <c r="BL120" s="150">
        <v>4</v>
      </c>
      <c r="BM120" s="150">
        <v>1</v>
      </c>
      <c r="BN120" s="150">
        <v>4</v>
      </c>
      <c r="BO120" s="150">
        <v>3</v>
      </c>
      <c r="BP120" s="150">
        <v>4</v>
      </c>
      <c r="BQ120" s="150">
        <v>5</v>
      </c>
      <c r="BR120" s="150">
        <v>5</v>
      </c>
      <c r="BS120" s="150">
        <v>5</v>
      </c>
      <c r="BT120" s="150">
        <v>4</v>
      </c>
      <c r="BU120" s="150">
        <v>6</v>
      </c>
      <c r="BV120" s="150">
        <v>3</v>
      </c>
      <c r="BW120" s="150">
        <v>0</v>
      </c>
      <c r="BX120" s="150">
        <v>4</v>
      </c>
      <c r="BY120" s="150">
        <v>2</v>
      </c>
      <c r="BZ120" s="150">
        <v>4</v>
      </c>
      <c r="CA120" s="150">
        <v>4</v>
      </c>
      <c r="CB120" s="150">
        <v>6</v>
      </c>
      <c r="CC120" s="150">
        <v>5</v>
      </c>
      <c r="CD120" s="150">
        <v>2</v>
      </c>
      <c r="CE120" s="150">
        <v>4</v>
      </c>
      <c r="CF120" s="150">
        <v>2</v>
      </c>
    </row>
    <row r="121" spans="1:84" x14ac:dyDescent="0.25">
      <c r="A121" s="17"/>
      <c r="B121" s="17"/>
      <c r="C121" s="17"/>
      <c r="D121" s="20"/>
      <c r="E121" s="11"/>
      <c r="F121" s="14" t="s">
        <v>100</v>
      </c>
      <c r="G121" s="106" t="e">
        <f ca="1">G120/G5</f>
        <v>#REF!</v>
      </c>
      <c r="H121" s="107" t="e">
        <f>H120/H5</f>
        <v>#REF!</v>
      </c>
      <c r="I121" s="107">
        <v>2.9917726252804786E-3</v>
      </c>
      <c r="J121" s="107">
        <v>1.1278195488721804E-2</v>
      </c>
      <c r="K121" s="107">
        <v>1.1303692539562924E-2</v>
      </c>
      <c r="L121" s="107">
        <v>6.1255742725880554E-3</v>
      </c>
      <c r="M121" s="107">
        <v>3.8197097020626434E-3</v>
      </c>
      <c r="N121" s="107">
        <v>3.8167938931297708E-3</v>
      </c>
      <c r="O121" s="107">
        <v>5.3557765876052028E-3</v>
      </c>
      <c r="P121" s="107">
        <v>5.4095826893353939E-3</v>
      </c>
      <c r="Q121" s="107">
        <v>1.5313935681470138E-3</v>
      </c>
      <c r="R121" s="107">
        <v>3.1201248049921998E-3</v>
      </c>
      <c r="S121" s="107">
        <v>3.9308176100628931E-3</v>
      </c>
      <c r="T121" s="107">
        <v>7.911392405063291E-4</v>
      </c>
      <c r="U121" s="107">
        <v>2.3980815347721821E-3</v>
      </c>
      <c r="V121" s="107">
        <v>2.3942537909018356E-3</v>
      </c>
      <c r="W121" s="107">
        <v>1.6012810248198558E-3</v>
      </c>
      <c r="X121" s="107">
        <v>8.045052292839903E-4</v>
      </c>
      <c r="Y121" s="107">
        <v>2.4291497975708503E-3</v>
      </c>
      <c r="Z121" s="107">
        <v>2.4549918166939444E-3</v>
      </c>
      <c r="AA121" s="107">
        <v>8.1766148814390845E-4</v>
      </c>
      <c r="AB121" s="107">
        <v>2.4509803921568627E-3</v>
      </c>
      <c r="AC121" s="107">
        <v>2.5125628140703518E-3</v>
      </c>
      <c r="AD121" s="107">
        <v>2.5210084033613447E-3</v>
      </c>
      <c r="AE121" s="107">
        <v>2.5380710659898475E-3</v>
      </c>
      <c r="AF121" s="107">
        <v>3.3783783783783786E-3</v>
      </c>
      <c r="AG121" s="107">
        <v>8.4317032040472171E-4</v>
      </c>
      <c r="AH121" s="107">
        <v>8.271298593879239E-4</v>
      </c>
      <c r="AI121" s="107">
        <v>8.2918739635157548E-4</v>
      </c>
      <c r="AJ121" s="107">
        <v>3.3726812816188868E-3</v>
      </c>
      <c r="AK121" s="107">
        <v>4.22654268808115E-3</v>
      </c>
      <c r="AL121" s="107">
        <v>1.7021276595744681E-3</v>
      </c>
      <c r="AM121" s="107">
        <v>2.5597269624573378E-3</v>
      </c>
      <c r="AN121" s="107">
        <v>2.5597269624573378E-3</v>
      </c>
      <c r="AO121" s="107">
        <v>4.945598417408506E-3</v>
      </c>
      <c r="AP121" s="107">
        <v>7.91295746785361E-3</v>
      </c>
      <c r="AQ121" s="107">
        <v>4.2955326460481103E-3</v>
      </c>
      <c r="AR121" s="107">
        <v>4.96031746031746E-3</v>
      </c>
      <c r="AS121" s="107">
        <v>3.9603960396039604E-3</v>
      </c>
      <c r="AT121" s="107">
        <v>2.976190476190476E-3</v>
      </c>
      <c r="AU121" s="107">
        <v>5.9288537549407111E-3</v>
      </c>
      <c r="AV121" s="107">
        <v>3.9447731755424065E-3</v>
      </c>
      <c r="AW121" s="107">
        <v>1.9723865877712033E-3</v>
      </c>
      <c r="AX121" s="107">
        <v>4.9554013875123884E-3</v>
      </c>
      <c r="AY121" s="107">
        <v>0</v>
      </c>
      <c r="AZ121" s="107">
        <v>5.0251256281407036E-3</v>
      </c>
      <c r="BA121" s="107">
        <v>3.996003996003996E-3</v>
      </c>
      <c r="BB121" s="107">
        <v>9.99000999000999E-4</v>
      </c>
      <c r="BC121" s="107">
        <v>1.9821605550049554E-3</v>
      </c>
      <c r="BD121" s="107">
        <v>4.0000000000000001E-3</v>
      </c>
      <c r="BE121" s="107">
        <v>3.996003996003996E-3</v>
      </c>
      <c r="BF121" s="107">
        <v>6.993006993006993E-3</v>
      </c>
      <c r="BG121" s="107">
        <v>3.0060120240480962E-3</v>
      </c>
      <c r="BH121" s="107">
        <v>3.9840637450199202E-3</v>
      </c>
      <c r="BI121" s="107">
        <v>2.982107355864811E-3</v>
      </c>
      <c r="BJ121" s="107">
        <v>4.9652432969215492E-3</v>
      </c>
      <c r="BK121" s="107">
        <v>3.9800995024875619E-3</v>
      </c>
      <c r="BL121" s="107">
        <v>3.9761431411530811E-3</v>
      </c>
      <c r="BM121" s="107">
        <v>9.9403578528827028E-4</v>
      </c>
      <c r="BN121" s="107">
        <v>3.9840637450199202E-3</v>
      </c>
      <c r="BO121" s="107">
        <v>2.973240832507433E-3</v>
      </c>
      <c r="BP121" s="107">
        <v>3.9486673247778872E-3</v>
      </c>
      <c r="BQ121" s="107">
        <v>4.9309664694280079E-3</v>
      </c>
      <c r="BR121" s="107">
        <v>4.945598417408506E-3</v>
      </c>
      <c r="BS121" s="107">
        <v>4.9554013875123884E-3</v>
      </c>
      <c r="BT121" s="107">
        <v>3.9643211100099107E-3</v>
      </c>
      <c r="BU121" s="107">
        <v>5.9464816650148661E-3</v>
      </c>
      <c r="BV121" s="107">
        <v>2.9791459781529296E-3</v>
      </c>
      <c r="BW121" s="107">
        <v>0</v>
      </c>
      <c r="BX121" s="107">
        <v>4.0000000000000001E-3</v>
      </c>
      <c r="BY121" s="107">
        <v>2.0060180541624875E-3</v>
      </c>
      <c r="BZ121" s="107">
        <v>4.0160642570281121E-3</v>
      </c>
      <c r="CA121" s="107">
        <v>4.0281973816717019E-3</v>
      </c>
      <c r="CB121" s="107">
        <v>6.0000000000000001E-3</v>
      </c>
      <c r="CC121" s="107">
        <v>5.005005005005005E-3</v>
      </c>
      <c r="CD121" s="107">
        <v>1.998001998001998E-3</v>
      </c>
      <c r="CE121" s="107">
        <v>3.996003996003996E-3</v>
      </c>
      <c r="CF121" s="107">
        <v>2.0060180541624875E-3</v>
      </c>
    </row>
    <row r="122" spans="1:84" x14ac:dyDescent="0.25">
      <c r="A122" s="17"/>
      <c r="B122" s="17"/>
      <c r="C122" s="17"/>
      <c r="D122" s="20"/>
      <c r="E122" s="11"/>
      <c r="F122" s="159" t="s">
        <v>109</v>
      </c>
      <c r="G122" s="111" t="e">
        <f ca="1">(INDIRECT("H122")+INDIRECT("I122")+INDIRECT("J122")+INDIRECT("K122")+INDIRECT("L122")+INDIRECT("M122")+INDIRECT("N122")+INDIRECT("O122")+INDIRECT("P122")+INDIRECT("Q122")+INDIRECT("R122")+INDIRECT("S122")) / 12</f>
        <v>#REF!</v>
      </c>
      <c r="H122" s="150" t="e">
        <f>#REF!</f>
        <v>#REF!</v>
      </c>
      <c r="I122" s="150">
        <v>217</v>
      </c>
      <c r="J122" s="150">
        <v>223</v>
      </c>
      <c r="K122" s="150">
        <v>149</v>
      </c>
      <c r="L122" s="150">
        <v>79</v>
      </c>
      <c r="M122" s="150">
        <v>69</v>
      </c>
      <c r="N122" s="150">
        <v>91</v>
      </c>
      <c r="O122" s="150">
        <v>95</v>
      </c>
      <c r="P122" s="150">
        <v>160</v>
      </c>
      <c r="Q122" s="150">
        <v>135</v>
      </c>
      <c r="R122" s="150">
        <v>114</v>
      </c>
      <c r="S122" s="150">
        <v>157</v>
      </c>
      <c r="T122" s="150">
        <v>157</v>
      </c>
      <c r="U122" s="150">
        <v>174</v>
      </c>
      <c r="V122" s="150">
        <v>182</v>
      </c>
      <c r="W122" s="150">
        <v>157</v>
      </c>
      <c r="X122" s="150">
        <v>145</v>
      </c>
      <c r="Y122" s="150">
        <v>123</v>
      </c>
      <c r="Z122" s="150">
        <v>129</v>
      </c>
      <c r="AA122" s="150">
        <v>127</v>
      </c>
      <c r="AB122" s="150">
        <v>148</v>
      </c>
      <c r="AC122" s="150">
        <v>149</v>
      </c>
      <c r="AD122" s="150">
        <v>171</v>
      </c>
      <c r="AE122" s="150">
        <v>213</v>
      </c>
      <c r="AF122" s="150">
        <v>146</v>
      </c>
      <c r="AG122" s="150">
        <v>91</v>
      </c>
      <c r="AH122" s="150">
        <v>131</v>
      </c>
      <c r="AI122" s="150">
        <v>131</v>
      </c>
      <c r="AJ122" s="150">
        <v>124</v>
      </c>
      <c r="AK122" s="150">
        <v>86</v>
      </c>
      <c r="AL122" s="150">
        <v>92</v>
      </c>
      <c r="AM122" s="150">
        <v>133</v>
      </c>
      <c r="AN122" s="150">
        <v>148</v>
      </c>
      <c r="AO122" s="150">
        <v>151</v>
      </c>
      <c r="AP122" s="150">
        <v>307</v>
      </c>
      <c r="AQ122" s="150">
        <v>249</v>
      </c>
      <c r="AR122" s="150">
        <v>157</v>
      </c>
      <c r="AS122" s="150">
        <v>120</v>
      </c>
      <c r="AT122" s="150">
        <v>150</v>
      </c>
      <c r="AU122" s="150">
        <v>115</v>
      </c>
      <c r="AV122" s="150">
        <v>160</v>
      </c>
      <c r="AW122" s="150">
        <v>102</v>
      </c>
      <c r="AX122" s="150">
        <v>113</v>
      </c>
      <c r="AY122" s="150">
        <v>143</v>
      </c>
      <c r="AZ122" s="150">
        <v>107</v>
      </c>
      <c r="BA122" s="150">
        <v>102</v>
      </c>
      <c r="BB122" s="150">
        <v>66</v>
      </c>
      <c r="BC122" s="150">
        <v>107</v>
      </c>
      <c r="BD122" s="150">
        <v>111</v>
      </c>
      <c r="BE122" s="150">
        <v>83</v>
      </c>
      <c r="BF122" s="150">
        <v>97</v>
      </c>
      <c r="BG122" s="150">
        <v>87</v>
      </c>
      <c r="BH122" s="150">
        <v>73</v>
      </c>
      <c r="BI122" s="150">
        <v>64</v>
      </c>
      <c r="BJ122" s="150">
        <v>68</v>
      </c>
      <c r="BK122" s="150">
        <v>91</v>
      </c>
      <c r="BL122" s="150">
        <v>94</v>
      </c>
      <c r="BM122" s="150">
        <v>93</v>
      </c>
      <c r="BN122" s="150">
        <v>84</v>
      </c>
      <c r="BO122" s="150">
        <v>101</v>
      </c>
      <c r="BP122" s="150">
        <v>102</v>
      </c>
      <c r="BQ122" s="150">
        <v>100</v>
      </c>
      <c r="BR122" s="150">
        <v>100</v>
      </c>
      <c r="BS122" s="150">
        <v>83</v>
      </c>
      <c r="BT122" s="150">
        <v>89</v>
      </c>
      <c r="BU122" s="150">
        <v>70</v>
      </c>
      <c r="BV122" s="150">
        <v>97</v>
      </c>
      <c r="BW122" s="150">
        <v>79</v>
      </c>
      <c r="BX122" s="150">
        <v>60</v>
      </c>
      <c r="BY122" s="150">
        <v>87</v>
      </c>
      <c r="BZ122" s="150">
        <v>90</v>
      </c>
      <c r="CA122" s="150">
        <v>101</v>
      </c>
      <c r="CB122" s="150">
        <v>127</v>
      </c>
      <c r="CC122" s="150">
        <v>101</v>
      </c>
      <c r="CD122" s="150">
        <v>79</v>
      </c>
      <c r="CE122" s="150">
        <v>114</v>
      </c>
      <c r="CF122" s="150">
        <v>89</v>
      </c>
    </row>
    <row r="123" spans="1:84" x14ac:dyDescent="0.25">
      <c r="A123" s="17"/>
      <c r="B123" s="17"/>
      <c r="C123" s="17"/>
      <c r="D123" s="20"/>
      <c r="E123" s="11"/>
      <c r="F123" s="14" t="s">
        <v>102</v>
      </c>
      <c r="G123" s="106" t="e">
        <f ca="1">G122/G6</f>
        <v>#REF!</v>
      </c>
      <c r="H123" s="107" t="e">
        <f>H122/H6</f>
        <v>#REF!</v>
      </c>
      <c r="I123" s="107">
        <v>9.2089628246477678E-3</v>
      </c>
      <c r="J123" s="107">
        <v>1.2388200655519137E-2</v>
      </c>
      <c r="K123" s="107">
        <v>8.2402389116248195E-3</v>
      </c>
      <c r="L123" s="107">
        <v>4.3542964228628122E-3</v>
      </c>
      <c r="M123" s="107">
        <v>3.7918338187613344E-3</v>
      </c>
      <c r="N123" s="107">
        <v>4.9950598309364365E-3</v>
      </c>
      <c r="O123" s="107">
        <v>5.1992119089316986E-3</v>
      </c>
      <c r="P123" s="107">
        <v>8.7503418102269619E-3</v>
      </c>
      <c r="Q123" s="107">
        <v>7.3673870333988214E-3</v>
      </c>
      <c r="R123" s="107">
        <v>6.2044192881245235E-3</v>
      </c>
      <c r="S123" s="107">
        <v>8.5173330439971794E-3</v>
      </c>
      <c r="T123" s="107">
        <v>8.496130743005573E-3</v>
      </c>
      <c r="U123" s="107">
        <v>9.3871385412170917E-3</v>
      </c>
      <c r="V123" s="107">
        <v>9.8049779118629457E-3</v>
      </c>
      <c r="W123" s="107">
        <v>8.4313409591321633E-3</v>
      </c>
      <c r="X123" s="107">
        <v>7.776883883078573E-3</v>
      </c>
      <c r="Y123" s="107">
        <v>6.5807072922797064E-3</v>
      </c>
      <c r="Z123" s="107">
        <v>6.8825694926105746E-3</v>
      </c>
      <c r="AA123" s="107">
        <v>6.7538821527334605E-3</v>
      </c>
      <c r="AB123" s="107">
        <v>7.845216008481315E-3</v>
      </c>
      <c r="AC123" s="107">
        <v>7.8561636612886222E-3</v>
      </c>
      <c r="AD123" s="107">
        <v>8.9914817541276691E-3</v>
      </c>
      <c r="AE123" s="107">
        <v>1.1156505342551854E-2</v>
      </c>
      <c r="AF123" s="107">
        <v>7.6204394801398824E-3</v>
      </c>
      <c r="AG123" s="107">
        <v>4.7400770913636836E-3</v>
      </c>
      <c r="AH123" s="107">
        <v>6.8207851713006354E-3</v>
      </c>
      <c r="AI123" s="107">
        <v>6.8037810325127243E-3</v>
      </c>
      <c r="AJ123" s="107">
        <v>6.4255363250077732E-3</v>
      </c>
      <c r="AK123" s="107">
        <v>4.4405431920276758E-3</v>
      </c>
      <c r="AL123" s="107">
        <v>4.7393364928909956E-3</v>
      </c>
      <c r="AM123" s="107">
        <v>6.8271649299317281E-3</v>
      </c>
      <c r="AN123" s="107">
        <v>7.5819672131147544E-3</v>
      </c>
      <c r="AO123" s="107">
        <v>7.7423986053427674E-3</v>
      </c>
      <c r="AP123" s="107">
        <v>1.5715382646531866E-2</v>
      </c>
      <c r="AQ123" s="107">
        <v>1.2698250803202612E-2</v>
      </c>
      <c r="AR123" s="107">
        <v>8.0118391508471123E-3</v>
      </c>
      <c r="AS123" s="107">
        <v>6.1130922058074376E-3</v>
      </c>
      <c r="AT123" s="107">
        <v>7.6269893730614739E-3</v>
      </c>
      <c r="AU123" s="107">
        <v>5.8307559701870912E-3</v>
      </c>
      <c r="AV123" s="107">
        <v>8.083257552793776E-3</v>
      </c>
      <c r="AW123" s="107">
        <v>5.1465765174832229E-3</v>
      </c>
      <c r="AX123" s="107">
        <v>5.7015994752510216E-3</v>
      </c>
      <c r="AY123" s="107">
        <v>7.2098416859937477E-3</v>
      </c>
      <c r="AZ123" s="107">
        <v>5.392873343077466E-3</v>
      </c>
      <c r="BA123" s="107">
        <v>5.137503777576307E-3</v>
      </c>
      <c r="BB123" s="107">
        <v>3.3185840707964601E-3</v>
      </c>
      <c r="BC123" s="107">
        <v>5.3714859437751002E-3</v>
      </c>
      <c r="BD123" s="107">
        <v>5.5627944271825196E-3</v>
      </c>
      <c r="BE123" s="107">
        <v>4.1547779946938977E-3</v>
      </c>
      <c r="BF123" s="107">
        <v>4.8480607756897238E-3</v>
      </c>
      <c r="BG123" s="107">
        <v>4.3343961737744123E-3</v>
      </c>
      <c r="BH123" s="107">
        <v>3.626428216592151E-3</v>
      </c>
      <c r="BI123" s="107">
        <v>3.166435780724322E-3</v>
      </c>
      <c r="BJ123" s="107">
        <v>3.3583563808771235E-3</v>
      </c>
      <c r="BK123" s="107">
        <v>4.4849679645145388E-3</v>
      </c>
      <c r="BL123" s="107">
        <v>4.6091987839560651E-3</v>
      </c>
      <c r="BM123" s="107">
        <v>4.5601647543395112E-3</v>
      </c>
      <c r="BN123" s="107">
        <v>4.0959625511995321E-3</v>
      </c>
      <c r="BO123" s="107">
        <v>4.9143635655897232E-3</v>
      </c>
      <c r="BP123" s="107">
        <v>4.948093528669836E-3</v>
      </c>
      <c r="BQ123" s="107">
        <v>4.8398025360565288E-3</v>
      </c>
      <c r="BR123" s="107">
        <v>4.8395683105067026E-3</v>
      </c>
      <c r="BS123" s="107">
        <v>3.9768099276508073E-3</v>
      </c>
      <c r="BT123" s="107">
        <v>4.2642901633846006E-3</v>
      </c>
      <c r="BU123" s="107">
        <v>3.3539360835609217E-3</v>
      </c>
      <c r="BV123" s="107">
        <v>4.6418146145379719E-3</v>
      </c>
      <c r="BW123" s="107">
        <v>3.7730442258095331E-3</v>
      </c>
      <c r="BX123" s="107">
        <v>2.863825115746265E-3</v>
      </c>
      <c r="BY123" s="107">
        <v>4.140688210937128E-3</v>
      </c>
      <c r="BZ123" s="107">
        <v>4.2798040800798897E-3</v>
      </c>
      <c r="CA123" s="107">
        <v>4.8008365814240896E-3</v>
      </c>
      <c r="CB123" s="107">
        <v>6.0338274420372482E-3</v>
      </c>
      <c r="CC123" s="107">
        <v>4.7919533140389995E-3</v>
      </c>
      <c r="CD123" s="107">
        <v>3.7405303030303028E-3</v>
      </c>
      <c r="CE123" s="107">
        <v>5.3541236145031E-3</v>
      </c>
      <c r="CF123" s="107">
        <v>4.163158387126953E-3</v>
      </c>
    </row>
    <row r="124" spans="1:84" ht="13.8" thickBot="1" x14ac:dyDescent="0.3">
      <c r="A124" s="17"/>
      <c r="B124" s="17"/>
      <c r="C124" s="17"/>
      <c r="D124" s="20"/>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20"/>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20"/>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20"/>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18.600000000000001" thickTop="1" thickBot="1" x14ac:dyDescent="0.3">
      <c r="A128" s="17"/>
      <c r="B128" s="17"/>
      <c r="C128" s="17"/>
      <c r="D128" s="20"/>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5.6" x14ac:dyDescent="0.3">
      <c r="A129" s="17"/>
      <c r="B129" s="17"/>
      <c r="C129" s="17"/>
      <c r="D129" s="20"/>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3"/>
      <c r="E130" s="11"/>
      <c r="F130" s="12" t="s">
        <v>111</v>
      </c>
      <c r="G130" s="111" t="e">
        <f ca="1">(INDIRECT("H130")+INDIRECT("I130")+INDIRECT("J130")+INDIRECT("K130")+INDIRECT("L130")+INDIRECT("M130")+INDIRECT("N130")+INDIRECT("O130")+INDIRECT("P130")+INDIRECT("Q130")+INDIRECT("R130")+INDIRECT("S130")) / 12</f>
        <v>#REF!</v>
      </c>
      <c r="H130" s="80" t="e">
        <f>#REF!</f>
        <v>#REF!</v>
      </c>
      <c r="I130" s="80">
        <v>3004</v>
      </c>
      <c r="J130" s="80">
        <v>2909</v>
      </c>
      <c r="K130" s="80">
        <v>2448</v>
      </c>
      <c r="L130" s="80">
        <v>3140</v>
      </c>
      <c r="M130" s="80">
        <v>3010</v>
      </c>
      <c r="N130" s="80">
        <v>3132</v>
      </c>
      <c r="O130" s="80">
        <v>3143</v>
      </c>
      <c r="P130" s="80">
        <v>3309</v>
      </c>
      <c r="Q130" s="80">
        <v>2922</v>
      </c>
      <c r="R130" s="80">
        <v>3241</v>
      </c>
      <c r="S130" s="80">
        <v>2962</v>
      </c>
      <c r="T130" s="80">
        <v>2427</v>
      </c>
      <c r="U130" s="80">
        <v>2517</v>
      </c>
      <c r="V130" s="80">
        <v>3184</v>
      </c>
      <c r="W130" s="80">
        <v>1932</v>
      </c>
      <c r="X130" s="80">
        <v>3607</v>
      </c>
      <c r="Y130" s="80">
        <v>2782</v>
      </c>
      <c r="Z130" s="80">
        <v>2797</v>
      </c>
      <c r="AA130" s="80">
        <v>3030</v>
      </c>
      <c r="AB130" s="80">
        <v>3165</v>
      </c>
      <c r="AC130" s="80">
        <v>3532</v>
      </c>
      <c r="AD130" s="80">
        <v>2863</v>
      </c>
      <c r="AE130" s="80">
        <v>3145</v>
      </c>
      <c r="AF130" s="80">
        <v>3043</v>
      </c>
      <c r="AG130" s="80">
        <v>3899</v>
      </c>
      <c r="AH130" s="80">
        <v>3084</v>
      </c>
      <c r="AI130" s="80">
        <v>2779</v>
      </c>
      <c r="AJ130" s="80">
        <v>3545</v>
      </c>
      <c r="AK130" s="80">
        <v>3170</v>
      </c>
      <c r="AL130" s="80">
        <v>3433</v>
      </c>
      <c r="AM130" s="80">
        <v>3455</v>
      </c>
      <c r="AN130" s="80">
        <v>3097</v>
      </c>
      <c r="AO130" s="80">
        <v>3634</v>
      </c>
      <c r="AP130" s="80">
        <v>3278</v>
      </c>
      <c r="AQ130" s="80">
        <v>2518</v>
      </c>
      <c r="AR130" s="80">
        <v>3552</v>
      </c>
      <c r="AS130" s="80">
        <v>2955</v>
      </c>
      <c r="AT130" s="80">
        <v>2948</v>
      </c>
      <c r="AU130" s="80">
        <v>3288</v>
      </c>
      <c r="AV130" s="80">
        <v>3768</v>
      </c>
      <c r="AW130" s="80">
        <v>3557</v>
      </c>
      <c r="AX130" s="80">
        <v>3651</v>
      </c>
      <c r="AY130" s="80">
        <v>3556</v>
      </c>
      <c r="AZ130" s="80">
        <v>3736</v>
      </c>
      <c r="BA130" s="80">
        <v>3404</v>
      </c>
      <c r="BB130" s="80">
        <v>3498</v>
      </c>
      <c r="BC130" s="80">
        <v>3145</v>
      </c>
      <c r="BD130" s="80">
        <v>2920</v>
      </c>
      <c r="BE130" s="80">
        <v>3217</v>
      </c>
      <c r="BF130" s="80">
        <v>2872</v>
      </c>
      <c r="BG130" s="80">
        <v>3457</v>
      </c>
      <c r="BH130" s="80">
        <v>3747</v>
      </c>
      <c r="BI130" s="80">
        <v>3629</v>
      </c>
      <c r="BJ130" s="80">
        <v>3269</v>
      </c>
      <c r="BK130" s="80">
        <v>3779</v>
      </c>
      <c r="BL130" s="80">
        <v>4016</v>
      </c>
      <c r="BM130" s="80">
        <v>3385</v>
      </c>
      <c r="BN130" s="80">
        <v>3547</v>
      </c>
      <c r="BO130" s="80">
        <v>3343</v>
      </c>
      <c r="BP130" s="80">
        <v>3116</v>
      </c>
      <c r="BQ130" s="80">
        <v>3572</v>
      </c>
      <c r="BR130" s="80">
        <v>3139</v>
      </c>
      <c r="BS130" s="80">
        <v>3429</v>
      </c>
      <c r="BT130" s="80">
        <v>3998</v>
      </c>
      <c r="BU130" s="80">
        <v>3447</v>
      </c>
      <c r="BV130" s="80">
        <v>3851</v>
      </c>
      <c r="BW130" s="80">
        <v>3996</v>
      </c>
      <c r="BX130" s="80">
        <v>4167</v>
      </c>
      <c r="BY130" s="80">
        <v>3645</v>
      </c>
      <c r="BZ130" s="80">
        <v>3623</v>
      </c>
      <c r="CA130" s="80">
        <v>3375</v>
      </c>
      <c r="CB130" s="80">
        <v>3394</v>
      </c>
      <c r="CC130" s="80">
        <v>3821</v>
      </c>
      <c r="CD130" s="80">
        <v>4138</v>
      </c>
      <c r="CE130" s="80">
        <v>2972</v>
      </c>
      <c r="CF130" s="80">
        <v>4211</v>
      </c>
    </row>
    <row r="131" spans="1:84" x14ac:dyDescent="0.25">
      <c r="A131" s="48" t="s">
        <v>112</v>
      </c>
      <c r="B131" s="49" t="s">
        <v>113</v>
      </c>
      <c r="C131" s="50" t="s">
        <v>114</v>
      </c>
      <c r="D131" s="13"/>
      <c r="E131" s="11"/>
      <c r="F131" s="14" t="s">
        <v>115</v>
      </c>
      <c r="G131" s="23" t="e">
        <f ca="1">G130/G8</f>
        <v>#REF!</v>
      </c>
      <c r="H131" s="81" t="e">
        <f>IF(H8=0, 0, H130/H8)</f>
        <v>#REF!</v>
      </c>
      <c r="I131" s="81">
        <v>0.12063772539255452</v>
      </c>
      <c r="J131" s="81">
        <v>0.15048367906471471</v>
      </c>
      <c r="K131" s="81">
        <v>0.12612705445927147</v>
      </c>
      <c r="L131" s="81">
        <v>0.16144788935163762</v>
      </c>
      <c r="M131" s="81">
        <v>0.15431149389931303</v>
      </c>
      <c r="N131" s="81">
        <v>0.16038508807865628</v>
      </c>
      <c r="O131" s="81">
        <v>0.16052913836253127</v>
      </c>
      <c r="P131" s="81">
        <v>0.16900761019459626</v>
      </c>
      <c r="Q131" s="81">
        <v>0.14885379521141109</v>
      </c>
      <c r="R131" s="81">
        <v>0.16488603988603989</v>
      </c>
      <c r="S131" s="81">
        <v>0.15031717838112155</v>
      </c>
      <c r="T131" s="81">
        <v>0.12292964595046346</v>
      </c>
      <c r="U131" s="81">
        <v>0.12720473037853136</v>
      </c>
      <c r="V131" s="81">
        <v>0.16068634872571286</v>
      </c>
      <c r="W131" s="81">
        <v>9.723200805234021E-2</v>
      </c>
      <c r="X131" s="81">
        <v>0.18136564762670956</v>
      </c>
      <c r="Y131" s="81">
        <v>0.13961658135099869</v>
      </c>
      <c r="Z131" s="81">
        <v>0.14009516654144755</v>
      </c>
      <c r="AA131" s="81">
        <v>0.15129575073650572</v>
      </c>
      <c r="AB131" s="81">
        <v>0.15754890736223803</v>
      </c>
      <c r="AC131" s="81">
        <v>0.17519841269841269</v>
      </c>
      <c r="AD131" s="81">
        <v>0.1416765637371338</v>
      </c>
      <c r="AE131" s="81">
        <v>0.15512479037190491</v>
      </c>
      <c r="AF131" s="81">
        <v>0.14958462370348524</v>
      </c>
      <c r="AG131" s="81">
        <v>0.19127747252747251</v>
      </c>
      <c r="AH131" s="81">
        <v>0.15106539309331374</v>
      </c>
      <c r="AI131" s="81">
        <v>0.13582600195503422</v>
      </c>
      <c r="AJ131" s="81">
        <v>0.17306190197227103</v>
      </c>
      <c r="AK131" s="81">
        <v>0.15425790754257906</v>
      </c>
      <c r="AL131" s="81">
        <v>0.16675571962889202</v>
      </c>
      <c r="AM131" s="81">
        <v>0.16728804532029246</v>
      </c>
      <c r="AN131" s="81">
        <v>0.14967137057800117</v>
      </c>
      <c r="AO131" s="81">
        <v>0.17714731402944331</v>
      </c>
      <c r="AP131" s="81">
        <v>0.15954443687335734</v>
      </c>
      <c r="AQ131" s="81">
        <v>0.12121503875222644</v>
      </c>
      <c r="AR131" s="81">
        <v>0.17239370995923123</v>
      </c>
      <c r="AS131" s="81">
        <v>0.1431686046511628</v>
      </c>
      <c r="AT131" s="81">
        <v>0.14258766626360339</v>
      </c>
      <c r="AU131" s="81">
        <v>0.15857246202073788</v>
      </c>
      <c r="AV131" s="81">
        <v>0.18108419838523646</v>
      </c>
      <c r="AW131" s="81">
        <v>0.17073873181970911</v>
      </c>
      <c r="AX131" s="81">
        <v>0.17529287497599386</v>
      </c>
      <c r="AY131" s="81">
        <v>0.17065796419830109</v>
      </c>
      <c r="AZ131" s="81">
        <v>0.17930504895373392</v>
      </c>
      <c r="BA131" s="81">
        <v>0.16322224886118436</v>
      </c>
      <c r="BB131" s="81">
        <v>0.16745655608214849</v>
      </c>
      <c r="BC131" s="81">
        <v>0.15026996034210904</v>
      </c>
      <c r="BD131" s="81">
        <v>0.13935286818745823</v>
      </c>
      <c r="BE131" s="81">
        <v>0.15335112975498141</v>
      </c>
      <c r="BF131" s="81">
        <v>0.13670331762577942</v>
      </c>
      <c r="BG131" s="81">
        <v>0.16407214048410063</v>
      </c>
      <c r="BH131" s="81">
        <v>0.17729724614365477</v>
      </c>
      <c r="BI131" s="81">
        <v>0.17103402771231974</v>
      </c>
      <c r="BJ131" s="81">
        <v>0.15379910609268407</v>
      </c>
      <c r="BK131" s="81">
        <v>0.17745949753463255</v>
      </c>
      <c r="BL131" s="81">
        <v>0.18766355140186916</v>
      </c>
      <c r="BM131" s="81">
        <v>0.15817757009345795</v>
      </c>
      <c r="BN131" s="81">
        <v>0.16488471550762365</v>
      </c>
      <c r="BO131" s="81">
        <v>0.15504846713974305</v>
      </c>
      <c r="BP131" s="81">
        <v>0.14407916030887316</v>
      </c>
      <c r="BQ131" s="81">
        <v>0.16479055176231777</v>
      </c>
      <c r="BR131" s="81">
        <v>0.14482790440158716</v>
      </c>
      <c r="BS131" s="81">
        <v>0.15671846435100548</v>
      </c>
      <c r="BT131" s="81">
        <v>0.18272394881170018</v>
      </c>
      <c r="BU131" s="81">
        <v>0.15754113345521023</v>
      </c>
      <c r="BV131" s="81">
        <v>0.1758126369612856</v>
      </c>
      <c r="BW131" s="81">
        <v>0.18209159261790842</v>
      </c>
      <c r="BX131" s="81">
        <v>0.1898318983189832</v>
      </c>
      <c r="BY131" s="81">
        <v>0.16562159214830971</v>
      </c>
      <c r="BZ131" s="81">
        <v>0.16449489216799093</v>
      </c>
      <c r="CA131" s="81">
        <v>0.15319322772456992</v>
      </c>
      <c r="CB131" s="81">
        <v>0.15393686502177067</v>
      </c>
      <c r="CC131" s="81">
        <v>0.17308389200942201</v>
      </c>
      <c r="CD131" s="81">
        <v>0.18706206771845757</v>
      </c>
      <c r="CE131" s="81">
        <v>0.13331539048131699</v>
      </c>
      <c r="CF131" s="81">
        <v>0.18820111731843575</v>
      </c>
    </row>
    <row r="132" spans="1:84" x14ac:dyDescent="0.25">
      <c r="A132" s="17"/>
      <c r="B132" s="17"/>
      <c r="C132" s="17"/>
      <c r="D132" s="4"/>
      <c r="E132" s="11"/>
      <c r="F132" s="12" t="s">
        <v>116</v>
      </c>
      <c r="G132" s="111" t="e">
        <f ca="1">(INDIRECT("H132")+INDIRECT("I132")+INDIRECT("J132")+INDIRECT("K132")+INDIRECT("L132")+INDIRECT("M132")+INDIRECT("N132")+INDIRECT("O132")+INDIRECT("P132")+INDIRECT("Q132")+INDIRECT("R132")+INDIRECT("S132")) / 12</f>
        <v>#REF!</v>
      </c>
      <c r="H132" s="80" t="e">
        <f>#REF!</f>
        <v>#REF!</v>
      </c>
      <c r="I132" s="80">
        <v>1841</v>
      </c>
      <c r="J132" s="80">
        <v>1874</v>
      </c>
      <c r="K132" s="80">
        <v>1348</v>
      </c>
      <c r="L132" s="80">
        <v>1941</v>
      </c>
      <c r="M132" s="80">
        <v>1969</v>
      </c>
      <c r="N132" s="80">
        <v>2188</v>
      </c>
      <c r="O132" s="80">
        <v>2161</v>
      </c>
      <c r="P132" s="80">
        <v>1889</v>
      </c>
      <c r="Q132" s="80">
        <v>1749</v>
      </c>
      <c r="R132" s="80">
        <v>1866</v>
      </c>
      <c r="S132" s="80">
        <v>1621</v>
      </c>
      <c r="T132" s="80">
        <v>1447</v>
      </c>
      <c r="U132" s="80">
        <v>1731</v>
      </c>
      <c r="V132" s="80">
        <v>2041</v>
      </c>
      <c r="W132" s="80">
        <v>1034</v>
      </c>
      <c r="X132" s="80">
        <v>1862</v>
      </c>
      <c r="Y132" s="80">
        <v>1703</v>
      </c>
      <c r="Z132" s="80">
        <v>1415</v>
      </c>
      <c r="AA132" s="80">
        <v>1573</v>
      </c>
      <c r="AB132" s="80">
        <v>1658</v>
      </c>
      <c r="AC132" s="80">
        <v>1816</v>
      </c>
      <c r="AD132" s="80">
        <v>1771</v>
      </c>
      <c r="AE132" s="80">
        <v>1438</v>
      </c>
      <c r="AF132" s="80">
        <v>1687</v>
      </c>
      <c r="AG132" s="80">
        <v>2635</v>
      </c>
      <c r="AH132" s="80">
        <v>2061</v>
      </c>
      <c r="AI132" s="80">
        <v>1499</v>
      </c>
      <c r="AJ132" s="80">
        <v>2645</v>
      </c>
      <c r="AK132" s="80">
        <v>1554</v>
      </c>
      <c r="AL132" s="80">
        <v>1700</v>
      </c>
      <c r="AM132" s="80">
        <v>2335</v>
      </c>
      <c r="AN132" s="80">
        <v>1587</v>
      </c>
      <c r="AO132" s="80">
        <v>1770</v>
      </c>
      <c r="AP132" s="80">
        <v>1791</v>
      </c>
      <c r="AQ132" s="80">
        <v>1394</v>
      </c>
      <c r="AR132" s="80">
        <v>2033</v>
      </c>
      <c r="AS132" s="80">
        <v>2145</v>
      </c>
      <c r="AT132" s="80">
        <v>1639</v>
      </c>
      <c r="AU132" s="80">
        <v>1859</v>
      </c>
      <c r="AV132" s="80">
        <v>2675</v>
      </c>
      <c r="AW132" s="80">
        <v>2042</v>
      </c>
      <c r="AX132" s="80">
        <v>2044</v>
      </c>
      <c r="AY132" s="80">
        <v>2106</v>
      </c>
      <c r="AZ132" s="80">
        <v>2260</v>
      </c>
      <c r="BA132" s="80">
        <v>2128</v>
      </c>
      <c r="BB132" s="80">
        <v>2948</v>
      </c>
      <c r="BC132" s="80">
        <v>1838</v>
      </c>
      <c r="BD132" s="80">
        <v>2040</v>
      </c>
      <c r="BE132" s="80">
        <v>2187</v>
      </c>
      <c r="BF132" s="80">
        <v>1998</v>
      </c>
      <c r="BG132" s="80">
        <v>2015</v>
      </c>
      <c r="BH132" s="80">
        <v>2857</v>
      </c>
      <c r="BI132" s="80">
        <v>2215</v>
      </c>
      <c r="BJ132" s="80">
        <v>2432</v>
      </c>
      <c r="BK132" s="80">
        <v>2995</v>
      </c>
      <c r="BL132" s="80">
        <v>2584</v>
      </c>
      <c r="BM132" s="80">
        <v>2332</v>
      </c>
      <c r="BN132" s="80">
        <v>2293</v>
      </c>
      <c r="BO132" s="80">
        <v>1978</v>
      </c>
      <c r="BP132" s="80">
        <v>2143</v>
      </c>
      <c r="BQ132" s="80">
        <v>2246</v>
      </c>
      <c r="BR132" s="80">
        <v>1982</v>
      </c>
      <c r="BS132" s="80">
        <v>2059</v>
      </c>
      <c r="BT132" s="80">
        <v>2603</v>
      </c>
      <c r="BU132" s="80">
        <v>2179</v>
      </c>
      <c r="BV132" s="80">
        <v>2821</v>
      </c>
      <c r="BW132" s="80">
        <v>2612</v>
      </c>
      <c r="BX132" s="80">
        <v>2555</v>
      </c>
      <c r="BY132" s="80">
        <v>2906</v>
      </c>
      <c r="BZ132" s="80">
        <v>2365</v>
      </c>
      <c r="CA132" s="80">
        <v>2121</v>
      </c>
      <c r="CB132" s="80">
        <v>2414</v>
      </c>
      <c r="CC132" s="80">
        <v>2034</v>
      </c>
      <c r="CD132" s="80">
        <v>3542</v>
      </c>
      <c r="CE132" s="80">
        <v>1727</v>
      </c>
      <c r="CF132" s="80">
        <v>2873</v>
      </c>
    </row>
    <row r="133" spans="1:84" x14ac:dyDescent="0.25">
      <c r="A133" s="48" t="s">
        <v>117</v>
      </c>
      <c r="B133" s="49" t="s">
        <v>118</v>
      </c>
      <c r="C133" s="50" t="s">
        <v>119</v>
      </c>
      <c r="D133" s="13"/>
      <c r="E133" s="11"/>
      <c r="F133" s="14" t="s">
        <v>115</v>
      </c>
      <c r="G133" s="23" t="e">
        <f ca="1">G132/G8</f>
        <v>#REF!</v>
      </c>
      <c r="H133" s="81" t="e">
        <f>IF(H8=0, 0, H132/H8)</f>
        <v>#REF!</v>
      </c>
      <c r="I133" s="81">
        <v>7.3932773784185377E-2</v>
      </c>
      <c r="J133" s="81">
        <v>9.6942734467953026E-2</v>
      </c>
      <c r="K133" s="81">
        <v>6.945231593590602E-2</v>
      </c>
      <c r="L133" s="81">
        <v>9.9799475551442238E-2</v>
      </c>
      <c r="M133" s="81">
        <v>0.10094329949759048</v>
      </c>
      <c r="N133" s="81">
        <v>0.11204424416222859</v>
      </c>
      <c r="O133" s="81">
        <v>0.11037335921139997</v>
      </c>
      <c r="P133" s="81">
        <v>9.6480923438377858E-2</v>
      </c>
      <c r="Q133" s="81">
        <v>8.9098318899643397E-2</v>
      </c>
      <c r="R133" s="81">
        <v>9.4932844932844929E-2</v>
      </c>
      <c r="S133" s="81">
        <v>8.2263384927683328E-2</v>
      </c>
      <c r="T133" s="81">
        <v>7.3291799625183604E-2</v>
      </c>
      <c r="U133" s="81">
        <v>8.7481679890837424E-2</v>
      </c>
      <c r="V133" s="81">
        <v>0.10300277567499369</v>
      </c>
      <c r="W133" s="81">
        <v>5.2038248616004028E-2</v>
      </c>
      <c r="X133" s="81">
        <v>9.3624296057924383E-2</v>
      </c>
      <c r="Y133" s="81">
        <v>8.5466225032620691E-2</v>
      </c>
      <c r="Z133" s="81">
        <v>7.0874029551715498E-2</v>
      </c>
      <c r="AA133" s="81">
        <v>7.8543965646377389E-2</v>
      </c>
      <c r="AB133" s="81">
        <v>8.2532729354373044E-2</v>
      </c>
      <c r="AC133" s="81">
        <v>9.0079365079365079E-2</v>
      </c>
      <c r="AD133" s="81">
        <v>8.763855898653998E-2</v>
      </c>
      <c r="AE133" s="81">
        <v>7.0928282529347936E-2</v>
      </c>
      <c r="AF133" s="81">
        <v>8.2927788428452054E-2</v>
      </c>
      <c r="AG133" s="81">
        <v>0.12926805337519623</v>
      </c>
      <c r="AH133" s="81">
        <v>0.10095518001469508</v>
      </c>
      <c r="AI133" s="81">
        <v>7.3264907135874871E-2</v>
      </c>
      <c r="AJ133" s="81">
        <v>0.12912517086506542</v>
      </c>
      <c r="AK133" s="81">
        <v>7.5620437956204378E-2</v>
      </c>
      <c r="AL133" s="81">
        <v>8.2576383154417843E-2</v>
      </c>
      <c r="AM133" s="81">
        <v>0.11305863554931488</v>
      </c>
      <c r="AN133" s="81">
        <v>7.6696307751788137E-2</v>
      </c>
      <c r="AO133" s="81">
        <v>8.6282538754021643E-2</v>
      </c>
      <c r="AP133" s="81">
        <v>8.7170252117200434E-2</v>
      </c>
      <c r="AQ133" s="81">
        <v>6.7106339960525688E-2</v>
      </c>
      <c r="AR133" s="81">
        <v>9.867016113376044E-2</v>
      </c>
      <c r="AS133" s="81">
        <v>0.10392441860465117</v>
      </c>
      <c r="AT133" s="81">
        <v>7.9274486094316809E-2</v>
      </c>
      <c r="AU133" s="81">
        <v>8.9655172413793102E-2</v>
      </c>
      <c r="AV133" s="81">
        <v>0.12855632449058055</v>
      </c>
      <c r="AW133" s="81">
        <v>9.8017568281092496E-2</v>
      </c>
      <c r="AX133" s="81">
        <v>9.8137123103514495E-2</v>
      </c>
      <c r="AY133" s="81">
        <v>0.10107021164275087</v>
      </c>
      <c r="AZ133" s="81">
        <v>0.10846611633710886</v>
      </c>
      <c r="BA133" s="81">
        <v>0.10203788060417165</v>
      </c>
      <c r="BB133" s="81">
        <v>0.14112690889942076</v>
      </c>
      <c r="BC133" s="81">
        <v>8.7820727220602995E-2</v>
      </c>
      <c r="BD133" s="81">
        <v>9.7356113391237953E-2</v>
      </c>
      <c r="BE133" s="81">
        <v>0.10425207360091525</v>
      </c>
      <c r="BF133" s="81">
        <v>9.5102099100385543E-2</v>
      </c>
      <c r="BG133" s="81">
        <v>9.5633602278120552E-2</v>
      </c>
      <c r="BH133" s="81">
        <v>0.13518500993659505</v>
      </c>
      <c r="BI133" s="81">
        <v>0.1043924969365633</v>
      </c>
      <c r="BJ133" s="81">
        <v>0.11442013643848506</v>
      </c>
      <c r="BK133" s="81">
        <v>0.1406433435078657</v>
      </c>
      <c r="BL133" s="81">
        <v>0.12074766355140187</v>
      </c>
      <c r="BM133" s="81">
        <v>0.10897196261682243</v>
      </c>
      <c r="BN133" s="81">
        <v>0.10659166976571216</v>
      </c>
      <c r="BO133" s="81">
        <v>9.1739715226566487E-2</v>
      </c>
      <c r="BP133" s="81">
        <v>9.9089101585980485E-2</v>
      </c>
      <c r="BQ133" s="81">
        <v>0.10361690348772837</v>
      </c>
      <c r="BR133" s="81">
        <v>9.144597213250899E-2</v>
      </c>
      <c r="BS133" s="81">
        <v>9.4104204753199264E-2</v>
      </c>
      <c r="BT133" s="81">
        <v>0.11896709323583181</v>
      </c>
      <c r="BU133" s="81">
        <v>9.9588665447897629E-2</v>
      </c>
      <c r="BV133" s="81">
        <v>0.12878926223520817</v>
      </c>
      <c r="BW133" s="81">
        <v>0.11902483481430849</v>
      </c>
      <c r="BX133" s="81">
        <v>0.11639560840052846</v>
      </c>
      <c r="BY133" s="81">
        <v>0.13204289349327517</v>
      </c>
      <c r="BZ133" s="81">
        <v>0.10737797956867197</v>
      </c>
      <c r="CA133" s="81">
        <v>9.6273432890018606E-2</v>
      </c>
      <c r="CB133" s="81">
        <v>0.10948838896952104</v>
      </c>
      <c r="CC133" s="81">
        <v>9.2136256568218874E-2</v>
      </c>
      <c r="CD133" s="81">
        <v>0.16011934361014421</v>
      </c>
      <c r="CE133" s="81">
        <v>7.7468263580496119E-2</v>
      </c>
      <c r="CF133" s="81">
        <v>0.1284022346368715</v>
      </c>
    </row>
    <row r="134" spans="1:84" x14ac:dyDescent="0.25">
      <c r="A134" s="17"/>
      <c r="B134" s="17"/>
      <c r="C134" s="17"/>
      <c r="D134" s="4"/>
      <c r="E134" s="11"/>
      <c r="F134" s="12" t="s">
        <v>120</v>
      </c>
      <c r="G134" s="111" t="e">
        <f ca="1">(INDIRECT("H134")+INDIRECT("I134")+INDIRECT("J134")+INDIRECT("K134")+INDIRECT("L134")+INDIRECT("M134")+INDIRECT("N134")+INDIRECT("O134")+INDIRECT("P134")+INDIRECT("Q134")+INDIRECT("R134")+INDIRECT("S134")) / 12</f>
        <v>#REF!</v>
      </c>
      <c r="H134" s="80" t="e">
        <f>#REF!</f>
        <v>#REF!</v>
      </c>
      <c r="I134" s="80">
        <v>1048</v>
      </c>
      <c r="J134" s="80">
        <v>1001</v>
      </c>
      <c r="K134" s="80">
        <v>793</v>
      </c>
      <c r="L134" s="80">
        <v>1084</v>
      </c>
      <c r="M134" s="80">
        <v>1199</v>
      </c>
      <c r="N134" s="80">
        <v>1148</v>
      </c>
      <c r="O134" s="80">
        <v>1065</v>
      </c>
      <c r="P134" s="80">
        <v>941</v>
      </c>
      <c r="Q134" s="80">
        <v>1033</v>
      </c>
      <c r="R134" s="80">
        <v>966</v>
      </c>
      <c r="S134" s="80">
        <v>855</v>
      </c>
      <c r="T134" s="80">
        <v>739</v>
      </c>
      <c r="U134" s="80">
        <v>778</v>
      </c>
      <c r="V134" s="80">
        <v>828</v>
      </c>
      <c r="W134" s="80">
        <v>650</v>
      </c>
      <c r="X134" s="80">
        <v>1080</v>
      </c>
      <c r="Y134" s="80">
        <v>1207</v>
      </c>
      <c r="Z134" s="80">
        <v>818</v>
      </c>
      <c r="AA134" s="80">
        <v>975</v>
      </c>
      <c r="AB134" s="80">
        <v>1065</v>
      </c>
      <c r="AC134" s="80">
        <v>1119</v>
      </c>
      <c r="AD134" s="80">
        <v>827</v>
      </c>
      <c r="AE134" s="80">
        <v>1134</v>
      </c>
      <c r="AF134" s="80">
        <v>1492</v>
      </c>
      <c r="AG134" s="80">
        <v>2651</v>
      </c>
      <c r="AH134" s="80">
        <v>1390</v>
      </c>
      <c r="AI134" s="80">
        <v>1205</v>
      </c>
      <c r="AJ134" s="80">
        <v>1623</v>
      </c>
      <c r="AK134" s="80">
        <v>1471</v>
      </c>
      <c r="AL134" s="80">
        <v>935</v>
      </c>
      <c r="AM134" s="80">
        <v>1102</v>
      </c>
      <c r="AN134" s="80">
        <v>1054</v>
      </c>
      <c r="AO134" s="80">
        <v>803</v>
      </c>
      <c r="AP134" s="80">
        <v>693</v>
      </c>
      <c r="AQ134" s="80">
        <v>687</v>
      </c>
      <c r="AR134" s="80">
        <v>848</v>
      </c>
      <c r="AS134" s="80">
        <v>1212</v>
      </c>
      <c r="AT134" s="80">
        <v>639</v>
      </c>
      <c r="AU134" s="80">
        <v>859</v>
      </c>
      <c r="AV134" s="80">
        <v>845</v>
      </c>
      <c r="AW134" s="80">
        <v>1757</v>
      </c>
      <c r="AX134" s="80">
        <v>888</v>
      </c>
      <c r="AY134" s="80">
        <v>906</v>
      </c>
      <c r="AZ134" s="80">
        <v>832</v>
      </c>
      <c r="BA134" s="80">
        <v>1038</v>
      </c>
      <c r="BB134" s="80">
        <v>1977</v>
      </c>
      <c r="BC134" s="80">
        <v>807</v>
      </c>
      <c r="BD134" s="80">
        <v>905</v>
      </c>
      <c r="BE134" s="80">
        <v>876</v>
      </c>
      <c r="BF134" s="80">
        <v>1047</v>
      </c>
      <c r="BG134" s="80">
        <v>944</v>
      </c>
      <c r="BH134" s="80">
        <v>1110</v>
      </c>
      <c r="BI134" s="80">
        <v>1657</v>
      </c>
      <c r="BJ134" s="80">
        <v>1071</v>
      </c>
      <c r="BK134" s="80">
        <v>2292</v>
      </c>
      <c r="BL134" s="80">
        <v>1398</v>
      </c>
      <c r="BM134" s="80">
        <v>950</v>
      </c>
      <c r="BN134" s="80">
        <v>1629</v>
      </c>
      <c r="BO134" s="80">
        <v>1154</v>
      </c>
      <c r="BP134" s="80">
        <v>1004</v>
      </c>
      <c r="BQ134" s="80">
        <v>1224</v>
      </c>
      <c r="BR134" s="80">
        <v>959</v>
      </c>
      <c r="BS134" s="80">
        <v>1436</v>
      </c>
      <c r="BT134" s="80">
        <v>1155</v>
      </c>
      <c r="BU134" s="80">
        <v>1883</v>
      </c>
      <c r="BV134" s="80">
        <v>1307</v>
      </c>
      <c r="BW134" s="80">
        <v>1510</v>
      </c>
      <c r="BX134" s="80">
        <v>1314</v>
      </c>
      <c r="BY134" s="80">
        <v>1461</v>
      </c>
      <c r="BZ134" s="80">
        <v>1627</v>
      </c>
      <c r="CA134" s="80">
        <v>1213</v>
      </c>
      <c r="CB134" s="80">
        <v>1443</v>
      </c>
      <c r="CC134" s="80">
        <v>1296</v>
      </c>
      <c r="CD134" s="80">
        <v>1692</v>
      </c>
      <c r="CE134" s="80">
        <v>841</v>
      </c>
      <c r="CF134" s="80">
        <v>1783</v>
      </c>
    </row>
    <row r="135" spans="1:84" x14ac:dyDescent="0.25">
      <c r="A135" s="48" t="s">
        <v>34</v>
      </c>
      <c r="B135" s="49" t="s">
        <v>121</v>
      </c>
      <c r="C135" s="50" t="s">
        <v>122</v>
      </c>
      <c r="D135" s="13"/>
      <c r="E135" s="11"/>
      <c r="F135" s="14" t="s">
        <v>115</v>
      </c>
      <c r="G135" s="23" t="e">
        <f ca="1">G134/G8</f>
        <v>#REF!</v>
      </c>
      <c r="H135" s="81" t="e">
        <f>IF(H8=0, 0, H134/H8)</f>
        <v>#REF!</v>
      </c>
      <c r="I135" s="81">
        <v>4.208666318621742E-2</v>
      </c>
      <c r="J135" s="81">
        <v>5.1782111634162742E-2</v>
      </c>
      <c r="K135" s="81">
        <v>4.0857334226389819E-2</v>
      </c>
      <c r="L135" s="81">
        <v>5.5735513394004836E-2</v>
      </c>
      <c r="M135" s="81">
        <v>6.1468266174510407E-2</v>
      </c>
      <c r="N135" s="81">
        <v>5.8787382220401474E-2</v>
      </c>
      <c r="O135" s="81">
        <v>5.43950150671638E-2</v>
      </c>
      <c r="P135" s="81">
        <v>4.8061698758874304E-2</v>
      </c>
      <c r="Q135" s="81">
        <v>5.2623535404992358E-2</v>
      </c>
      <c r="R135" s="81">
        <v>4.9145299145299144E-2</v>
      </c>
      <c r="S135" s="81">
        <v>4.3390002537427051E-2</v>
      </c>
      <c r="T135" s="81">
        <v>3.743098819834878E-2</v>
      </c>
      <c r="U135" s="81">
        <v>3.9318744630312832E-2</v>
      </c>
      <c r="V135" s="81">
        <v>4.1786525359576082E-2</v>
      </c>
      <c r="W135" s="81">
        <v>3.2712632108706591E-2</v>
      </c>
      <c r="X135" s="81">
        <v>5.4304102976669349E-2</v>
      </c>
      <c r="Y135" s="81">
        <v>6.0574124259761115E-2</v>
      </c>
      <c r="Z135" s="81">
        <v>4.0971700475832706E-2</v>
      </c>
      <c r="AA135" s="81">
        <v>4.8684276227093426E-2</v>
      </c>
      <c r="AB135" s="81">
        <v>5.3014087311463988E-2</v>
      </c>
      <c r="AC135" s="81">
        <v>5.5505952380952378E-2</v>
      </c>
      <c r="AD135" s="81">
        <v>4.0924386381631039E-2</v>
      </c>
      <c r="AE135" s="81">
        <v>5.5933708197691626E-2</v>
      </c>
      <c r="AF135" s="81">
        <v>7.3342181585803468E-2</v>
      </c>
      <c r="AG135" s="81">
        <v>0.13005298273155416</v>
      </c>
      <c r="AH135" s="81">
        <v>6.8087190791084981E-2</v>
      </c>
      <c r="AI135" s="81">
        <v>5.8895405669599221E-2</v>
      </c>
      <c r="AJ135" s="81">
        <v>7.9232571763327472E-2</v>
      </c>
      <c r="AK135" s="81">
        <v>7.1581508515815087E-2</v>
      </c>
      <c r="AL135" s="81">
        <v>4.5417010734929812E-2</v>
      </c>
      <c r="AM135" s="81">
        <v>5.3357865685372582E-2</v>
      </c>
      <c r="AN135" s="81">
        <v>5.0937560409820219E-2</v>
      </c>
      <c r="AO135" s="81">
        <v>3.9143999220044849E-2</v>
      </c>
      <c r="AP135" s="81">
        <v>3.3729193030273531E-2</v>
      </c>
      <c r="AQ135" s="81">
        <v>3.3071775862898958E-2</v>
      </c>
      <c r="AR135" s="81">
        <v>4.1157056882158802E-2</v>
      </c>
      <c r="AS135" s="81">
        <v>5.8720930232558137E-2</v>
      </c>
      <c r="AT135" s="81">
        <v>3.0906892382103989E-2</v>
      </c>
      <c r="AU135" s="81">
        <v>4.1427537979262116E-2</v>
      </c>
      <c r="AV135" s="81">
        <v>4.0609381007304886E-2</v>
      </c>
      <c r="AW135" s="81">
        <v>8.4337349397590355E-2</v>
      </c>
      <c r="AX135" s="81">
        <v>4.2634914538121758E-2</v>
      </c>
      <c r="AY135" s="81">
        <v>4.3480347458847241E-2</v>
      </c>
      <c r="AZ135" s="81">
        <v>3.9930888846227683E-2</v>
      </c>
      <c r="BA135" s="81">
        <v>4.9772236873651406E-2</v>
      </c>
      <c r="BB135" s="81">
        <v>9.4643113600459572E-2</v>
      </c>
      <c r="BC135" s="81">
        <v>3.855893735964451E-2</v>
      </c>
      <c r="BD135" s="81">
        <v>4.3189844421112913E-2</v>
      </c>
      <c r="BE135" s="81">
        <v>4.1758032224234916E-2</v>
      </c>
      <c r="BF135" s="81">
        <v>4.9835784663715549E-2</v>
      </c>
      <c r="BG135" s="81">
        <v>4.4803037494067395E-2</v>
      </c>
      <c r="BH135" s="81">
        <v>5.2522002460490207E-2</v>
      </c>
      <c r="BI135" s="81">
        <v>7.8094071071731552E-2</v>
      </c>
      <c r="BJ135" s="81">
        <v>5.038814396612562E-2</v>
      </c>
      <c r="BK135" s="81">
        <v>0.10763089927212961</v>
      </c>
      <c r="BL135" s="81">
        <v>6.5327102803738324E-2</v>
      </c>
      <c r="BM135" s="81">
        <v>4.4392523364485979E-2</v>
      </c>
      <c r="BN135" s="81">
        <v>7.5725176645593154E-2</v>
      </c>
      <c r="BO135" s="81">
        <v>5.3522563888502392E-2</v>
      </c>
      <c r="BP135" s="81">
        <v>4.6423452166273638E-2</v>
      </c>
      <c r="BQ135" s="81">
        <v>5.6467983022697912E-2</v>
      </c>
      <c r="BR135" s="81">
        <v>4.4246562701854758E-2</v>
      </c>
      <c r="BS135" s="81">
        <v>6.5630712979890315E-2</v>
      </c>
      <c r="BT135" s="81">
        <v>5.2787934186471666E-2</v>
      </c>
      <c r="BU135" s="81">
        <v>8.6060329067641689E-2</v>
      </c>
      <c r="BV135" s="81">
        <v>5.966946676406136E-2</v>
      </c>
      <c r="BW135" s="81">
        <v>6.8808384597858277E-2</v>
      </c>
      <c r="BX135" s="81">
        <v>5.9860598605986061E-2</v>
      </c>
      <c r="BY135" s="81">
        <v>6.6384950926935665E-2</v>
      </c>
      <c r="BZ135" s="81">
        <v>7.3870601589103288E-2</v>
      </c>
      <c r="CA135" s="81">
        <v>5.5058780808860244E-2</v>
      </c>
      <c r="CB135" s="81">
        <v>6.5448113207547176E-2</v>
      </c>
      <c r="CC135" s="81">
        <v>5.8706287370900528E-2</v>
      </c>
      <c r="CD135" s="81">
        <v>7.6488404683332581E-2</v>
      </c>
      <c r="CE135" s="81">
        <v>3.7724846364329608E-2</v>
      </c>
      <c r="CF135" s="81">
        <v>7.9687150837988829E-2</v>
      </c>
    </row>
    <row r="136" spans="1:84" ht="26.4" x14ac:dyDescent="0.25">
      <c r="A136" s="48" t="s">
        <v>123</v>
      </c>
      <c r="B136" s="49" t="s">
        <v>124</v>
      </c>
      <c r="C136" s="50" t="s">
        <v>125</v>
      </c>
      <c r="D136" s="13"/>
      <c r="E136" s="11"/>
      <c r="F136" s="12" t="s">
        <v>126</v>
      </c>
      <c r="G136" s="111" t="e">
        <f ca="1">(INDIRECT("H136")+INDIRECT("I136")+INDIRECT("J136")+INDIRECT("K136")+INDIRECT("L136")+INDIRECT("M136")+INDIRECT("N136")+INDIRECT("O136")+INDIRECT("P136")+INDIRECT("Q136")+INDIRECT("R136")+INDIRECT("S136")) / 12</f>
        <v>#REF!</v>
      </c>
      <c r="H136" s="80" t="e">
        <f>#REF!</f>
        <v>#REF!</v>
      </c>
      <c r="I136" s="80">
        <v>2063</v>
      </c>
      <c r="J136" s="80">
        <v>1525</v>
      </c>
      <c r="K136" s="80">
        <v>974</v>
      </c>
      <c r="L136" s="80">
        <v>439</v>
      </c>
      <c r="M136" s="80">
        <v>347</v>
      </c>
      <c r="N136" s="80">
        <v>477</v>
      </c>
      <c r="O136" s="80">
        <v>417</v>
      </c>
      <c r="P136" s="80">
        <v>1053</v>
      </c>
      <c r="Q136" s="80">
        <v>439</v>
      </c>
      <c r="R136" s="80">
        <v>449</v>
      </c>
      <c r="S136" s="80">
        <v>632</v>
      </c>
      <c r="T136" s="80">
        <v>637</v>
      </c>
      <c r="U136" s="80">
        <v>1296</v>
      </c>
      <c r="V136" s="80">
        <v>1705</v>
      </c>
      <c r="W136" s="80">
        <v>1199</v>
      </c>
      <c r="X136" s="80">
        <v>1401</v>
      </c>
      <c r="Y136" s="80">
        <v>903</v>
      </c>
      <c r="Z136" s="80">
        <v>1059</v>
      </c>
      <c r="AA136" s="80">
        <v>496</v>
      </c>
      <c r="AB136" s="80">
        <v>3155</v>
      </c>
      <c r="AC136" s="80">
        <v>4687</v>
      </c>
      <c r="AD136" s="80">
        <v>4423</v>
      </c>
      <c r="AE136" s="80">
        <v>3938</v>
      </c>
      <c r="AF136" s="80">
        <v>3305</v>
      </c>
      <c r="AG136" s="80">
        <v>4298</v>
      </c>
      <c r="AH136" s="80">
        <v>3875</v>
      </c>
      <c r="AI136" s="80">
        <v>3376</v>
      </c>
      <c r="AJ136" s="80">
        <v>3395</v>
      </c>
      <c r="AK136" s="80">
        <v>8624</v>
      </c>
      <c r="AL136" s="80">
        <v>8536</v>
      </c>
      <c r="AM136" s="80">
        <v>8488</v>
      </c>
      <c r="AN136" s="80">
        <v>8353</v>
      </c>
      <c r="AO136" s="80">
        <v>8284</v>
      </c>
      <c r="AP136" s="80">
        <v>8184</v>
      </c>
      <c r="AQ136" s="80">
        <v>8149</v>
      </c>
      <c r="AR136" s="80">
        <v>8096</v>
      </c>
      <c r="AS136" s="80">
        <v>7963</v>
      </c>
      <c r="AT136" s="80">
        <v>7879</v>
      </c>
      <c r="AU136" s="80">
        <v>7800</v>
      </c>
      <c r="AV136" s="80">
        <v>7719</v>
      </c>
      <c r="AW136" s="80">
        <v>7503</v>
      </c>
      <c r="AX136" s="80">
        <v>7435</v>
      </c>
      <c r="AY136" s="80">
        <v>7346</v>
      </c>
      <c r="AZ136" s="80">
        <v>7230</v>
      </c>
      <c r="BA136" s="80">
        <v>7248</v>
      </c>
      <c r="BB136" s="80">
        <v>7050</v>
      </c>
      <c r="BC136" s="80">
        <v>6972</v>
      </c>
      <c r="BD136" s="80">
        <v>6858</v>
      </c>
      <c r="BE136" s="80">
        <v>6811</v>
      </c>
      <c r="BF136" s="80">
        <v>6698</v>
      </c>
      <c r="BG136" s="80">
        <v>6646</v>
      </c>
      <c r="BH136" s="80">
        <v>6523</v>
      </c>
      <c r="BI136" s="80">
        <v>6251</v>
      </c>
      <c r="BJ136" s="80">
        <v>6111</v>
      </c>
      <c r="BK136" s="80">
        <v>6958</v>
      </c>
      <c r="BL136" s="80">
        <v>6773</v>
      </c>
      <c r="BM136" s="80">
        <v>6618</v>
      </c>
      <c r="BN136" s="80">
        <v>6498</v>
      </c>
      <c r="BO136" s="80">
        <v>6340</v>
      </c>
      <c r="BP136" s="80">
        <v>6150</v>
      </c>
      <c r="BQ136" s="80">
        <v>5869</v>
      </c>
      <c r="BR136" s="80">
        <v>5612</v>
      </c>
      <c r="BS136" s="80">
        <v>5355</v>
      </c>
      <c r="BT136" s="80">
        <v>5233</v>
      </c>
      <c r="BU136" s="80">
        <v>4840</v>
      </c>
      <c r="BV136" s="80">
        <v>7588</v>
      </c>
      <c r="BW136" s="80">
        <v>4398</v>
      </c>
      <c r="BX136" s="80">
        <v>4061</v>
      </c>
      <c r="BY136" s="80">
        <v>3614</v>
      </c>
      <c r="BZ136" s="80">
        <v>3079</v>
      </c>
      <c r="CA136" s="80">
        <v>2669</v>
      </c>
      <c r="CB136" s="80">
        <v>2070</v>
      </c>
      <c r="CC136" s="80">
        <v>1303</v>
      </c>
      <c r="CD136" s="80">
        <v>738</v>
      </c>
      <c r="CE136" s="80">
        <v>9769</v>
      </c>
      <c r="CF136" s="80">
        <v>9648</v>
      </c>
    </row>
    <row r="137" spans="1:84" x14ac:dyDescent="0.25">
      <c r="A137" s="17"/>
      <c r="B137" s="17"/>
      <c r="C137" s="17"/>
      <c r="D137" s="4"/>
      <c r="E137" s="11"/>
      <c r="F137" s="12" t="s">
        <v>127</v>
      </c>
      <c r="G137" s="111" t="e">
        <f ca="1">(INDIRECT("H137")+INDIRECT("I137")+INDIRECT("J137")+INDIRECT("K137")+INDIRECT("L137")+INDIRECT("M137")+INDIRECT("N137")+INDIRECT("O137")+INDIRECT("P137")+INDIRECT("Q137")+INDIRECT("R137")+INDIRECT("S137")) / 12</f>
        <v>#REF!</v>
      </c>
      <c r="H137" s="80" t="e">
        <f>#REF!</f>
        <v>#REF!</v>
      </c>
      <c r="I137" s="80">
        <v>179</v>
      </c>
      <c r="J137" s="80">
        <v>173</v>
      </c>
      <c r="K137" s="80">
        <v>170</v>
      </c>
      <c r="L137" s="80">
        <v>168</v>
      </c>
      <c r="M137" s="80">
        <v>151</v>
      </c>
      <c r="N137" s="80">
        <v>138</v>
      </c>
      <c r="O137" s="80">
        <v>106</v>
      </c>
      <c r="P137" s="80">
        <v>138</v>
      </c>
      <c r="Q137" s="80">
        <v>120</v>
      </c>
      <c r="R137" s="80">
        <v>70</v>
      </c>
      <c r="S137" s="80">
        <v>82</v>
      </c>
      <c r="T137" s="80">
        <v>70</v>
      </c>
      <c r="U137" s="80">
        <v>68</v>
      </c>
      <c r="V137" s="80">
        <v>99</v>
      </c>
      <c r="W137" s="80">
        <v>68</v>
      </c>
      <c r="X137" s="80">
        <v>91</v>
      </c>
      <c r="Y137" s="80">
        <v>59</v>
      </c>
      <c r="Z137" s="80">
        <v>83</v>
      </c>
      <c r="AA137" s="80">
        <v>20</v>
      </c>
      <c r="AB137" s="80">
        <v>130</v>
      </c>
      <c r="AC137" s="80">
        <v>203</v>
      </c>
      <c r="AD137" s="80">
        <v>198</v>
      </c>
      <c r="AE137" s="80">
        <v>187</v>
      </c>
      <c r="AF137" s="80">
        <v>151</v>
      </c>
      <c r="AG137" s="80">
        <v>189</v>
      </c>
      <c r="AH137" s="80">
        <v>174</v>
      </c>
      <c r="AI137" s="80">
        <v>154</v>
      </c>
      <c r="AJ137" s="80">
        <v>178</v>
      </c>
      <c r="AK137" s="80">
        <v>327</v>
      </c>
      <c r="AL137" s="80">
        <v>324</v>
      </c>
      <c r="AM137" s="80">
        <v>325</v>
      </c>
      <c r="AN137" s="80">
        <v>325</v>
      </c>
      <c r="AO137" s="80">
        <v>330</v>
      </c>
      <c r="AP137" s="80">
        <v>332</v>
      </c>
      <c r="AQ137" s="80">
        <v>327</v>
      </c>
      <c r="AR137" s="80">
        <v>327</v>
      </c>
      <c r="AS137" s="80">
        <v>320</v>
      </c>
      <c r="AT137" s="80">
        <v>325</v>
      </c>
      <c r="AU137" s="80">
        <v>322</v>
      </c>
      <c r="AV137" s="80">
        <v>318</v>
      </c>
      <c r="AW137" s="80">
        <v>319</v>
      </c>
      <c r="AX137" s="80">
        <v>317</v>
      </c>
      <c r="AY137" s="80">
        <v>316</v>
      </c>
      <c r="AZ137" s="80">
        <v>315</v>
      </c>
      <c r="BA137" s="80">
        <v>325</v>
      </c>
      <c r="BB137" s="80">
        <v>326</v>
      </c>
      <c r="BC137" s="80">
        <v>329</v>
      </c>
      <c r="BD137" s="80">
        <v>324</v>
      </c>
      <c r="BE137" s="80">
        <v>323</v>
      </c>
      <c r="BF137" s="80">
        <v>317</v>
      </c>
      <c r="BG137" s="80">
        <v>324</v>
      </c>
      <c r="BH137" s="80">
        <v>323</v>
      </c>
      <c r="BI137" s="80">
        <v>319</v>
      </c>
      <c r="BJ137" s="80">
        <v>320</v>
      </c>
      <c r="BK137" s="80">
        <v>393</v>
      </c>
      <c r="BL137" s="80">
        <v>392</v>
      </c>
      <c r="BM137" s="80">
        <v>388</v>
      </c>
      <c r="BN137" s="80">
        <v>389</v>
      </c>
      <c r="BO137" s="80">
        <v>387</v>
      </c>
      <c r="BP137" s="80">
        <v>383</v>
      </c>
      <c r="BQ137" s="80">
        <v>378</v>
      </c>
      <c r="BR137" s="80">
        <v>375</v>
      </c>
      <c r="BS137" s="80">
        <v>378</v>
      </c>
      <c r="BT137" s="80">
        <v>377</v>
      </c>
      <c r="BU137" s="80">
        <v>370</v>
      </c>
      <c r="BV137" s="80">
        <v>369</v>
      </c>
      <c r="BW137" s="80">
        <v>367</v>
      </c>
      <c r="BX137" s="80">
        <v>363</v>
      </c>
      <c r="BY137" s="80">
        <v>362</v>
      </c>
      <c r="BZ137" s="80">
        <v>359</v>
      </c>
      <c r="CA137" s="80">
        <v>353</v>
      </c>
      <c r="CB137" s="80">
        <v>1729</v>
      </c>
      <c r="CC137" s="80">
        <v>352</v>
      </c>
      <c r="CD137" s="80">
        <v>350</v>
      </c>
      <c r="CE137" s="80">
        <v>362</v>
      </c>
      <c r="CF137" s="80">
        <v>359</v>
      </c>
    </row>
    <row r="138" spans="1:84" ht="24" x14ac:dyDescent="0.25">
      <c r="A138" s="82" t="s">
        <v>41</v>
      </c>
      <c r="B138" s="83" t="s">
        <v>128</v>
      </c>
      <c r="C138" s="84" t="s">
        <v>43</v>
      </c>
      <c r="D138" s="38"/>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20"/>
      <c r="E139" s="11"/>
      <c r="F139" s="12" t="s">
        <v>130</v>
      </c>
      <c r="G139" s="111" t="e">
        <f ca="1">(INDIRECT("H139")+INDIRECT("I139")+INDIRECT("J139")+INDIRECT("K139")+INDIRECT("L139")+INDIRECT("M139")+INDIRECT("N139")+INDIRECT("O139")+INDIRECT("P139")+INDIRECT("Q139")+INDIRECT("R139")+INDIRECT("S139")) / 12</f>
        <v>#REF!</v>
      </c>
      <c r="H139" s="80" t="e">
        <f>#REF!</f>
        <v>#REF!</v>
      </c>
      <c r="I139" s="80">
        <v>8</v>
      </c>
      <c r="J139" s="80">
        <v>5</v>
      </c>
      <c r="K139" s="80">
        <v>5</v>
      </c>
      <c r="L139" s="80">
        <v>4</v>
      </c>
      <c r="M139" s="80">
        <v>7</v>
      </c>
      <c r="N139" s="80">
        <v>4</v>
      </c>
      <c r="O139" s="80">
        <v>4</v>
      </c>
      <c r="P139" s="80">
        <v>4</v>
      </c>
      <c r="Q139" s="80">
        <v>7</v>
      </c>
      <c r="R139" s="80">
        <v>5</v>
      </c>
      <c r="S139" s="80">
        <v>5</v>
      </c>
      <c r="T139" s="80">
        <v>0</v>
      </c>
      <c r="U139" s="80">
        <v>5</v>
      </c>
      <c r="V139" s="80">
        <v>6</v>
      </c>
      <c r="W139" s="80">
        <v>4</v>
      </c>
      <c r="X139" s="80">
        <v>4</v>
      </c>
      <c r="Y139" s="80">
        <v>5</v>
      </c>
      <c r="Z139" s="80">
        <v>5</v>
      </c>
      <c r="AA139" s="80">
        <v>7</v>
      </c>
      <c r="AB139" s="80">
        <v>6</v>
      </c>
      <c r="AC139" s="80">
        <v>7</v>
      </c>
      <c r="AD139" s="80">
        <v>5</v>
      </c>
      <c r="AE139" s="80">
        <v>9</v>
      </c>
      <c r="AF139" s="80">
        <v>5</v>
      </c>
      <c r="AG139" s="80">
        <v>2</v>
      </c>
      <c r="AH139" s="80">
        <v>2</v>
      </c>
      <c r="AI139" s="80">
        <v>5</v>
      </c>
      <c r="AJ139" s="80">
        <v>11</v>
      </c>
      <c r="AK139" s="80">
        <v>4</v>
      </c>
      <c r="AL139" s="80">
        <v>9</v>
      </c>
      <c r="AM139" s="80">
        <v>14</v>
      </c>
      <c r="AN139" s="80">
        <v>7</v>
      </c>
      <c r="AO139" s="80">
        <v>7</v>
      </c>
      <c r="AP139" s="80">
        <v>2</v>
      </c>
      <c r="AQ139" s="80">
        <v>2</v>
      </c>
      <c r="AR139" s="80">
        <v>2</v>
      </c>
      <c r="AS139" s="80">
        <v>4</v>
      </c>
      <c r="AT139" s="80">
        <v>14</v>
      </c>
      <c r="AU139" s="80">
        <v>17</v>
      </c>
      <c r="AV139" s="80">
        <v>21</v>
      </c>
      <c r="AW139" s="80">
        <v>9</v>
      </c>
      <c r="AX139" s="80">
        <v>11</v>
      </c>
      <c r="AY139" s="80">
        <v>7</v>
      </c>
      <c r="AZ139" s="80">
        <v>5</v>
      </c>
      <c r="BA139" s="80">
        <v>6</v>
      </c>
      <c r="BB139" s="80">
        <v>4</v>
      </c>
      <c r="BC139" s="80">
        <v>7</v>
      </c>
      <c r="BD139" s="80">
        <v>12</v>
      </c>
      <c r="BE139" s="80">
        <v>1</v>
      </c>
      <c r="BF139" s="80">
        <v>11</v>
      </c>
      <c r="BG139" s="80">
        <v>9</v>
      </c>
      <c r="BH139" s="80">
        <v>4</v>
      </c>
      <c r="BI139" s="80">
        <v>3</v>
      </c>
      <c r="BJ139" s="80">
        <v>4</v>
      </c>
      <c r="BK139" s="80">
        <v>3</v>
      </c>
      <c r="BL139" s="80">
        <v>7</v>
      </c>
      <c r="BM139" s="80">
        <v>5</v>
      </c>
      <c r="BN139" s="80">
        <v>3</v>
      </c>
      <c r="BO139" s="80">
        <v>2</v>
      </c>
      <c r="BP139" s="80">
        <v>8</v>
      </c>
      <c r="BQ139" s="80">
        <v>9</v>
      </c>
      <c r="BR139" s="80">
        <v>27</v>
      </c>
      <c r="BS139" s="80">
        <v>9</v>
      </c>
      <c r="BT139" s="80">
        <v>19</v>
      </c>
      <c r="BU139" s="80">
        <v>15</v>
      </c>
      <c r="BV139" s="80">
        <v>14</v>
      </c>
      <c r="BW139" s="80">
        <v>18</v>
      </c>
      <c r="BX139" s="80">
        <v>14</v>
      </c>
      <c r="BY139" s="80">
        <v>11</v>
      </c>
      <c r="BZ139" s="80">
        <v>11</v>
      </c>
      <c r="CA139" s="80">
        <v>11</v>
      </c>
      <c r="CB139" s="80">
        <v>14</v>
      </c>
      <c r="CC139" s="80">
        <v>8</v>
      </c>
      <c r="CD139" s="80">
        <v>23</v>
      </c>
      <c r="CE139" s="80">
        <v>7</v>
      </c>
      <c r="CF139" s="80">
        <v>6</v>
      </c>
    </row>
    <row r="140" spans="1:84" ht="24" x14ac:dyDescent="0.25">
      <c r="A140" s="82" t="s">
        <v>15</v>
      </c>
      <c r="B140" s="83" t="s">
        <v>131</v>
      </c>
      <c r="C140" s="84" t="s">
        <v>47</v>
      </c>
      <c r="D140" s="38"/>
      <c r="E140" s="11"/>
      <c r="F140" s="14" t="s">
        <v>115</v>
      </c>
      <c r="G140" s="23" t="e">
        <f ca="1">G139/G8</f>
        <v>#REF!</v>
      </c>
      <c r="H140" s="85" t="e">
        <f>IF(H8=0, 0, H139/H8)</f>
        <v>#REF!</v>
      </c>
      <c r="I140" s="85">
        <v>3.2127223806272838E-4</v>
      </c>
      <c r="J140" s="85">
        <v>2.5865190626454918E-4</v>
      </c>
      <c r="K140" s="85">
        <v>2.5761244783347934E-4</v>
      </c>
      <c r="L140" s="85">
        <v>2.0566610108488869E-4</v>
      </c>
      <c r="M140" s="85">
        <v>3.5886393930072797E-4</v>
      </c>
      <c r="N140" s="85">
        <v>2.0483408439164277E-4</v>
      </c>
      <c r="O140" s="85">
        <v>2.0430052607385465E-4</v>
      </c>
      <c r="P140" s="85">
        <v>2.0430052607385465E-4</v>
      </c>
      <c r="Q140" s="85">
        <v>3.5659704533876719E-4</v>
      </c>
      <c r="R140" s="85">
        <v>2.5437525437525436E-4</v>
      </c>
      <c r="S140" s="85">
        <v>2.5374270489723422E-4</v>
      </c>
      <c r="T140" s="85">
        <v>0</v>
      </c>
      <c r="U140" s="85">
        <v>2.5269116086319303E-4</v>
      </c>
      <c r="V140" s="85">
        <v>3.0280090840272521E-4</v>
      </c>
      <c r="W140" s="85">
        <v>2.0130850528434828E-4</v>
      </c>
      <c r="X140" s="85">
        <v>2.0112630732099757E-4</v>
      </c>
      <c r="Y140" s="85">
        <v>2.5092843521027801E-4</v>
      </c>
      <c r="Z140" s="85">
        <v>2.5043826696719256E-4</v>
      </c>
      <c r="AA140" s="85">
        <v>3.4952813701502968E-4</v>
      </c>
      <c r="AB140" s="85">
        <v>2.9867091443078301E-4</v>
      </c>
      <c r="AC140" s="85">
        <v>3.4722222222222224E-4</v>
      </c>
      <c r="AD140" s="85">
        <v>2.4742676167854313E-4</v>
      </c>
      <c r="AE140" s="85">
        <v>4.439183190292986E-4</v>
      </c>
      <c r="AF140" s="85">
        <v>2.4578479083714298E-4</v>
      </c>
      <c r="AG140" s="85">
        <v>9.8116169544740979E-5</v>
      </c>
      <c r="AH140" s="85">
        <v>9.7967180994366893E-5</v>
      </c>
      <c r="AI140" s="85">
        <v>2.4437927663734115E-4</v>
      </c>
      <c r="AJ140" s="85">
        <v>5.3700449131029095E-4</v>
      </c>
      <c r="AK140" s="85">
        <v>1.9464720194647202E-4</v>
      </c>
      <c r="AL140" s="85">
        <v>4.3716908728809445E-4</v>
      </c>
      <c r="AM140" s="85">
        <v>6.7786762213721975E-4</v>
      </c>
      <c r="AN140" s="85">
        <v>3.3829499323410016E-4</v>
      </c>
      <c r="AO140" s="85">
        <v>3.4123037925319296E-4</v>
      </c>
      <c r="AP140" s="85">
        <v>9.7342548427917843E-5</v>
      </c>
      <c r="AQ140" s="85">
        <v>9.6278823472777166E-5</v>
      </c>
      <c r="AR140" s="85">
        <v>9.7068530382450008E-5</v>
      </c>
      <c r="AS140" s="85">
        <v>1.937984496124031E-4</v>
      </c>
      <c r="AT140" s="85">
        <v>6.7714631197097943E-4</v>
      </c>
      <c r="AU140" s="85">
        <v>8.1986978538702677E-4</v>
      </c>
      <c r="AV140" s="85">
        <v>1.0092272202998846E-3</v>
      </c>
      <c r="AW140" s="85">
        <v>4.3200691211059378E-4</v>
      </c>
      <c r="AX140" s="85">
        <v>5.2813520261186869E-4</v>
      </c>
      <c r="AY140" s="85">
        <v>3.359408744061045E-4</v>
      </c>
      <c r="AZ140" s="85">
        <v>2.3996928393165676E-4</v>
      </c>
      <c r="BA140" s="85">
        <v>2.8770079117717575E-4</v>
      </c>
      <c r="BB140" s="85">
        <v>1.9148834314711093E-4</v>
      </c>
      <c r="BC140" s="85">
        <v>3.3446414066606146E-4</v>
      </c>
      <c r="BD140" s="85">
        <v>5.7268301994845851E-4</v>
      </c>
      <c r="BE140" s="85">
        <v>4.7668986557345791E-5</v>
      </c>
      <c r="BF140" s="85">
        <v>5.2358513018230279E-4</v>
      </c>
      <c r="BG140" s="85">
        <v>4.2714760322733745E-4</v>
      </c>
      <c r="BH140" s="85">
        <v>1.8926847733509984E-4</v>
      </c>
      <c r="BI140" s="85">
        <v>1.4138938637006315E-4</v>
      </c>
      <c r="BJ140" s="85">
        <v>1.8819101387908727E-4</v>
      </c>
      <c r="BK140" s="85">
        <v>1.4087814040854659E-4</v>
      </c>
      <c r="BL140" s="85">
        <v>3.2710280373831778E-4</v>
      </c>
      <c r="BM140" s="85">
        <v>2.3364485981308412E-4</v>
      </c>
      <c r="BN140" s="85">
        <v>1.3945704722945332E-4</v>
      </c>
      <c r="BO140" s="85">
        <v>9.2760076063262378E-5</v>
      </c>
      <c r="BP140" s="85">
        <v>3.6990798538863456E-4</v>
      </c>
      <c r="BQ140" s="85">
        <v>4.1520575751983758E-4</v>
      </c>
      <c r="BR140" s="85">
        <v>1.2457322137122821E-3</v>
      </c>
      <c r="BS140" s="85">
        <v>4.1133455210237658E-4</v>
      </c>
      <c r="BT140" s="85">
        <v>8.6837294332723952E-4</v>
      </c>
      <c r="BU140" s="85">
        <v>6.855575868372943E-4</v>
      </c>
      <c r="BV140" s="85">
        <v>6.3915266617969326E-4</v>
      </c>
      <c r="BW140" s="85">
        <v>8.2023239917976764E-4</v>
      </c>
      <c r="BX140" s="85">
        <v>6.3778415561933401E-4</v>
      </c>
      <c r="BY140" s="85">
        <v>4.9981824790985092E-4</v>
      </c>
      <c r="BZ140" s="85">
        <v>4.994324631101022E-4</v>
      </c>
      <c r="CA140" s="85">
        <v>4.992964459171168E-4</v>
      </c>
      <c r="CB140" s="85">
        <v>6.3497822931785194E-4</v>
      </c>
      <c r="CC140" s="85">
        <v>3.623844899438304E-4</v>
      </c>
      <c r="CD140" s="85">
        <v>1.0397359974684689E-3</v>
      </c>
      <c r="CE140" s="85">
        <v>3.1399991028573993E-4</v>
      </c>
      <c r="CF140" s="85">
        <v>2.6815642458100558E-4</v>
      </c>
    </row>
    <row r="141" spans="1:84" x14ac:dyDescent="0.25">
      <c r="A141" s="17"/>
      <c r="B141" s="17"/>
      <c r="C141" s="17"/>
      <c r="D141" s="20"/>
      <c r="E141" s="11"/>
      <c r="F141" s="12" t="s">
        <v>132</v>
      </c>
      <c r="G141" s="111" t="e">
        <f ca="1">(INDIRECT("H141")+INDIRECT("I141")+INDIRECT("J141")+INDIRECT("K141")+INDIRECT("L141")+INDIRECT("M141")+INDIRECT("N141")+INDIRECT("O141")+INDIRECT("P141")+INDIRECT("Q141")+INDIRECT("R141")+INDIRECT("S141")) / 12</f>
        <v>#REF!</v>
      </c>
      <c r="H141" s="80" t="e">
        <f>#REF!</f>
        <v>#REF!</v>
      </c>
      <c r="I141" s="80">
        <v>0</v>
      </c>
      <c r="J141" s="80">
        <v>0</v>
      </c>
      <c r="K141" s="80">
        <v>0</v>
      </c>
      <c r="L141" s="80">
        <v>1</v>
      </c>
      <c r="M141" s="80">
        <v>0</v>
      </c>
      <c r="N141" s="80">
        <v>0</v>
      </c>
      <c r="O141" s="80">
        <v>0</v>
      </c>
      <c r="P141" s="80">
        <v>1</v>
      </c>
      <c r="Q141" s="80">
        <v>0</v>
      </c>
      <c r="R141" s="80">
        <v>0</v>
      </c>
      <c r="S141" s="80">
        <v>1</v>
      </c>
      <c r="T141" s="80">
        <v>0</v>
      </c>
      <c r="U141" s="80">
        <v>0</v>
      </c>
      <c r="V141" s="80">
        <v>1</v>
      </c>
      <c r="W141" s="80">
        <v>0</v>
      </c>
      <c r="X141" s="80">
        <v>0</v>
      </c>
      <c r="Y141" s="80">
        <v>0</v>
      </c>
      <c r="Z141" s="80">
        <v>0</v>
      </c>
      <c r="AA141" s="80">
        <v>0</v>
      </c>
      <c r="AB141" s="80">
        <v>0</v>
      </c>
      <c r="AC141" s="80">
        <v>1</v>
      </c>
      <c r="AD141" s="80">
        <v>0</v>
      </c>
      <c r="AE141" s="80">
        <v>0</v>
      </c>
      <c r="AF141" s="80">
        <v>1</v>
      </c>
      <c r="AG141" s="80">
        <v>0</v>
      </c>
      <c r="AH141" s="80">
        <v>1</v>
      </c>
      <c r="AI141" s="80">
        <v>1</v>
      </c>
      <c r="AJ141" s="80">
        <v>1</v>
      </c>
      <c r="AK141" s="80">
        <v>0</v>
      </c>
      <c r="AL141" s="80">
        <v>1</v>
      </c>
      <c r="AM141" s="80">
        <v>3</v>
      </c>
      <c r="AN141" s="80">
        <v>2</v>
      </c>
      <c r="AO141" s="80">
        <v>1</v>
      </c>
      <c r="AP141" s="80">
        <v>0</v>
      </c>
      <c r="AQ141" s="80">
        <v>0</v>
      </c>
      <c r="AR141" s="80">
        <v>0</v>
      </c>
      <c r="AS141" s="80">
        <v>1</v>
      </c>
      <c r="AT141" s="80">
        <v>0</v>
      </c>
      <c r="AU141" s="80">
        <v>1</v>
      </c>
      <c r="AV141" s="80">
        <v>0</v>
      </c>
      <c r="AW141" s="80">
        <v>1</v>
      </c>
      <c r="AX141" s="80">
        <v>1</v>
      </c>
      <c r="AY141" s="80">
        <v>0</v>
      </c>
      <c r="AZ141" s="80">
        <v>0</v>
      </c>
      <c r="BA141" s="80">
        <v>1</v>
      </c>
      <c r="BB141" s="80">
        <v>0</v>
      </c>
      <c r="BC141" s="80">
        <v>0</v>
      </c>
      <c r="BD141" s="80">
        <v>0</v>
      </c>
      <c r="BE141" s="80">
        <v>0</v>
      </c>
      <c r="BF141" s="80">
        <v>1</v>
      </c>
      <c r="BG141" s="80">
        <v>0</v>
      </c>
      <c r="BH141" s="80">
        <v>2</v>
      </c>
      <c r="BI141" s="80">
        <v>0</v>
      </c>
      <c r="BJ141" s="80">
        <v>1</v>
      </c>
      <c r="BK141" s="80">
        <v>0</v>
      </c>
      <c r="BL141" s="80">
        <v>1</v>
      </c>
      <c r="BM141" s="80">
        <v>1</v>
      </c>
      <c r="BN141" s="80">
        <v>1</v>
      </c>
      <c r="BO141" s="80">
        <v>1</v>
      </c>
      <c r="BP141" s="80">
        <v>1</v>
      </c>
      <c r="BQ141" s="80">
        <v>1</v>
      </c>
      <c r="BR141" s="80">
        <v>1</v>
      </c>
      <c r="BS141" s="80">
        <v>1</v>
      </c>
      <c r="BT141" s="80">
        <v>4</v>
      </c>
      <c r="BU141" s="80">
        <v>2</v>
      </c>
      <c r="BV141" s="80">
        <v>0</v>
      </c>
      <c r="BW141" s="80">
        <v>1</v>
      </c>
      <c r="BX141" s="80">
        <v>2</v>
      </c>
      <c r="BY141" s="80">
        <v>3</v>
      </c>
      <c r="BZ141" s="80">
        <v>3</v>
      </c>
      <c r="CA141" s="80">
        <v>2</v>
      </c>
      <c r="CB141" s="80">
        <v>3</v>
      </c>
      <c r="CC141" s="80">
        <v>4</v>
      </c>
      <c r="CD141" s="80">
        <v>0</v>
      </c>
      <c r="CE141" s="80">
        <v>1</v>
      </c>
      <c r="CF141" s="80">
        <v>0</v>
      </c>
    </row>
    <row r="142" spans="1:84" ht="24" x14ac:dyDescent="0.25">
      <c r="A142" s="82" t="s">
        <v>133</v>
      </c>
      <c r="B142" s="83" t="s">
        <v>134</v>
      </c>
      <c r="C142" s="84" t="s">
        <v>135</v>
      </c>
      <c r="D142" s="38"/>
      <c r="E142" s="11"/>
      <c r="F142" s="14" t="s">
        <v>115</v>
      </c>
      <c r="G142" s="23" t="e">
        <f ca="1">G141/G8</f>
        <v>#REF!</v>
      </c>
      <c r="H142" s="85" t="e">
        <f>IF(H8=0, 0, H141/H8)</f>
        <v>#REF!</v>
      </c>
      <c r="I142" s="85">
        <v>0</v>
      </c>
      <c r="J142" s="85">
        <v>0</v>
      </c>
      <c r="K142" s="85">
        <v>0</v>
      </c>
      <c r="L142" s="85">
        <v>5.1416525271222172E-5</v>
      </c>
      <c r="M142" s="85">
        <v>0</v>
      </c>
      <c r="N142" s="85">
        <v>0</v>
      </c>
      <c r="O142" s="85">
        <v>0</v>
      </c>
      <c r="P142" s="85">
        <v>5.1075131518463663E-5</v>
      </c>
      <c r="Q142" s="85">
        <v>0</v>
      </c>
      <c r="R142" s="85">
        <v>0</v>
      </c>
      <c r="S142" s="85">
        <v>5.0748540979446843E-5</v>
      </c>
      <c r="T142" s="85">
        <v>0</v>
      </c>
      <c r="U142" s="85">
        <v>0</v>
      </c>
      <c r="V142" s="85">
        <v>5.0466818067120868E-5</v>
      </c>
      <c r="W142" s="85">
        <v>0</v>
      </c>
      <c r="X142" s="85">
        <v>0</v>
      </c>
      <c r="Y142" s="85">
        <v>0</v>
      </c>
      <c r="Z142" s="85">
        <v>0</v>
      </c>
      <c r="AA142" s="85">
        <v>0</v>
      </c>
      <c r="AB142" s="85">
        <v>0</v>
      </c>
      <c r="AC142" s="85">
        <v>4.9603174603174603E-5</v>
      </c>
      <c r="AD142" s="85">
        <v>0</v>
      </c>
      <c r="AE142" s="85">
        <v>0</v>
      </c>
      <c r="AF142" s="85">
        <v>4.91569581674286E-5</v>
      </c>
      <c r="AG142" s="85">
        <v>0</v>
      </c>
      <c r="AH142" s="85">
        <v>4.8983590497183446E-5</v>
      </c>
      <c r="AI142" s="85">
        <v>4.8875855327468231E-5</v>
      </c>
      <c r="AJ142" s="85">
        <v>4.8818590119117362E-5</v>
      </c>
      <c r="AK142" s="85">
        <v>0</v>
      </c>
      <c r="AL142" s="85">
        <v>4.8574343032010491E-5</v>
      </c>
      <c r="AM142" s="85">
        <v>1.4525734760083281E-4</v>
      </c>
      <c r="AN142" s="85">
        <v>9.6655712352600032E-5</v>
      </c>
      <c r="AO142" s="85">
        <v>4.8747197036170419E-5</v>
      </c>
      <c r="AP142" s="85">
        <v>0</v>
      </c>
      <c r="AQ142" s="85">
        <v>0</v>
      </c>
      <c r="AR142" s="85">
        <v>0</v>
      </c>
      <c r="AS142" s="85">
        <v>4.8449612403100775E-5</v>
      </c>
      <c r="AT142" s="85">
        <v>0</v>
      </c>
      <c r="AU142" s="85">
        <v>4.8227634434530984E-5</v>
      </c>
      <c r="AV142" s="85">
        <v>0</v>
      </c>
      <c r="AW142" s="85">
        <v>4.8000768012288194E-5</v>
      </c>
      <c r="AX142" s="85">
        <v>4.8012291146533511E-5</v>
      </c>
      <c r="AY142" s="85">
        <v>0</v>
      </c>
      <c r="AZ142" s="85">
        <v>0</v>
      </c>
      <c r="BA142" s="85">
        <v>4.7950131862862623E-5</v>
      </c>
      <c r="BB142" s="85">
        <v>0</v>
      </c>
      <c r="BC142" s="85">
        <v>0</v>
      </c>
      <c r="BD142" s="85">
        <v>0</v>
      </c>
      <c r="BE142" s="85">
        <v>0</v>
      </c>
      <c r="BF142" s="85">
        <v>4.7598648198391162E-5</v>
      </c>
      <c r="BG142" s="85">
        <v>0</v>
      </c>
      <c r="BH142" s="85">
        <v>9.4634238667549918E-5</v>
      </c>
      <c r="BI142" s="85">
        <v>0</v>
      </c>
      <c r="BJ142" s="85">
        <v>4.7047753469771816E-5</v>
      </c>
      <c r="BK142" s="85">
        <v>0</v>
      </c>
      <c r="BL142" s="85">
        <v>4.672897196261682E-5</v>
      </c>
      <c r="BM142" s="85">
        <v>4.672897196261682E-5</v>
      </c>
      <c r="BN142" s="85">
        <v>4.6485682409817774E-5</v>
      </c>
      <c r="BO142" s="85">
        <v>4.6380038031631189E-5</v>
      </c>
      <c r="BP142" s="85">
        <v>4.623849817357932E-5</v>
      </c>
      <c r="BQ142" s="85">
        <v>4.6133973057759734E-5</v>
      </c>
      <c r="BR142" s="85">
        <v>4.6138230137491926E-5</v>
      </c>
      <c r="BS142" s="85">
        <v>4.5703839122486291E-5</v>
      </c>
      <c r="BT142" s="85">
        <v>1.8281535648994517E-4</v>
      </c>
      <c r="BU142" s="85">
        <v>9.1407678244972583E-5</v>
      </c>
      <c r="BV142" s="85">
        <v>0</v>
      </c>
      <c r="BW142" s="85">
        <v>4.5568466621098201E-5</v>
      </c>
      <c r="BX142" s="85">
        <v>9.1112022231333424E-5</v>
      </c>
      <c r="BY142" s="85">
        <v>1.3631406761177754E-4</v>
      </c>
      <c r="BZ142" s="85">
        <v>1.362088535754824E-4</v>
      </c>
      <c r="CA142" s="85">
        <v>9.0781171984930323E-5</v>
      </c>
      <c r="CB142" s="85">
        <v>1.3606676342525398E-4</v>
      </c>
      <c r="CC142" s="85">
        <v>1.811922449719152E-4</v>
      </c>
      <c r="CD142" s="85">
        <v>0</v>
      </c>
      <c r="CE142" s="85">
        <v>4.4857130040819991E-5</v>
      </c>
      <c r="CF142" s="85">
        <v>0</v>
      </c>
    </row>
    <row r="143" spans="1:84" x14ac:dyDescent="0.25">
      <c r="A143" s="17"/>
      <c r="B143" s="17"/>
      <c r="C143" s="17"/>
      <c r="D143" s="20"/>
      <c r="E143" s="11"/>
      <c r="F143" s="12" t="s">
        <v>136</v>
      </c>
      <c r="G143" s="111" t="e">
        <f ca="1">(INDIRECT("H143")+INDIRECT("I143")+INDIRECT("J143")+INDIRECT("K143")+INDIRECT("L143")+INDIRECT("M143")+INDIRECT("N143")+INDIRECT("O143")+INDIRECT("P143")+INDIRECT("Q143")+INDIRECT("R143")+INDIRECT("S143")) / 12</f>
        <v>#REF!</v>
      </c>
      <c r="H143" s="73" t="e">
        <f>#REF!</f>
        <v>#REF!</v>
      </c>
      <c r="I143" s="73">
        <v>1870</v>
      </c>
      <c r="J143" s="73">
        <v>2157</v>
      </c>
      <c r="K143" s="73">
        <v>1992</v>
      </c>
      <c r="L143" s="73">
        <v>1792</v>
      </c>
      <c r="M143" s="73">
        <v>1845</v>
      </c>
      <c r="N143" s="73">
        <v>1766</v>
      </c>
      <c r="O143" s="73">
        <v>1495</v>
      </c>
      <c r="P143" s="73">
        <v>1783</v>
      </c>
      <c r="Q143" s="73">
        <v>1901</v>
      </c>
      <c r="R143" s="73">
        <v>2022</v>
      </c>
      <c r="S143" s="73">
        <v>1942</v>
      </c>
      <c r="T143" s="73">
        <v>1895</v>
      </c>
      <c r="U143" s="73">
        <v>1873</v>
      </c>
      <c r="V143" s="73">
        <v>2122</v>
      </c>
      <c r="W143" s="73">
        <v>1884</v>
      </c>
      <c r="X143" s="73">
        <v>1940</v>
      </c>
      <c r="Y143" s="73">
        <v>2233</v>
      </c>
      <c r="Z143" s="73">
        <v>2015</v>
      </c>
      <c r="AA143" s="73">
        <v>1969</v>
      </c>
      <c r="AB143" s="73">
        <v>2047</v>
      </c>
      <c r="AC143" s="73">
        <v>2127</v>
      </c>
      <c r="AD143" s="73">
        <v>2395</v>
      </c>
      <c r="AE143" s="73">
        <v>2191</v>
      </c>
      <c r="AF143" s="73">
        <v>1546</v>
      </c>
      <c r="AG143" s="73">
        <v>1812</v>
      </c>
      <c r="AH143" s="73">
        <v>2406</v>
      </c>
      <c r="AI143" s="73">
        <v>1653</v>
      </c>
      <c r="AJ143" s="73">
        <v>1928</v>
      </c>
      <c r="AK143" s="73">
        <v>2405</v>
      </c>
      <c r="AL143" s="73">
        <v>1596</v>
      </c>
      <c r="AM143" s="73">
        <v>1797</v>
      </c>
      <c r="AN143" s="73">
        <v>1761</v>
      </c>
      <c r="AO143" s="73">
        <v>2039</v>
      </c>
      <c r="AP143" s="73">
        <v>2275</v>
      </c>
      <c r="AQ143" s="73">
        <v>1683</v>
      </c>
      <c r="AR143" s="73">
        <v>2151</v>
      </c>
      <c r="AS143" s="73">
        <v>2333</v>
      </c>
      <c r="AT143" s="73">
        <v>1966</v>
      </c>
      <c r="AU143" s="73">
        <v>2193</v>
      </c>
      <c r="AV143" s="73">
        <v>2358</v>
      </c>
      <c r="AW143" s="73">
        <v>2177</v>
      </c>
      <c r="AX143" s="73">
        <v>2288</v>
      </c>
      <c r="AY143" s="73">
        <v>2344</v>
      </c>
      <c r="AZ143" s="73">
        <v>1445</v>
      </c>
      <c r="BA143" s="73">
        <v>2078</v>
      </c>
      <c r="BB143" s="73">
        <v>2065</v>
      </c>
      <c r="BC143" s="73">
        <v>1686</v>
      </c>
      <c r="BD143" s="73">
        <v>2272</v>
      </c>
      <c r="BE143" s="73">
        <v>2124</v>
      </c>
      <c r="BF143" s="73">
        <v>1972</v>
      </c>
      <c r="BG143" s="73">
        <v>1927</v>
      </c>
      <c r="BH143" s="73">
        <v>2145</v>
      </c>
      <c r="BI143" s="73">
        <v>1723</v>
      </c>
      <c r="BJ143" s="73">
        <v>2126</v>
      </c>
      <c r="BK143" s="73">
        <v>2178</v>
      </c>
      <c r="BL143" s="73">
        <v>1696</v>
      </c>
      <c r="BM143" s="73">
        <v>2285</v>
      </c>
      <c r="BN143" s="73">
        <v>1961</v>
      </c>
      <c r="BO143" s="73">
        <v>2201</v>
      </c>
      <c r="BP143" s="73">
        <v>2380</v>
      </c>
      <c r="BQ143" s="73">
        <v>1693</v>
      </c>
      <c r="BR143" s="73">
        <v>2584</v>
      </c>
      <c r="BS143" s="73">
        <v>2142</v>
      </c>
      <c r="BT143" s="73">
        <v>2410</v>
      </c>
      <c r="BU143" s="73">
        <v>2252</v>
      </c>
      <c r="BV143" s="73">
        <v>2473</v>
      </c>
      <c r="BW143" s="73">
        <v>2226</v>
      </c>
      <c r="BX143" s="73">
        <v>3704</v>
      </c>
      <c r="BY143" s="73">
        <v>2618</v>
      </c>
      <c r="BZ143" s="73">
        <v>2111</v>
      </c>
      <c r="CA143" s="73">
        <v>2283</v>
      </c>
      <c r="CB143" s="73">
        <v>2614</v>
      </c>
      <c r="CC143" s="73">
        <v>2039</v>
      </c>
      <c r="CD143" s="73">
        <v>2599</v>
      </c>
      <c r="CE143" s="73">
        <v>2387</v>
      </c>
      <c r="CF143" s="73">
        <v>1897</v>
      </c>
    </row>
    <row r="144" spans="1:84" x14ac:dyDescent="0.25">
      <c r="A144" s="17"/>
      <c r="B144" s="17"/>
      <c r="C144" s="17"/>
      <c r="D144" s="4"/>
      <c r="E144" s="11"/>
      <c r="F144" s="12" t="s">
        <v>137</v>
      </c>
      <c r="G144" s="111" t="e">
        <f ca="1">(INDIRECT("H144")+INDIRECT("I144")+INDIRECT("J144")+INDIRECT("K144")+INDIRECT("L144")+INDIRECT("M144")+INDIRECT("N144")+INDIRECT("O144")+INDIRECT("P144")+INDIRECT("Q144")+INDIRECT("R144")+INDIRECT("S144")) / 12</f>
        <v>#REF!</v>
      </c>
      <c r="H144" s="71" t="e">
        <f>#REF!</f>
        <v>#REF!</v>
      </c>
      <c r="I144" s="71">
        <v>0</v>
      </c>
      <c r="J144" s="71">
        <v>0</v>
      </c>
      <c r="K144" s="71">
        <v>1</v>
      </c>
      <c r="L144" s="71">
        <v>0</v>
      </c>
      <c r="M144" s="71">
        <v>0</v>
      </c>
      <c r="N144" s="71">
        <v>0</v>
      </c>
      <c r="O144" s="71">
        <v>12</v>
      </c>
      <c r="P144" s="71">
        <v>4</v>
      </c>
      <c r="Q144" s="71">
        <v>0</v>
      </c>
      <c r="R144" s="71">
        <v>25</v>
      </c>
      <c r="S144" s="71">
        <v>4</v>
      </c>
      <c r="T144" s="71">
        <v>0</v>
      </c>
      <c r="U144" s="71">
        <v>0</v>
      </c>
      <c r="V144" s="71">
        <v>0</v>
      </c>
      <c r="W144" s="71">
        <v>0</v>
      </c>
      <c r="X144" s="71">
        <v>15</v>
      </c>
      <c r="Y144" s="71">
        <v>0</v>
      </c>
      <c r="Z144" s="71">
        <v>5</v>
      </c>
      <c r="AA144" s="71">
        <v>0</v>
      </c>
      <c r="AB144" s="71">
        <v>0</v>
      </c>
      <c r="AC144" s="71">
        <v>0</v>
      </c>
      <c r="AD144" s="71">
        <v>13</v>
      </c>
      <c r="AE144" s="71">
        <v>2</v>
      </c>
      <c r="AF144" s="71">
        <v>1</v>
      </c>
      <c r="AG144" s="71">
        <v>0</v>
      </c>
      <c r="AH144" s="71">
        <v>22</v>
      </c>
      <c r="AI144" s="71">
        <v>0</v>
      </c>
      <c r="AJ144" s="71">
        <v>0</v>
      </c>
      <c r="AK144" s="71">
        <v>0</v>
      </c>
      <c r="AL144" s="71">
        <v>0</v>
      </c>
      <c r="AM144" s="71">
        <v>0</v>
      </c>
      <c r="AN144" s="71">
        <v>0</v>
      </c>
      <c r="AO144" s="71">
        <v>0</v>
      </c>
      <c r="AP144" s="71">
        <v>3</v>
      </c>
      <c r="AQ144" s="71">
        <v>18</v>
      </c>
      <c r="AR144" s="71">
        <v>1</v>
      </c>
      <c r="AS144" s="71">
        <v>0</v>
      </c>
      <c r="AT144" s="71">
        <v>0</v>
      </c>
      <c r="AU144" s="71">
        <v>0</v>
      </c>
      <c r="AV144" s="71">
        <v>3</v>
      </c>
      <c r="AW144" s="71">
        <v>0</v>
      </c>
      <c r="AX144" s="71">
        <v>8</v>
      </c>
      <c r="AY144" s="71">
        <v>9</v>
      </c>
      <c r="AZ144" s="71">
        <v>25</v>
      </c>
      <c r="BA144" s="71">
        <v>10</v>
      </c>
      <c r="BB144" s="71">
        <v>0</v>
      </c>
      <c r="BC144" s="71">
        <v>5</v>
      </c>
      <c r="BD144" s="71">
        <v>1238</v>
      </c>
      <c r="BE144" s="71">
        <v>1186</v>
      </c>
      <c r="BF144" s="71">
        <v>1126</v>
      </c>
      <c r="BG144" s="71">
        <v>1060</v>
      </c>
      <c r="BH144" s="71">
        <v>1007</v>
      </c>
      <c r="BI144" s="71">
        <v>967</v>
      </c>
      <c r="BJ144" s="71">
        <v>907</v>
      </c>
      <c r="BK144" s="71">
        <v>845</v>
      </c>
      <c r="BL144" s="71">
        <v>780</v>
      </c>
      <c r="BM144" s="71">
        <v>688</v>
      </c>
      <c r="BN144" s="71">
        <v>633</v>
      </c>
      <c r="BO144" s="71">
        <v>561</v>
      </c>
      <c r="BP144" s="71">
        <v>510</v>
      </c>
      <c r="BQ144" s="71">
        <v>453</v>
      </c>
      <c r="BR144" s="71">
        <v>377</v>
      </c>
      <c r="BS144" s="71">
        <v>316</v>
      </c>
      <c r="BT144" s="71">
        <v>269</v>
      </c>
      <c r="BU144" s="71">
        <v>328</v>
      </c>
      <c r="BV144" s="71">
        <v>279</v>
      </c>
      <c r="BW144" s="71">
        <v>212</v>
      </c>
      <c r="BX144" s="71">
        <v>149</v>
      </c>
      <c r="BY144" s="71">
        <v>82</v>
      </c>
      <c r="BZ144" s="71">
        <v>29</v>
      </c>
      <c r="CA144" s="71">
        <v>8</v>
      </c>
      <c r="CB144" s="71">
        <v>37</v>
      </c>
      <c r="CC144" s="71">
        <v>38</v>
      </c>
      <c r="CD144" s="71">
        <v>1498</v>
      </c>
      <c r="CE144" s="71">
        <v>1782</v>
      </c>
      <c r="CF144" s="71">
        <v>1725</v>
      </c>
    </row>
    <row r="145" spans="1:84" ht="24" x14ac:dyDescent="0.25">
      <c r="A145" s="82" t="s">
        <v>138</v>
      </c>
      <c r="B145" s="83" t="s">
        <v>139</v>
      </c>
      <c r="C145" s="84" t="s">
        <v>140</v>
      </c>
      <c r="D145" s="38"/>
      <c r="E145" s="11"/>
      <c r="F145" s="14" t="s">
        <v>141</v>
      </c>
      <c r="G145" s="23" t="e">
        <f ca="1">G144/G19</f>
        <v>#REF!</v>
      </c>
      <c r="H145" s="70" t="e">
        <f>IF(H19=0, 0, H144/H19)</f>
        <v>#REF!</v>
      </c>
      <c r="I145" s="70">
        <v>0</v>
      </c>
      <c r="J145" s="70">
        <v>0</v>
      </c>
      <c r="K145" s="70">
        <v>0</v>
      </c>
      <c r="L145" s="70">
        <v>0</v>
      </c>
      <c r="M145" s="70">
        <v>0</v>
      </c>
      <c r="N145" s="70">
        <v>0</v>
      </c>
      <c r="O145" s="70">
        <v>0</v>
      </c>
      <c r="P145" s="70">
        <v>0</v>
      </c>
      <c r="Q145" s="70">
        <v>0</v>
      </c>
      <c r="R145" s="70">
        <v>0</v>
      </c>
      <c r="S145" s="70">
        <v>0</v>
      </c>
      <c r="T145" s="70">
        <v>0</v>
      </c>
      <c r="U145" s="70">
        <v>0</v>
      </c>
      <c r="V145" s="70">
        <v>0</v>
      </c>
      <c r="W145" s="70">
        <v>0</v>
      </c>
      <c r="X145" s="70">
        <v>0</v>
      </c>
      <c r="Y145" s="70">
        <v>0</v>
      </c>
      <c r="Z145" s="70">
        <v>0</v>
      </c>
      <c r="AA145" s="70">
        <v>0</v>
      </c>
      <c r="AB145" s="70">
        <v>0</v>
      </c>
      <c r="AC145" s="70">
        <v>0</v>
      </c>
      <c r="AD145" s="70">
        <v>13</v>
      </c>
      <c r="AE145" s="70">
        <v>2</v>
      </c>
      <c r="AF145" s="70">
        <v>1</v>
      </c>
      <c r="AG145" s="70">
        <v>0</v>
      </c>
      <c r="AH145" s="70">
        <v>22</v>
      </c>
      <c r="AI145" s="70">
        <v>0</v>
      </c>
      <c r="AJ145" s="70">
        <v>0</v>
      </c>
      <c r="AK145" s="70">
        <v>0</v>
      </c>
      <c r="AL145" s="70">
        <v>0</v>
      </c>
      <c r="AM145" s="70">
        <v>0</v>
      </c>
      <c r="AN145" s="70">
        <v>0</v>
      </c>
      <c r="AO145" s="70">
        <v>0</v>
      </c>
      <c r="AP145" s="70">
        <v>3</v>
      </c>
      <c r="AQ145" s="70">
        <v>18</v>
      </c>
      <c r="AR145" s="70">
        <v>1</v>
      </c>
      <c r="AS145" s="70">
        <v>0</v>
      </c>
      <c r="AT145" s="70">
        <v>0</v>
      </c>
      <c r="AU145" s="70">
        <v>0</v>
      </c>
      <c r="AV145" s="70">
        <v>3</v>
      </c>
      <c r="AW145" s="70">
        <v>0</v>
      </c>
      <c r="AX145" s="70">
        <v>8</v>
      </c>
      <c r="AY145" s="70">
        <v>9</v>
      </c>
      <c r="AZ145" s="70">
        <v>25</v>
      </c>
      <c r="BA145" s="70">
        <v>10</v>
      </c>
      <c r="BB145" s="70">
        <v>0</v>
      </c>
      <c r="BC145" s="70">
        <v>5</v>
      </c>
      <c r="BD145" s="70">
        <v>1238</v>
      </c>
      <c r="BE145" s="70">
        <v>1186</v>
      </c>
      <c r="BF145" s="70">
        <v>1126</v>
      </c>
      <c r="BG145" s="70">
        <v>1060</v>
      </c>
      <c r="BH145" s="70">
        <v>1007</v>
      </c>
      <c r="BI145" s="70">
        <v>967</v>
      </c>
      <c r="BJ145" s="70">
        <v>907</v>
      </c>
      <c r="BK145" s="70">
        <v>845</v>
      </c>
      <c r="BL145" s="70">
        <v>780</v>
      </c>
      <c r="BM145" s="70">
        <v>0</v>
      </c>
      <c r="BN145" s="70">
        <v>633</v>
      </c>
      <c r="BO145" s="70">
        <v>561</v>
      </c>
      <c r="BP145" s="70">
        <v>510</v>
      </c>
      <c r="BQ145" s="70">
        <v>453</v>
      </c>
      <c r="BR145" s="70">
        <v>377</v>
      </c>
      <c r="BS145" s="70">
        <v>316</v>
      </c>
      <c r="BT145" s="70">
        <v>269</v>
      </c>
      <c r="BU145" s="70">
        <v>82</v>
      </c>
      <c r="BV145" s="70">
        <v>69.75</v>
      </c>
      <c r="BW145" s="70">
        <v>53</v>
      </c>
      <c r="BX145" s="70">
        <v>37.25</v>
      </c>
      <c r="BY145" s="70">
        <v>20.5</v>
      </c>
      <c r="BZ145" s="70">
        <v>7.25</v>
      </c>
      <c r="CA145" s="70">
        <v>2</v>
      </c>
      <c r="CB145" s="70">
        <v>9.25</v>
      </c>
      <c r="CC145" s="70">
        <v>9.5</v>
      </c>
      <c r="CD145" s="70">
        <v>749</v>
      </c>
      <c r="CE145" s="70">
        <v>891</v>
      </c>
      <c r="CF145" s="70">
        <v>862.5</v>
      </c>
    </row>
    <row r="146" spans="1:84" x14ac:dyDescent="0.25">
      <c r="A146" s="17"/>
      <c r="B146" s="17"/>
      <c r="C146" s="17"/>
      <c r="D146" s="4"/>
      <c r="E146" s="11"/>
      <c r="F146" s="79" t="s">
        <v>142</v>
      </c>
      <c r="G146" s="111" t="e">
        <f ca="1">(INDIRECT("H146")+INDIRECT("I146")+INDIRECT("J146")+INDIRECT("K146")+INDIRECT("L146")+INDIRECT("M146")+INDIRECT("N146")+INDIRECT("O146")+INDIRECT("P146")+INDIRECT("Q146")+INDIRECT("R146")+INDIRECT("S146")) / 12</f>
        <v>#REF!</v>
      </c>
      <c r="H146" s="80" t="e">
        <f>#REF!</f>
        <v>#REF!</v>
      </c>
      <c r="I146" s="80">
        <v>1964</v>
      </c>
      <c r="J146" s="80">
        <v>1942</v>
      </c>
      <c r="K146" s="80">
        <v>1928</v>
      </c>
      <c r="L146" s="80">
        <v>1889</v>
      </c>
      <c r="M146" s="80">
        <v>1864</v>
      </c>
      <c r="N146" s="80">
        <v>1871</v>
      </c>
      <c r="O146" s="80">
        <v>1822</v>
      </c>
      <c r="P146" s="80">
        <v>1868</v>
      </c>
      <c r="Q146" s="80">
        <v>1824</v>
      </c>
      <c r="R146" s="80">
        <v>1793</v>
      </c>
      <c r="S146" s="80">
        <v>1754</v>
      </c>
      <c r="T146" s="80">
        <v>1728</v>
      </c>
      <c r="U146" s="80">
        <v>1694</v>
      </c>
      <c r="V146" s="80">
        <v>1636</v>
      </c>
      <c r="W146" s="80">
        <v>1638</v>
      </c>
      <c r="X146" s="80">
        <v>1596</v>
      </c>
      <c r="Y146" s="80">
        <v>1560</v>
      </c>
      <c r="Z146" s="80">
        <v>1482</v>
      </c>
      <c r="AA146" s="80">
        <v>1450</v>
      </c>
      <c r="AB146" s="80">
        <v>1400</v>
      </c>
      <c r="AC146" s="80">
        <v>1339</v>
      </c>
      <c r="AD146" s="80">
        <v>1260</v>
      </c>
      <c r="AE146" s="80">
        <v>1214</v>
      </c>
      <c r="AF146" s="80">
        <v>1170</v>
      </c>
      <c r="AG146" s="80">
        <v>1156</v>
      </c>
      <c r="AH146" s="80">
        <v>1160</v>
      </c>
      <c r="AI146" s="80">
        <v>1131</v>
      </c>
      <c r="AJ146" s="80">
        <v>1383</v>
      </c>
      <c r="AK146" s="80">
        <v>1100</v>
      </c>
      <c r="AL146" s="80">
        <v>1073</v>
      </c>
      <c r="AM146" s="80">
        <v>1032</v>
      </c>
      <c r="AN146" s="80">
        <v>1005</v>
      </c>
      <c r="AO146" s="80">
        <v>954</v>
      </c>
      <c r="AP146" s="80">
        <v>1953</v>
      </c>
      <c r="AQ146" s="80">
        <v>1921</v>
      </c>
      <c r="AR146" s="80">
        <v>1878</v>
      </c>
      <c r="AS146" s="80">
        <v>1869</v>
      </c>
      <c r="AT146" s="80">
        <v>1829</v>
      </c>
      <c r="AU146" s="80">
        <v>1765</v>
      </c>
      <c r="AV146" s="80">
        <v>1697</v>
      </c>
      <c r="AW146" s="80">
        <v>1665</v>
      </c>
      <c r="AX146" s="80">
        <v>1638</v>
      </c>
      <c r="AY146" s="80">
        <v>1621</v>
      </c>
      <c r="AZ146" s="80">
        <v>1573</v>
      </c>
      <c r="BA146" s="80">
        <v>1602</v>
      </c>
      <c r="BB146" s="80">
        <v>1522</v>
      </c>
      <c r="BC146" s="80">
        <v>1488</v>
      </c>
      <c r="BD146" s="80">
        <v>1431</v>
      </c>
      <c r="BE146" s="80">
        <v>1383</v>
      </c>
      <c r="BF146" s="80">
        <v>1337</v>
      </c>
      <c r="BG146" s="80">
        <v>1320</v>
      </c>
      <c r="BH146" s="80">
        <v>1285</v>
      </c>
      <c r="BI146" s="80">
        <v>1246</v>
      </c>
      <c r="BJ146" s="80">
        <v>1228</v>
      </c>
      <c r="BK146" s="80">
        <v>1454</v>
      </c>
      <c r="BL146" s="80">
        <v>1408</v>
      </c>
      <c r="BM146" s="80">
        <v>1351</v>
      </c>
      <c r="BN146" s="80">
        <v>1296</v>
      </c>
      <c r="BO146" s="80">
        <v>1251</v>
      </c>
      <c r="BP146" s="80">
        <v>1215</v>
      </c>
      <c r="BQ146" s="80">
        <v>1164</v>
      </c>
      <c r="BR146" s="80">
        <v>1117</v>
      </c>
      <c r="BS146" s="80">
        <v>1074</v>
      </c>
      <c r="BT146" s="80">
        <v>1026</v>
      </c>
      <c r="BU146" s="80">
        <v>977</v>
      </c>
      <c r="BV146" s="80">
        <v>933</v>
      </c>
      <c r="BW146" s="80">
        <v>908</v>
      </c>
      <c r="BX146" s="80">
        <v>848</v>
      </c>
      <c r="BY146" s="80">
        <v>782</v>
      </c>
      <c r="BZ146" s="80">
        <v>727</v>
      </c>
      <c r="CA146" s="80">
        <v>688</v>
      </c>
      <c r="CB146" s="80">
        <v>636</v>
      </c>
      <c r="CC146" s="80">
        <v>597</v>
      </c>
      <c r="CD146" s="80">
        <v>714</v>
      </c>
      <c r="CE146" s="80">
        <v>631</v>
      </c>
      <c r="CF146" s="80">
        <v>549</v>
      </c>
    </row>
    <row r="147" spans="1:84" ht="24" x14ac:dyDescent="0.25">
      <c r="A147" s="82" t="s">
        <v>143</v>
      </c>
      <c r="B147" s="83" t="s">
        <v>144</v>
      </c>
      <c r="C147" s="65" t="s">
        <v>145</v>
      </c>
      <c r="D147" s="4"/>
      <c r="E147" s="11"/>
      <c r="F147" s="14" t="s">
        <v>141</v>
      </c>
      <c r="G147" s="23" t="e">
        <f ca="1">G146/G19</f>
        <v>#REF!</v>
      </c>
      <c r="H147" s="81" t="e">
        <f>IF(H19=0, 0, H146/H19)</f>
        <v>#REF!</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1400</v>
      </c>
      <c r="AC147" s="81">
        <v>1339</v>
      </c>
      <c r="AD147" s="81">
        <v>1260</v>
      </c>
      <c r="AE147" s="81">
        <v>1214</v>
      </c>
      <c r="AF147" s="81">
        <v>1170</v>
      </c>
      <c r="AG147" s="81">
        <v>1156</v>
      </c>
      <c r="AH147" s="81">
        <v>1160</v>
      </c>
      <c r="AI147" s="81">
        <v>1131</v>
      </c>
      <c r="AJ147" s="81">
        <v>1383</v>
      </c>
      <c r="AK147" s="81">
        <v>1100</v>
      </c>
      <c r="AL147" s="81">
        <v>1073</v>
      </c>
      <c r="AM147" s="81">
        <v>1032</v>
      </c>
      <c r="AN147" s="81">
        <v>1005</v>
      </c>
      <c r="AO147" s="81">
        <v>954</v>
      </c>
      <c r="AP147" s="81">
        <v>1953</v>
      </c>
      <c r="AQ147" s="81">
        <v>1921</v>
      </c>
      <c r="AR147" s="81">
        <v>1878</v>
      </c>
      <c r="AS147" s="81">
        <v>1869</v>
      </c>
      <c r="AT147" s="81">
        <v>1829</v>
      </c>
      <c r="AU147" s="81">
        <v>1765</v>
      </c>
      <c r="AV147" s="81">
        <v>1697</v>
      </c>
      <c r="AW147" s="81">
        <v>1665</v>
      </c>
      <c r="AX147" s="81">
        <v>1638</v>
      </c>
      <c r="AY147" s="81">
        <v>1621</v>
      </c>
      <c r="AZ147" s="81">
        <v>1573</v>
      </c>
      <c r="BA147" s="81">
        <v>1602</v>
      </c>
      <c r="BB147" s="81">
        <v>1522</v>
      </c>
      <c r="BC147" s="81">
        <v>1488</v>
      </c>
      <c r="BD147" s="81">
        <v>1431</v>
      </c>
      <c r="BE147" s="81">
        <v>1383</v>
      </c>
      <c r="BF147" s="81">
        <v>1337</v>
      </c>
      <c r="BG147" s="81">
        <v>1320</v>
      </c>
      <c r="BH147" s="81">
        <v>1285</v>
      </c>
      <c r="BI147" s="81">
        <v>1246</v>
      </c>
      <c r="BJ147" s="81">
        <v>1228</v>
      </c>
      <c r="BK147" s="81">
        <v>1454</v>
      </c>
      <c r="BL147" s="81">
        <v>1408</v>
      </c>
      <c r="BM147" s="81">
        <v>0</v>
      </c>
      <c r="BN147" s="81">
        <v>1296</v>
      </c>
      <c r="BO147" s="81">
        <v>1251</v>
      </c>
      <c r="BP147" s="81">
        <v>1215</v>
      </c>
      <c r="BQ147" s="81">
        <v>1164</v>
      </c>
      <c r="BR147" s="81">
        <v>1117</v>
      </c>
      <c r="BS147" s="81">
        <v>1074</v>
      </c>
      <c r="BT147" s="81">
        <v>1026</v>
      </c>
      <c r="BU147" s="81">
        <v>244.25</v>
      </c>
      <c r="BV147" s="81">
        <v>233.25</v>
      </c>
      <c r="BW147" s="81">
        <v>227</v>
      </c>
      <c r="BX147" s="81">
        <v>212</v>
      </c>
      <c r="BY147" s="81">
        <v>195.5</v>
      </c>
      <c r="BZ147" s="81">
        <v>181.75</v>
      </c>
      <c r="CA147" s="81">
        <v>172</v>
      </c>
      <c r="CB147" s="81">
        <v>159</v>
      </c>
      <c r="CC147" s="81">
        <v>149.25</v>
      </c>
      <c r="CD147" s="81">
        <v>357</v>
      </c>
      <c r="CE147" s="81">
        <v>315.5</v>
      </c>
      <c r="CF147" s="81">
        <v>274.5</v>
      </c>
    </row>
    <row r="148" spans="1:84" x14ac:dyDescent="0.25">
      <c r="A148" s="17"/>
      <c r="B148" s="17"/>
      <c r="C148" s="17"/>
      <c r="D148" s="20"/>
      <c r="E148" s="11"/>
      <c r="F148" s="129" t="s">
        <v>146</v>
      </c>
      <c r="G148" s="111" t="e">
        <f ca="1">(INDIRECT("H148")+INDIRECT("I148")+INDIRECT("J148")+INDIRECT("K148")+INDIRECT("L148")+INDIRECT("M148")+INDIRECT("N148")+INDIRECT("O148")+INDIRECT("P148")+INDIRECT("Q148")+INDIRECT("R148")+INDIRECT("S148")) / 12</f>
        <v>#REF!</v>
      </c>
      <c r="H148" s="80" t="e">
        <f>H150+H152</f>
        <v>#REF!</v>
      </c>
      <c r="I148" s="80">
        <v>159</v>
      </c>
      <c r="J148" s="80">
        <v>158</v>
      </c>
      <c r="K148" s="80">
        <v>159</v>
      </c>
      <c r="L148" s="80">
        <v>157</v>
      </c>
      <c r="M148" s="80">
        <v>160</v>
      </c>
      <c r="N148" s="80">
        <v>160</v>
      </c>
      <c r="O148" s="80">
        <v>162</v>
      </c>
      <c r="P148" s="80">
        <v>163</v>
      </c>
      <c r="Q148" s="80">
        <v>163</v>
      </c>
      <c r="R148" s="80">
        <v>160</v>
      </c>
      <c r="S148" s="80">
        <v>160</v>
      </c>
      <c r="T148" s="80">
        <v>158</v>
      </c>
      <c r="U148" s="80">
        <v>158</v>
      </c>
      <c r="V148" s="80">
        <v>152</v>
      </c>
      <c r="W148" s="80">
        <v>155</v>
      </c>
      <c r="X148" s="80">
        <v>155</v>
      </c>
      <c r="Y148" s="80">
        <v>157</v>
      </c>
      <c r="Z148" s="80">
        <v>158</v>
      </c>
      <c r="AA148" s="80">
        <v>155</v>
      </c>
      <c r="AB148" s="80">
        <v>151</v>
      </c>
      <c r="AC148" s="80">
        <v>144</v>
      </c>
      <c r="AD148" s="80">
        <v>139</v>
      </c>
      <c r="AE148" s="80">
        <v>136</v>
      </c>
      <c r="AF148" s="80">
        <v>137</v>
      </c>
      <c r="AG148" s="80">
        <v>138</v>
      </c>
      <c r="AH148" s="80">
        <v>137</v>
      </c>
      <c r="AI148" s="80">
        <v>136</v>
      </c>
      <c r="AJ148" s="80">
        <v>138</v>
      </c>
      <c r="AK148" s="80">
        <v>133</v>
      </c>
      <c r="AL148" s="80">
        <v>130</v>
      </c>
      <c r="AM148" s="80">
        <v>131</v>
      </c>
      <c r="AN148" s="80">
        <v>136</v>
      </c>
      <c r="AO148" s="80">
        <v>138</v>
      </c>
      <c r="AP148" s="80">
        <v>132</v>
      </c>
      <c r="AQ148" s="80">
        <v>52</v>
      </c>
      <c r="AR148" s="80">
        <v>128</v>
      </c>
      <c r="AS148" s="80">
        <v>127</v>
      </c>
      <c r="AT148" s="80">
        <v>134</v>
      </c>
      <c r="AU148" s="80">
        <v>132</v>
      </c>
      <c r="AV148" s="80">
        <v>135</v>
      </c>
      <c r="AW148" s="80">
        <v>135</v>
      </c>
      <c r="AX148" s="80">
        <v>134</v>
      </c>
      <c r="AY148" s="80">
        <v>130</v>
      </c>
      <c r="AZ148" s="80">
        <v>126</v>
      </c>
      <c r="BA148" s="80">
        <v>122</v>
      </c>
      <c r="BB148" s="80">
        <v>119</v>
      </c>
      <c r="BC148" s="80">
        <v>119</v>
      </c>
      <c r="BD148" s="80">
        <v>116</v>
      </c>
      <c r="BE148" s="80">
        <v>114</v>
      </c>
      <c r="BF148" s="80">
        <v>111</v>
      </c>
      <c r="BG148" s="80">
        <v>114</v>
      </c>
      <c r="BH148" s="80">
        <v>110</v>
      </c>
      <c r="BI148" s="80">
        <v>113</v>
      </c>
      <c r="BJ148" s="80">
        <v>112</v>
      </c>
      <c r="BK148" s="80">
        <v>115</v>
      </c>
      <c r="BL148" s="80">
        <v>112</v>
      </c>
      <c r="BM148" s="80">
        <v>113</v>
      </c>
      <c r="BN148" s="80">
        <v>115</v>
      </c>
      <c r="BO148" s="80">
        <v>118</v>
      </c>
      <c r="BP148" s="80">
        <v>116</v>
      </c>
      <c r="BQ148" s="80">
        <v>118</v>
      </c>
      <c r="BR148" s="80">
        <v>115</v>
      </c>
      <c r="BS148" s="80">
        <v>115</v>
      </c>
      <c r="BT148" s="80">
        <v>119</v>
      </c>
      <c r="BU148" s="80">
        <v>119</v>
      </c>
      <c r="BV148" s="80">
        <v>118</v>
      </c>
      <c r="BW148" s="80">
        <v>119</v>
      </c>
      <c r="BX148" s="80">
        <v>118</v>
      </c>
      <c r="BY148" s="80">
        <v>116</v>
      </c>
      <c r="BZ148" s="80">
        <v>113</v>
      </c>
      <c r="CA148" s="80">
        <v>112</v>
      </c>
      <c r="CB148" s="80">
        <v>111</v>
      </c>
      <c r="CC148" s="80">
        <v>108</v>
      </c>
      <c r="CD148" s="80">
        <v>109</v>
      </c>
      <c r="CE148" s="80">
        <v>105</v>
      </c>
      <c r="CF148" s="80">
        <v>106</v>
      </c>
    </row>
    <row r="149" spans="1:84" x14ac:dyDescent="0.25">
      <c r="A149" s="17"/>
      <c r="B149" s="17"/>
      <c r="C149" s="17"/>
      <c r="D149" s="20"/>
      <c r="E149" s="11"/>
      <c r="F149" s="14" t="s">
        <v>147</v>
      </c>
      <c r="G149" s="23" t="e">
        <f ca="1">G148/G8</f>
        <v>#REF!</v>
      </c>
      <c r="H149" s="85" t="e">
        <f>IF(H8 = 0, 0, H148/H8)</f>
        <v>#REF!</v>
      </c>
      <c r="I149" s="85">
        <v>6.385285731496727E-3</v>
      </c>
      <c r="J149" s="85">
        <v>8.1734002379597534E-3</v>
      </c>
      <c r="K149" s="85">
        <v>8.1920758411046426E-3</v>
      </c>
      <c r="L149" s="85">
        <v>8.0723944675818813E-3</v>
      </c>
      <c r="M149" s="85">
        <v>8.202604326873782E-3</v>
      </c>
      <c r="N149" s="85">
        <v>8.1933633756657107E-3</v>
      </c>
      <c r="O149" s="85">
        <v>8.274171305991113E-3</v>
      </c>
      <c r="P149" s="85">
        <v>8.3252464375095769E-3</v>
      </c>
      <c r="Q149" s="85">
        <v>8.3036169128884365E-3</v>
      </c>
      <c r="R149" s="85">
        <v>8.1400081400081394E-3</v>
      </c>
      <c r="S149" s="85">
        <v>8.1197665567114951E-3</v>
      </c>
      <c r="T149" s="85">
        <v>8.0028364483614445E-3</v>
      </c>
      <c r="U149" s="85">
        <v>7.9850406832768991E-3</v>
      </c>
      <c r="V149" s="85">
        <v>7.6709563462023719E-3</v>
      </c>
      <c r="W149" s="85">
        <v>7.8007045797684948E-3</v>
      </c>
      <c r="X149" s="85">
        <v>7.7936444086886564E-3</v>
      </c>
      <c r="Y149" s="85">
        <v>7.8791528656027305E-3</v>
      </c>
      <c r="Z149" s="85">
        <v>7.9138492361632857E-3</v>
      </c>
      <c r="AA149" s="85">
        <v>7.7395516053328011E-3</v>
      </c>
      <c r="AB149" s="85">
        <v>7.5165513465080391E-3</v>
      </c>
      <c r="AC149" s="85">
        <v>7.1428571428571426E-3</v>
      </c>
      <c r="AD149" s="85">
        <v>6.8784639746634997E-3</v>
      </c>
      <c r="AE149" s="85">
        <v>6.708099043109401E-3</v>
      </c>
      <c r="AF149" s="85">
        <v>6.7345032689377178E-3</v>
      </c>
      <c r="AG149" s="85">
        <v>6.7700156985871273E-3</v>
      </c>
      <c r="AH149" s="85">
        <v>6.7107518981141317E-3</v>
      </c>
      <c r="AI149" s="85">
        <v>6.6471163245356794E-3</v>
      </c>
      <c r="AJ149" s="85">
        <v>6.7369654364381956E-3</v>
      </c>
      <c r="AK149" s="85">
        <v>6.4720194647201945E-3</v>
      </c>
      <c r="AL149" s="85">
        <v>6.3146645941613636E-3</v>
      </c>
      <c r="AM149" s="85">
        <v>6.3429041785696997E-3</v>
      </c>
      <c r="AN149" s="85">
        <v>6.5725884399768023E-3</v>
      </c>
      <c r="AO149" s="85">
        <v>6.7271131909915176E-3</v>
      </c>
      <c r="AP149" s="85">
        <v>6.4246081962425778E-3</v>
      </c>
      <c r="AQ149" s="85">
        <v>2.5032494102922064E-3</v>
      </c>
      <c r="AR149" s="85">
        <v>6.2123859444768005E-3</v>
      </c>
      <c r="AS149" s="85">
        <v>6.1531007751937988E-3</v>
      </c>
      <c r="AT149" s="85">
        <v>6.4812575574365178E-3</v>
      </c>
      <c r="AU149" s="85">
        <v>6.36604774535809E-3</v>
      </c>
      <c r="AV149" s="85">
        <v>6.487889273356401E-3</v>
      </c>
      <c r="AW149" s="85">
        <v>6.4801036816589065E-3</v>
      </c>
      <c r="AX149" s="85">
        <v>6.433647013635491E-3</v>
      </c>
      <c r="AY149" s="85">
        <v>6.2389019532562272E-3</v>
      </c>
      <c r="AZ149" s="85">
        <v>6.0472259550777502E-3</v>
      </c>
      <c r="BA149" s="85">
        <v>5.8499160872692397E-3</v>
      </c>
      <c r="BB149" s="85">
        <v>5.6967782086265496E-3</v>
      </c>
      <c r="BC149" s="85">
        <v>5.6858903913230441E-3</v>
      </c>
      <c r="BD149" s="85">
        <v>5.5359358595017654E-3</v>
      </c>
      <c r="BE149" s="85">
        <v>5.4342644675374205E-3</v>
      </c>
      <c r="BF149" s="85">
        <v>5.2834499500214191E-3</v>
      </c>
      <c r="BG149" s="85">
        <v>5.4105363075462745E-3</v>
      </c>
      <c r="BH149" s="85">
        <v>5.2048831267152455E-3</v>
      </c>
      <c r="BI149" s="85">
        <v>5.3256668866057122E-3</v>
      </c>
      <c r="BJ149" s="85">
        <v>5.2693483886144437E-3</v>
      </c>
      <c r="BK149" s="85">
        <v>5.4003287156609535E-3</v>
      </c>
      <c r="BL149" s="85">
        <v>5.2336448598130844E-3</v>
      </c>
      <c r="BM149" s="85">
        <v>5.2803738317757009E-3</v>
      </c>
      <c r="BN149" s="85">
        <v>5.345853477129044E-3</v>
      </c>
      <c r="BO149" s="85">
        <v>5.4728444877324796E-3</v>
      </c>
      <c r="BP149" s="85">
        <v>5.3636657881352013E-3</v>
      </c>
      <c r="BQ149" s="85">
        <v>5.4438088208156486E-3</v>
      </c>
      <c r="BR149" s="85">
        <v>5.3058964658115717E-3</v>
      </c>
      <c r="BS149" s="85">
        <v>5.2559414990859228E-3</v>
      </c>
      <c r="BT149" s="85">
        <v>5.4387568555758683E-3</v>
      </c>
      <c r="BU149" s="85">
        <v>5.4387568555758683E-3</v>
      </c>
      <c r="BV149" s="85">
        <v>5.3871439006574146E-3</v>
      </c>
      <c r="BW149" s="85">
        <v>5.4226475279106857E-3</v>
      </c>
      <c r="BX149" s="85">
        <v>5.3756093116486721E-3</v>
      </c>
      <c r="BY149" s="85">
        <v>5.2708106143220645E-3</v>
      </c>
      <c r="BZ149" s="85">
        <v>5.1305334846765043E-3</v>
      </c>
      <c r="CA149" s="85">
        <v>5.0837456311560985E-3</v>
      </c>
      <c r="CB149" s="85">
        <v>5.0344702467343978E-3</v>
      </c>
      <c r="CC149" s="85">
        <v>4.8921906142417107E-3</v>
      </c>
      <c r="CD149" s="85">
        <v>4.9274445097418742E-3</v>
      </c>
      <c r="CE149" s="85">
        <v>4.7099986542860984E-3</v>
      </c>
      <c r="CF149" s="85">
        <v>4.7374301675977655E-3</v>
      </c>
    </row>
    <row r="150" spans="1:84" x14ac:dyDescent="0.25">
      <c r="A150" s="17"/>
      <c r="B150" s="17"/>
      <c r="C150" s="17"/>
      <c r="D150" s="20"/>
      <c r="E150" s="11"/>
      <c r="F150" s="158" t="s">
        <v>148</v>
      </c>
      <c r="G150" s="111" t="e">
        <f ca="1">(INDIRECT("H150")+INDIRECT("I150")+INDIRECT("J150")+INDIRECT("K150")+INDIRECT("L150")+INDIRECT("M150")+INDIRECT("N150")+INDIRECT("O150")+INDIRECT("P150")+INDIRECT("Q150")+INDIRECT("R150")+INDIRECT("S150")) / 12</f>
        <v>#REF!</v>
      </c>
      <c r="H150" s="150" t="e">
        <f>#REF!</f>
        <v>#REF!</v>
      </c>
      <c r="I150" s="150">
        <v>50</v>
      </c>
      <c r="J150" s="150">
        <v>50</v>
      </c>
      <c r="K150" s="150">
        <v>50</v>
      </c>
      <c r="L150" s="150">
        <v>50</v>
      </c>
      <c r="M150" s="150">
        <v>50</v>
      </c>
      <c r="N150" s="150">
        <v>50</v>
      </c>
      <c r="O150" s="150">
        <v>50</v>
      </c>
      <c r="P150" s="150">
        <v>50</v>
      </c>
      <c r="Q150" s="150">
        <v>50</v>
      </c>
      <c r="R150" s="150">
        <v>50</v>
      </c>
      <c r="S150" s="150">
        <v>50</v>
      </c>
      <c r="T150" s="150">
        <v>50</v>
      </c>
      <c r="U150" s="150">
        <v>50</v>
      </c>
      <c r="V150" s="150">
        <v>50</v>
      </c>
      <c r="W150" s="150">
        <v>50</v>
      </c>
      <c r="X150" s="150">
        <v>50</v>
      </c>
      <c r="Y150" s="150">
        <v>50</v>
      </c>
      <c r="Z150" s="150">
        <v>50</v>
      </c>
      <c r="AA150" s="150">
        <v>50</v>
      </c>
      <c r="AB150" s="150">
        <v>50</v>
      </c>
      <c r="AC150" s="150">
        <v>51</v>
      </c>
      <c r="AD150" s="150">
        <v>51</v>
      </c>
      <c r="AE150" s="150">
        <v>51</v>
      </c>
      <c r="AF150" s="150">
        <v>51</v>
      </c>
      <c r="AG150" s="150">
        <v>51</v>
      </c>
      <c r="AH150" s="150">
        <v>51</v>
      </c>
      <c r="AI150" s="150">
        <v>51</v>
      </c>
      <c r="AJ150" s="150">
        <v>51</v>
      </c>
      <c r="AK150" s="150">
        <v>51</v>
      </c>
      <c r="AL150" s="150">
        <v>51</v>
      </c>
      <c r="AM150" s="150">
        <v>52</v>
      </c>
      <c r="AN150" s="150">
        <v>52</v>
      </c>
      <c r="AO150" s="150">
        <v>52</v>
      </c>
      <c r="AP150" s="150">
        <v>52</v>
      </c>
      <c r="AQ150" s="150">
        <v>52</v>
      </c>
      <c r="AR150" s="150">
        <v>52</v>
      </c>
      <c r="AS150" s="150">
        <v>52</v>
      </c>
      <c r="AT150" s="150">
        <v>53</v>
      </c>
      <c r="AU150" s="150">
        <v>52</v>
      </c>
      <c r="AV150" s="150">
        <v>52</v>
      </c>
      <c r="AW150" s="150">
        <v>52</v>
      </c>
      <c r="AX150" s="150">
        <v>52</v>
      </c>
      <c r="AY150" s="150">
        <v>52</v>
      </c>
      <c r="AZ150" s="150">
        <v>52</v>
      </c>
      <c r="BA150" s="150">
        <v>52</v>
      </c>
      <c r="BB150" s="150">
        <v>52</v>
      </c>
      <c r="BC150" s="150">
        <v>52</v>
      </c>
      <c r="BD150" s="150">
        <v>52</v>
      </c>
      <c r="BE150" s="150">
        <v>52</v>
      </c>
      <c r="BF150" s="150">
        <v>52</v>
      </c>
      <c r="BG150" s="150">
        <v>52</v>
      </c>
      <c r="BH150" s="150">
        <v>51</v>
      </c>
      <c r="BI150" s="150">
        <v>51</v>
      </c>
      <c r="BJ150" s="150">
        <v>51</v>
      </c>
      <c r="BK150" s="150">
        <v>51</v>
      </c>
      <c r="BL150" s="150">
        <v>51</v>
      </c>
      <c r="BM150" s="150">
        <v>51</v>
      </c>
      <c r="BN150" s="150">
        <v>51</v>
      </c>
      <c r="BO150" s="150">
        <v>51</v>
      </c>
      <c r="BP150" s="150">
        <v>50</v>
      </c>
      <c r="BQ150" s="150">
        <v>50</v>
      </c>
      <c r="BR150" s="150">
        <v>51</v>
      </c>
      <c r="BS150" s="150">
        <v>51</v>
      </c>
      <c r="BT150" s="150">
        <v>51</v>
      </c>
      <c r="BU150" s="150">
        <v>51</v>
      </c>
      <c r="BV150" s="150">
        <v>51</v>
      </c>
      <c r="BW150" s="150">
        <v>51</v>
      </c>
      <c r="BX150" s="150">
        <v>51</v>
      </c>
      <c r="BY150" s="150">
        <v>51</v>
      </c>
      <c r="BZ150" s="150">
        <v>51</v>
      </c>
      <c r="CA150" s="150">
        <v>51</v>
      </c>
      <c r="CB150" s="150">
        <v>50</v>
      </c>
      <c r="CC150" s="150">
        <v>50</v>
      </c>
      <c r="CD150" s="150">
        <v>50</v>
      </c>
      <c r="CE150" s="150">
        <v>50</v>
      </c>
      <c r="CF150" s="150">
        <v>50</v>
      </c>
    </row>
    <row r="151" spans="1:84" x14ac:dyDescent="0.25">
      <c r="A151" s="17"/>
      <c r="B151" s="17"/>
      <c r="C151" s="17"/>
      <c r="D151" s="20"/>
      <c r="E151" s="11"/>
      <c r="F151" s="14" t="s">
        <v>149</v>
      </c>
      <c r="G151" s="23" t="e">
        <f ca="1">G150/G8</f>
        <v>#REF!</v>
      </c>
      <c r="H151" s="107" t="e">
        <f>IF(H8 = 0, 0, H150/H8)</f>
        <v>#REF!</v>
      </c>
      <c r="I151" s="107">
        <v>2.0079514878920527E-3</v>
      </c>
      <c r="J151" s="107">
        <v>2.5865190626454919E-3</v>
      </c>
      <c r="K151" s="107">
        <v>2.5761244783347932E-3</v>
      </c>
      <c r="L151" s="107">
        <v>2.5708262635611087E-3</v>
      </c>
      <c r="M151" s="107">
        <v>2.5633138521480572E-3</v>
      </c>
      <c r="N151" s="107">
        <v>2.5604260548955345E-3</v>
      </c>
      <c r="O151" s="107">
        <v>2.5537565759231832E-3</v>
      </c>
      <c r="P151" s="107">
        <v>2.5537565759231832E-3</v>
      </c>
      <c r="Q151" s="107">
        <v>2.5471217524197657E-3</v>
      </c>
      <c r="R151" s="107">
        <v>2.5437525437525437E-3</v>
      </c>
      <c r="S151" s="107">
        <v>2.5374270489723419E-3</v>
      </c>
      <c r="T151" s="107">
        <v>2.5325431798612166E-3</v>
      </c>
      <c r="U151" s="107">
        <v>2.5269116086319302E-3</v>
      </c>
      <c r="V151" s="107">
        <v>2.5233409033560434E-3</v>
      </c>
      <c r="W151" s="107">
        <v>2.5163563160543532E-3</v>
      </c>
      <c r="X151" s="107">
        <v>2.5140788415124698E-3</v>
      </c>
      <c r="Y151" s="107">
        <v>2.5092843521027802E-3</v>
      </c>
      <c r="Z151" s="107">
        <v>2.5043826696719259E-3</v>
      </c>
      <c r="AA151" s="107">
        <v>2.4966295501073553E-3</v>
      </c>
      <c r="AB151" s="107">
        <v>2.4889242869231918E-3</v>
      </c>
      <c r="AC151" s="107">
        <v>2.5297619047619049E-3</v>
      </c>
      <c r="AD151" s="107">
        <v>2.5237529691211403E-3</v>
      </c>
      <c r="AE151" s="107">
        <v>2.5155371411660255E-3</v>
      </c>
      <c r="AF151" s="107">
        <v>2.5070048665388586E-3</v>
      </c>
      <c r="AG151" s="107">
        <v>2.5019623233908947E-3</v>
      </c>
      <c r="AH151" s="107">
        <v>2.4981631153563558E-3</v>
      </c>
      <c r="AI151" s="107">
        <v>2.49266862170088E-3</v>
      </c>
      <c r="AJ151" s="107">
        <v>2.4897480960749852E-3</v>
      </c>
      <c r="AK151" s="107">
        <v>2.4817518248175185E-3</v>
      </c>
      <c r="AL151" s="107">
        <v>2.477291494632535E-3</v>
      </c>
      <c r="AM151" s="107">
        <v>2.517794025081102E-3</v>
      </c>
      <c r="AN151" s="107">
        <v>2.5130485211676012E-3</v>
      </c>
      <c r="AO151" s="107">
        <v>2.5348542458808617E-3</v>
      </c>
      <c r="AP151" s="107">
        <v>2.5309062591258639E-3</v>
      </c>
      <c r="AQ151" s="107">
        <v>2.5032494102922064E-3</v>
      </c>
      <c r="AR151" s="107">
        <v>2.5237817899437004E-3</v>
      </c>
      <c r="AS151" s="107">
        <v>2.5193798449612403E-3</v>
      </c>
      <c r="AT151" s="107">
        <v>2.5634824667472795E-3</v>
      </c>
      <c r="AU151" s="107">
        <v>2.5078369905956114E-3</v>
      </c>
      <c r="AV151" s="107">
        <v>2.4990388312187621E-3</v>
      </c>
      <c r="AW151" s="107">
        <v>2.4960399366389862E-3</v>
      </c>
      <c r="AX151" s="107">
        <v>2.4966391396197426E-3</v>
      </c>
      <c r="AY151" s="107">
        <v>2.4955607813024906E-3</v>
      </c>
      <c r="AZ151" s="107">
        <v>2.4956805528892302E-3</v>
      </c>
      <c r="BA151" s="107">
        <v>2.4934068568688563E-3</v>
      </c>
      <c r="BB151" s="107">
        <v>2.4893484609124421E-3</v>
      </c>
      <c r="BC151" s="107">
        <v>2.4845907592335992E-3</v>
      </c>
      <c r="BD151" s="107">
        <v>2.4816264197766538E-3</v>
      </c>
      <c r="BE151" s="107">
        <v>2.4787873009819812E-3</v>
      </c>
      <c r="BF151" s="107">
        <v>2.4751297063163404E-3</v>
      </c>
      <c r="BG151" s="107">
        <v>2.4679639297579496E-3</v>
      </c>
      <c r="BH151" s="107">
        <v>2.4131730860225231E-3</v>
      </c>
      <c r="BI151" s="107">
        <v>2.4036195682910736E-3</v>
      </c>
      <c r="BJ151" s="107">
        <v>2.3994354269583629E-3</v>
      </c>
      <c r="BK151" s="107">
        <v>2.3949283869452924E-3</v>
      </c>
      <c r="BL151" s="107">
        <v>2.3831775700934579E-3</v>
      </c>
      <c r="BM151" s="107">
        <v>2.3831775700934579E-3</v>
      </c>
      <c r="BN151" s="107">
        <v>2.3707698029007064E-3</v>
      </c>
      <c r="BO151" s="107">
        <v>2.3653819396131904E-3</v>
      </c>
      <c r="BP151" s="107">
        <v>2.3119249086789662E-3</v>
      </c>
      <c r="BQ151" s="107">
        <v>2.3066986528879866E-3</v>
      </c>
      <c r="BR151" s="107">
        <v>2.3530497370120884E-3</v>
      </c>
      <c r="BS151" s="107">
        <v>2.3308957952468006E-3</v>
      </c>
      <c r="BT151" s="107">
        <v>2.3308957952468006E-3</v>
      </c>
      <c r="BU151" s="107">
        <v>2.3308957952468006E-3</v>
      </c>
      <c r="BV151" s="107">
        <v>2.3283418553688823E-3</v>
      </c>
      <c r="BW151" s="107">
        <v>2.3239917976760082E-3</v>
      </c>
      <c r="BX151" s="107">
        <v>2.3233565668990025E-3</v>
      </c>
      <c r="BY151" s="107">
        <v>2.3173391494002182E-3</v>
      </c>
      <c r="BZ151" s="107">
        <v>2.3155505107832009E-3</v>
      </c>
      <c r="CA151" s="107">
        <v>2.3149198856157235E-3</v>
      </c>
      <c r="CB151" s="107">
        <v>2.2677793904208998E-3</v>
      </c>
      <c r="CC151" s="107">
        <v>2.26490306214894E-3</v>
      </c>
      <c r="CD151" s="107">
        <v>2.2602956466705845E-3</v>
      </c>
      <c r="CE151" s="107">
        <v>2.2428565020409996E-3</v>
      </c>
      <c r="CF151" s="107">
        <v>2.2346368715083797E-3</v>
      </c>
    </row>
    <row r="152" spans="1:84" x14ac:dyDescent="0.25">
      <c r="A152" s="17"/>
      <c r="B152" s="17"/>
      <c r="C152" s="17"/>
      <c r="D152" s="20"/>
      <c r="E152" s="11"/>
      <c r="F152" s="158" t="s">
        <v>150</v>
      </c>
      <c r="G152" s="111" t="e">
        <f ca="1">(INDIRECT("H152")+INDIRECT("I152")+INDIRECT("J152")+INDIRECT("K152")+INDIRECT("L152")+INDIRECT("M152")+INDIRECT("N152")+INDIRECT("O152")+INDIRECT("P152")+INDIRECT("Q152")+INDIRECT("R152")+INDIRECT("S152")) / 12</f>
        <v>#REF!</v>
      </c>
      <c r="H152" s="150" t="e">
        <f>#REF!</f>
        <v>#REF!</v>
      </c>
      <c r="I152" s="150">
        <v>109</v>
      </c>
      <c r="J152" s="150">
        <v>108</v>
      </c>
      <c r="K152" s="150">
        <v>109</v>
      </c>
      <c r="L152" s="150">
        <v>107</v>
      </c>
      <c r="M152" s="150">
        <v>110</v>
      </c>
      <c r="N152" s="150">
        <v>110</v>
      </c>
      <c r="O152" s="150">
        <v>112</v>
      </c>
      <c r="P152" s="150">
        <v>113</v>
      </c>
      <c r="Q152" s="150">
        <v>113</v>
      </c>
      <c r="R152" s="150">
        <v>110</v>
      </c>
      <c r="S152" s="150">
        <v>110</v>
      </c>
      <c r="T152" s="150">
        <v>108</v>
      </c>
      <c r="U152" s="150">
        <v>108</v>
      </c>
      <c r="V152" s="150">
        <v>102</v>
      </c>
      <c r="W152" s="150">
        <v>105</v>
      </c>
      <c r="X152" s="150">
        <v>105</v>
      </c>
      <c r="Y152" s="150">
        <v>107</v>
      </c>
      <c r="Z152" s="150">
        <v>108</v>
      </c>
      <c r="AA152" s="150">
        <v>105</v>
      </c>
      <c r="AB152" s="150">
        <v>101</v>
      </c>
      <c r="AC152" s="150">
        <v>93</v>
      </c>
      <c r="AD152" s="150">
        <v>88</v>
      </c>
      <c r="AE152" s="150">
        <v>85</v>
      </c>
      <c r="AF152" s="150">
        <v>86</v>
      </c>
      <c r="AG152" s="150">
        <v>87</v>
      </c>
      <c r="AH152" s="150">
        <v>86</v>
      </c>
      <c r="AI152" s="150">
        <v>85</v>
      </c>
      <c r="AJ152" s="150">
        <v>87</v>
      </c>
      <c r="AK152" s="150">
        <v>82</v>
      </c>
      <c r="AL152" s="150">
        <v>79</v>
      </c>
      <c r="AM152" s="150">
        <v>79</v>
      </c>
      <c r="AN152" s="150">
        <v>84</v>
      </c>
      <c r="AO152" s="150">
        <v>86</v>
      </c>
      <c r="AP152" s="150">
        <v>80</v>
      </c>
      <c r="AQ152" s="150">
        <v>0</v>
      </c>
      <c r="AR152" s="150">
        <v>76</v>
      </c>
      <c r="AS152" s="150">
        <v>75</v>
      </c>
      <c r="AT152" s="150">
        <v>81</v>
      </c>
      <c r="AU152" s="150">
        <v>80</v>
      </c>
      <c r="AV152" s="150">
        <v>83</v>
      </c>
      <c r="AW152" s="150">
        <v>83</v>
      </c>
      <c r="AX152" s="150">
        <v>82</v>
      </c>
      <c r="AY152" s="150">
        <v>78</v>
      </c>
      <c r="AZ152" s="150">
        <v>74</v>
      </c>
      <c r="BA152" s="150">
        <v>70</v>
      </c>
      <c r="BB152" s="150">
        <v>67</v>
      </c>
      <c r="BC152" s="150">
        <v>67</v>
      </c>
      <c r="BD152" s="150">
        <v>64</v>
      </c>
      <c r="BE152" s="150">
        <v>62</v>
      </c>
      <c r="BF152" s="150">
        <v>59</v>
      </c>
      <c r="BG152" s="150">
        <v>62</v>
      </c>
      <c r="BH152" s="150">
        <v>59</v>
      </c>
      <c r="BI152" s="150">
        <v>62</v>
      </c>
      <c r="BJ152" s="150">
        <v>61</v>
      </c>
      <c r="BK152" s="150">
        <v>64</v>
      </c>
      <c r="BL152" s="150">
        <v>61</v>
      </c>
      <c r="BM152" s="150">
        <v>62</v>
      </c>
      <c r="BN152" s="150">
        <v>64</v>
      </c>
      <c r="BO152" s="150">
        <v>67</v>
      </c>
      <c r="BP152" s="150">
        <v>66</v>
      </c>
      <c r="BQ152" s="150">
        <v>68</v>
      </c>
      <c r="BR152" s="150">
        <v>64</v>
      </c>
      <c r="BS152" s="150">
        <v>64</v>
      </c>
      <c r="BT152" s="150">
        <v>68</v>
      </c>
      <c r="BU152" s="150">
        <v>68</v>
      </c>
      <c r="BV152" s="150">
        <v>67</v>
      </c>
      <c r="BW152" s="150">
        <v>68</v>
      </c>
      <c r="BX152" s="150">
        <v>67</v>
      </c>
      <c r="BY152" s="150">
        <v>65</v>
      </c>
      <c r="BZ152" s="150">
        <v>62</v>
      </c>
      <c r="CA152" s="150">
        <v>61</v>
      </c>
      <c r="CB152" s="150">
        <v>61</v>
      </c>
      <c r="CC152" s="150">
        <v>58</v>
      </c>
      <c r="CD152" s="150">
        <v>59</v>
      </c>
      <c r="CE152" s="150">
        <v>55</v>
      </c>
      <c r="CF152" s="150">
        <v>56</v>
      </c>
    </row>
    <row r="153" spans="1:84" ht="24" x14ac:dyDescent="0.25">
      <c r="A153" s="82" t="s">
        <v>133</v>
      </c>
      <c r="B153" s="83" t="s">
        <v>134</v>
      </c>
      <c r="C153" s="84" t="s">
        <v>135</v>
      </c>
      <c r="D153" s="38"/>
      <c r="E153" s="11"/>
      <c r="F153" s="14" t="s">
        <v>151</v>
      </c>
      <c r="G153" s="23" t="e">
        <f ca="1">G152/G8</f>
        <v>#REF!</v>
      </c>
      <c r="H153" s="107" t="e">
        <f>IF(H8 = 0, 0, H152/H8)</f>
        <v>#REF!</v>
      </c>
      <c r="I153" s="107">
        <v>4.3773342436046747E-3</v>
      </c>
      <c r="J153" s="107">
        <v>5.5868811753142624E-3</v>
      </c>
      <c r="K153" s="107">
        <v>5.615951362769849E-3</v>
      </c>
      <c r="L153" s="107">
        <v>5.5015682040207726E-3</v>
      </c>
      <c r="M153" s="107">
        <v>5.6392904747257257E-3</v>
      </c>
      <c r="N153" s="107">
        <v>5.6329373207701762E-3</v>
      </c>
      <c r="O153" s="107">
        <v>5.7204147300679298E-3</v>
      </c>
      <c r="P153" s="107">
        <v>5.7714898615863937E-3</v>
      </c>
      <c r="Q153" s="107">
        <v>5.7564951604686708E-3</v>
      </c>
      <c r="R153" s="107">
        <v>5.5962555962555966E-3</v>
      </c>
      <c r="S153" s="107">
        <v>5.5823395077391523E-3</v>
      </c>
      <c r="T153" s="107">
        <v>5.4702932685002283E-3</v>
      </c>
      <c r="U153" s="107">
        <v>5.458129074644969E-3</v>
      </c>
      <c r="V153" s="107">
        <v>5.1476154428463285E-3</v>
      </c>
      <c r="W153" s="107">
        <v>5.284348263714142E-3</v>
      </c>
      <c r="X153" s="107">
        <v>5.279565567176187E-3</v>
      </c>
      <c r="Y153" s="107">
        <v>5.3698685134999499E-3</v>
      </c>
      <c r="Z153" s="107">
        <v>5.4094665664913598E-3</v>
      </c>
      <c r="AA153" s="107">
        <v>5.2429220552254454E-3</v>
      </c>
      <c r="AB153" s="107">
        <v>5.0276270595848473E-3</v>
      </c>
      <c r="AC153" s="107">
        <v>4.6130952380952382E-3</v>
      </c>
      <c r="AD153" s="107">
        <v>4.3547110055423598E-3</v>
      </c>
      <c r="AE153" s="107">
        <v>4.1925619019433759E-3</v>
      </c>
      <c r="AF153" s="107">
        <v>4.2274984023988596E-3</v>
      </c>
      <c r="AG153" s="107">
        <v>4.2680533751962325E-3</v>
      </c>
      <c r="AH153" s="107">
        <v>4.2125887827577759E-3</v>
      </c>
      <c r="AI153" s="107">
        <v>4.1544477028347994E-3</v>
      </c>
      <c r="AJ153" s="107">
        <v>4.24721734036321E-3</v>
      </c>
      <c r="AK153" s="107">
        <v>3.9902676399026765E-3</v>
      </c>
      <c r="AL153" s="107">
        <v>3.837373099528829E-3</v>
      </c>
      <c r="AM153" s="107">
        <v>3.8251101534885973E-3</v>
      </c>
      <c r="AN153" s="107">
        <v>4.0595399188092015E-3</v>
      </c>
      <c r="AO153" s="107">
        <v>4.1922589451106563E-3</v>
      </c>
      <c r="AP153" s="107">
        <v>3.8937019371167135E-3</v>
      </c>
      <c r="AQ153" s="107">
        <v>0</v>
      </c>
      <c r="AR153" s="107">
        <v>3.6886041545331006E-3</v>
      </c>
      <c r="AS153" s="107">
        <v>3.6337209302325581E-3</v>
      </c>
      <c r="AT153" s="107">
        <v>3.9177750906892383E-3</v>
      </c>
      <c r="AU153" s="107">
        <v>3.858210754762479E-3</v>
      </c>
      <c r="AV153" s="107">
        <v>3.9888504421376394E-3</v>
      </c>
      <c r="AW153" s="107">
        <v>3.9840637450199202E-3</v>
      </c>
      <c r="AX153" s="107">
        <v>3.937007874015748E-3</v>
      </c>
      <c r="AY153" s="107">
        <v>3.7433411719537363E-3</v>
      </c>
      <c r="AZ153" s="107">
        <v>3.55154540218852E-3</v>
      </c>
      <c r="BA153" s="107">
        <v>3.3565092304003838E-3</v>
      </c>
      <c r="BB153" s="107">
        <v>3.207429747714108E-3</v>
      </c>
      <c r="BC153" s="107">
        <v>3.2012996320894454E-3</v>
      </c>
      <c r="BD153" s="107">
        <v>3.0543094397251121E-3</v>
      </c>
      <c r="BE153" s="107">
        <v>2.9554771665554389E-3</v>
      </c>
      <c r="BF153" s="107">
        <v>2.8083202437050787E-3</v>
      </c>
      <c r="BG153" s="107">
        <v>2.9425723777883246E-3</v>
      </c>
      <c r="BH153" s="107">
        <v>2.7917100406927228E-3</v>
      </c>
      <c r="BI153" s="107">
        <v>2.9220473183146386E-3</v>
      </c>
      <c r="BJ153" s="107">
        <v>2.8699129616560808E-3</v>
      </c>
      <c r="BK153" s="107">
        <v>3.0054003287156611E-3</v>
      </c>
      <c r="BL153" s="107">
        <v>2.8504672897196261E-3</v>
      </c>
      <c r="BM153" s="107">
        <v>2.897196261682243E-3</v>
      </c>
      <c r="BN153" s="107">
        <v>2.9750836742283376E-3</v>
      </c>
      <c r="BO153" s="107">
        <v>3.1074625481192896E-3</v>
      </c>
      <c r="BP153" s="107">
        <v>3.0517408794562351E-3</v>
      </c>
      <c r="BQ153" s="107">
        <v>3.137110167927662E-3</v>
      </c>
      <c r="BR153" s="107">
        <v>2.9528467287994833E-3</v>
      </c>
      <c r="BS153" s="107">
        <v>2.9250457038391227E-3</v>
      </c>
      <c r="BT153" s="107">
        <v>3.1078610603290677E-3</v>
      </c>
      <c r="BU153" s="107">
        <v>3.1078610603290677E-3</v>
      </c>
      <c r="BV153" s="107">
        <v>3.0588020452885318E-3</v>
      </c>
      <c r="BW153" s="107">
        <v>3.0986557302346775E-3</v>
      </c>
      <c r="BX153" s="107">
        <v>3.0522527447496696E-3</v>
      </c>
      <c r="BY153" s="107">
        <v>2.9534714649218467E-3</v>
      </c>
      <c r="BZ153" s="107">
        <v>2.814982973893303E-3</v>
      </c>
      <c r="CA153" s="107">
        <v>2.768825745540375E-3</v>
      </c>
      <c r="CB153" s="107">
        <v>2.766690856313498E-3</v>
      </c>
      <c r="CC153" s="107">
        <v>2.6272875520927702E-3</v>
      </c>
      <c r="CD153" s="107">
        <v>2.6671488630712896E-3</v>
      </c>
      <c r="CE153" s="107">
        <v>2.4671421522450992E-3</v>
      </c>
      <c r="CF153" s="107">
        <v>2.5027932960893853E-3</v>
      </c>
    </row>
    <row r="154" spans="1:84" ht="13.8" thickBot="1" x14ac:dyDescent="0.3">
      <c r="A154" s="17"/>
      <c r="B154" s="17"/>
      <c r="C154" s="17"/>
      <c r="D154" s="20"/>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20"/>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20"/>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20"/>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20"/>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5.6" x14ac:dyDescent="0.3">
      <c r="A159" s="17"/>
      <c r="B159" s="17"/>
      <c r="C159" s="17"/>
      <c r="D159" s="20"/>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4"/>
      <c r="E160" s="11"/>
      <c r="F160" s="12" t="s">
        <v>153</v>
      </c>
      <c r="G160" s="111" t="e">
        <f ca="1">(INDIRECT("H160")+INDIRECT("I160")+INDIRECT("J160")+INDIRECT("K160")+INDIRECT("L160")+INDIRECT("M160")+INDIRECT("N160")+INDIRECT("O160")+INDIRECT("P160")+INDIRECT("Q160")+INDIRECT("R160")+INDIRECT("S160")) / 12</f>
        <v>#REF!</v>
      </c>
      <c r="H160" s="86" t="e">
        <f>#REF!</f>
        <v>#REF!</v>
      </c>
      <c r="I160" s="86">
        <v>0</v>
      </c>
      <c r="J160" s="86">
        <v>0</v>
      </c>
      <c r="K160" s="86">
        <v>0</v>
      </c>
      <c r="L160" s="86">
        <v>0</v>
      </c>
      <c r="M160" s="86">
        <v>0</v>
      </c>
      <c r="N160" s="86">
        <v>0</v>
      </c>
      <c r="O160" s="86">
        <v>0</v>
      </c>
      <c r="P160" s="86">
        <v>0</v>
      </c>
      <c r="Q160" s="86">
        <v>0</v>
      </c>
      <c r="R160" s="86">
        <v>0</v>
      </c>
      <c r="S160" s="86">
        <v>0</v>
      </c>
      <c r="T160" s="86">
        <v>0</v>
      </c>
      <c r="U160" s="86">
        <v>0</v>
      </c>
      <c r="V160" s="86">
        <v>0</v>
      </c>
      <c r="W160" s="86">
        <v>0</v>
      </c>
      <c r="X160" s="86">
        <v>1</v>
      </c>
      <c r="Y160" s="86">
        <v>0</v>
      </c>
      <c r="Z160" s="86">
        <v>0</v>
      </c>
      <c r="AA160" s="86">
        <v>0</v>
      </c>
      <c r="AB160" s="86">
        <v>0</v>
      </c>
      <c r="AC160" s="86">
        <v>0</v>
      </c>
      <c r="AD160" s="86">
        <v>0</v>
      </c>
      <c r="AE160" s="86">
        <v>0</v>
      </c>
      <c r="AF160" s="86">
        <v>0</v>
      </c>
      <c r="AG160" s="86">
        <v>0</v>
      </c>
      <c r="AH160" s="86">
        <v>0</v>
      </c>
      <c r="AI160" s="86">
        <v>0</v>
      </c>
      <c r="AJ160" s="86">
        <v>0</v>
      </c>
      <c r="AK160" s="86">
        <v>0</v>
      </c>
      <c r="AL160" s="86">
        <v>0</v>
      </c>
      <c r="AM160" s="86">
        <v>0</v>
      </c>
      <c r="AN160" s="86">
        <v>0</v>
      </c>
      <c r="AO160" s="86">
        <v>0</v>
      </c>
      <c r="AP160" s="86">
        <v>0</v>
      </c>
      <c r="AQ160" s="86">
        <v>0</v>
      </c>
      <c r="AR160" s="86">
        <v>0</v>
      </c>
      <c r="AS160" s="86">
        <v>0</v>
      </c>
      <c r="AT160" s="86">
        <v>5</v>
      </c>
      <c r="AU160" s="86">
        <v>0</v>
      </c>
      <c r="AV160" s="86">
        <v>1</v>
      </c>
      <c r="AW160" s="86">
        <v>1</v>
      </c>
      <c r="AX160" s="86">
        <v>1</v>
      </c>
      <c r="AY160" s="86">
        <v>1</v>
      </c>
      <c r="AZ160" s="86">
        <v>1</v>
      </c>
      <c r="BA160" s="86">
        <v>1</v>
      </c>
      <c r="BB160" s="86">
        <v>0</v>
      </c>
      <c r="BC160" s="86">
        <v>0</v>
      </c>
      <c r="BD160" s="86">
        <v>0</v>
      </c>
      <c r="BE160" s="86">
        <v>0</v>
      </c>
      <c r="BF160" s="86">
        <v>0</v>
      </c>
      <c r="BG160" s="86">
        <v>7</v>
      </c>
      <c r="BH160" s="86">
        <v>0</v>
      </c>
      <c r="BI160" s="86">
        <v>0</v>
      </c>
      <c r="BJ160" s="86">
        <v>56</v>
      </c>
      <c r="BK160" s="86">
        <v>1</v>
      </c>
      <c r="BL160" s="86">
        <v>1</v>
      </c>
      <c r="BM160" s="86">
        <v>0</v>
      </c>
      <c r="BN160" s="86">
        <v>0</v>
      </c>
      <c r="BO160" s="86">
        <v>0</v>
      </c>
      <c r="BP160" s="86">
        <v>1</v>
      </c>
      <c r="BQ160" s="86">
        <v>0</v>
      </c>
      <c r="BR160" s="86">
        <v>1</v>
      </c>
      <c r="BS160" s="86">
        <v>1</v>
      </c>
      <c r="BT160" s="86">
        <v>0</v>
      </c>
      <c r="BU160" s="86">
        <v>1</v>
      </c>
      <c r="BV160" s="86">
        <v>0</v>
      </c>
      <c r="BW160" s="86">
        <v>0</v>
      </c>
      <c r="BX160" s="86">
        <v>0</v>
      </c>
      <c r="BY160" s="86">
        <v>0</v>
      </c>
      <c r="BZ160" s="86">
        <v>0</v>
      </c>
      <c r="CA160" s="86">
        <v>0</v>
      </c>
      <c r="CB160" s="86">
        <v>0</v>
      </c>
      <c r="CC160" s="86">
        <v>0</v>
      </c>
      <c r="CD160" s="86">
        <v>0</v>
      </c>
      <c r="CE160" s="86" t="s">
        <v>219</v>
      </c>
      <c r="CF160" s="86" t="s">
        <v>219</v>
      </c>
    </row>
    <row r="161" spans="1:84" ht="26.4" x14ac:dyDescent="0.25">
      <c r="A161" s="48" t="s">
        <v>154</v>
      </c>
      <c r="B161" s="49" t="s">
        <v>155</v>
      </c>
      <c r="C161" s="50" t="s">
        <v>156</v>
      </c>
      <c r="D161" s="13"/>
      <c r="E161" s="11"/>
      <c r="F161" s="14" t="s">
        <v>115</v>
      </c>
      <c r="G161" s="23" t="e">
        <f ca="1">G160/G8</f>
        <v>#REF!</v>
      </c>
      <c r="H161" s="60" t="e">
        <f>IF(H8=0, 0, H160/H8)</f>
        <v>#REF!</v>
      </c>
      <c r="I161" s="60">
        <v>0</v>
      </c>
      <c r="J161" s="60">
        <v>0</v>
      </c>
      <c r="K161" s="60">
        <v>0</v>
      </c>
      <c r="L161" s="60">
        <v>0</v>
      </c>
      <c r="M161" s="60">
        <v>0</v>
      </c>
      <c r="N161" s="60">
        <v>0</v>
      </c>
      <c r="O161" s="60">
        <v>0</v>
      </c>
      <c r="P161" s="60">
        <v>0</v>
      </c>
      <c r="Q161" s="60">
        <v>0</v>
      </c>
      <c r="R161" s="60">
        <v>0</v>
      </c>
      <c r="S161" s="60">
        <v>0</v>
      </c>
      <c r="T161" s="60">
        <v>0</v>
      </c>
      <c r="U161" s="60">
        <v>0</v>
      </c>
      <c r="V161" s="60">
        <v>0</v>
      </c>
      <c r="W161" s="60">
        <v>0</v>
      </c>
      <c r="X161" s="60">
        <v>5.0281576830249393E-5</v>
      </c>
      <c r="Y161" s="60">
        <v>0</v>
      </c>
      <c r="Z161" s="60">
        <v>0</v>
      </c>
      <c r="AA161" s="60">
        <v>0</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2.418379685610641E-4</v>
      </c>
      <c r="AU161" s="60">
        <v>0</v>
      </c>
      <c r="AV161" s="60">
        <v>4.8058439061899271E-5</v>
      </c>
      <c r="AW161" s="60">
        <v>4.8000768012288194E-5</v>
      </c>
      <c r="AX161" s="60">
        <v>4.8012291146533511E-5</v>
      </c>
      <c r="AY161" s="60">
        <v>4.7991553486586358E-5</v>
      </c>
      <c r="AZ161" s="60">
        <v>4.7993856786331349E-5</v>
      </c>
      <c r="BA161" s="60">
        <v>4.7950131862862623E-5</v>
      </c>
      <c r="BB161" s="60">
        <v>0</v>
      </c>
      <c r="BC161" s="60">
        <v>0</v>
      </c>
      <c r="BD161" s="60">
        <v>0</v>
      </c>
      <c r="BE161" s="60">
        <v>0</v>
      </c>
      <c r="BF161" s="60">
        <v>0</v>
      </c>
      <c r="BG161" s="60">
        <v>3.3222591362126248E-4</v>
      </c>
      <c r="BH161" s="60">
        <v>0</v>
      </c>
      <c r="BI161" s="60">
        <v>0</v>
      </c>
      <c r="BJ161" s="60">
        <v>2.6346741943072218E-3</v>
      </c>
      <c r="BK161" s="60">
        <v>4.6959380136182205E-5</v>
      </c>
      <c r="BL161" s="60">
        <v>4.672897196261682E-5</v>
      </c>
      <c r="BM161" s="60">
        <v>0</v>
      </c>
      <c r="BN161" s="60">
        <v>0</v>
      </c>
      <c r="BO161" s="60">
        <v>0</v>
      </c>
      <c r="BP161" s="60">
        <v>4.623849817357932E-5</v>
      </c>
      <c r="BQ161" s="60">
        <v>0</v>
      </c>
      <c r="BR161" s="60">
        <v>4.6138230137491926E-5</v>
      </c>
      <c r="BS161" s="60">
        <v>4.5703839122486291E-5</v>
      </c>
      <c r="BT161" s="60">
        <v>0</v>
      </c>
      <c r="BU161" s="60">
        <v>4.5703839122486291E-5</v>
      </c>
      <c r="BV161" s="60">
        <v>0</v>
      </c>
      <c r="BW161" s="60">
        <v>0</v>
      </c>
      <c r="BX161" s="60">
        <v>0</v>
      </c>
      <c r="BY161" s="60">
        <v>0</v>
      </c>
      <c r="BZ161" s="60">
        <v>0</v>
      </c>
      <c r="CA161" s="60">
        <v>0</v>
      </c>
      <c r="CB161" s="60">
        <v>0</v>
      </c>
      <c r="CC161" s="60">
        <v>0</v>
      </c>
      <c r="CD161" s="60">
        <v>0</v>
      </c>
      <c r="CE161" s="60" t="e">
        <v>#VALUE!</v>
      </c>
      <c r="CF161" s="60" t="e">
        <v>#VALUE!</v>
      </c>
    </row>
    <row r="162" spans="1:84" x14ac:dyDescent="0.25">
      <c r="A162" s="17"/>
      <c r="B162" s="17"/>
      <c r="C162" s="17"/>
      <c r="D162" s="13"/>
      <c r="E162" s="11"/>
      <c r="F162" s="12" t="s">
        <v>157</v>
      </c>
      <c r="G162" s="111" t="e">
        <f ca="1">(INDIRECT("H162")+INDIRECT("I162")+INDIRECT("J162")+INDIRECT("K162")+INDIRECT("L162")+INDIRECT("M162")+INDIRECT("N162")+INDIRECT("O162")+INDIRECT("P162")+INDIRECT("Q162")+INDIRECT("R162")+INDIRECT("S162")) / 12</f>
        <v>#REF!</v>
      </c>
      <c r="H162" s="86" t="e">
        <f>#REF!</f>
        <v>#REF!</v>
      </c>
      <c r="I162" s="86">
        <v>0</v>
      </c>
      <c r="J162" s="86">
        <v>0</v>
      </c>
      <c r="K162" s="86">
        <v>0</v>
      </c>
      <c r="L162" s="86">
        <v>0</v>
      </c>
      <c r="M162" s="86">
        <v>0</v>
      </c>
      <c r="N162" s="86">
        <v>0</v>
      </c>
      <c r="O162" s="86">
        <v>0</v>
      </c>
      <c r="P162" s="86">
        <v>0</v>
      </c>
      <c r="Q162" s="86">
        <v>0</v>
      </c>
      <c r="R162" s="86">
        <v>0</v>
      </c>
      <c r="S162" s="86">
        <v>0</v>
      </c>
      <c r="T162" s="86">
        <v>1</v>
      </c>
      <c r="U162" s="86">
        <v>0</v>
      </c>
      <c r="V162" s="86">
        <v>0</v>
      </c>
      <c r="W162" s="86">
        <v>0</v>
      </c>
      <c r="X162" s="86">
        <v>0</v>
      </c>
      <c r="Y162" s="86">
        <v>0</v>
      </c>
      <c r="Z162" s="86">
        <v>0</v>
      </c>
      <c r="AA162" s="86">
        <v>0</v>
      </c>
      <c r="AB162" s="86">
        <v>0</v>
      </c>
      <c r="AC162" s="86">
        <v>0</v>
      </c>
      <c r="AD162" s="86">
        <v>0</v>
      </c>
      <c r="AE162" s="86">
        <v>0</v>
      </c>
      <c r="AF162" s="86">
        <v>0</v>
      </c>
      <c r="AG162" s="86">
        <v>0</v>
      </c>
      <c r="AH162" s="86">
        <v>0</v>
      </c>
      <c r="AI162" s="86">
        <v>0</v>
      </c>
      <c r="AJ162" s="86">
        <v>4</v>
      </c>
      <c r="AK162" s="86">
        <v>0</v>
      </c>
      <c r="AL162" s="86">
        <v>1</v>
      </c>
      <c r="AM162" s="86">
        <v>1</v>
      </c>
      <c r="AN162" s="86">
        <v>2</v>
      </c>
      <c r="AO162" s="86">
        <v>2</v>
      </c>
      <c r="AP162" s="86">
        <v>7</v>
      </c>
      <c r="AQ162" s="86">
        <v>1</v>
      </c>
      <c r="AR162" s="86">
        <v>1</v>
      </c>
      <c r="AS162" s="86">
        <v>2</v>
      </c>
      <c r="AT162" s="86">
        <v>12</v>
      </c>
      <c r="AU162" s="86">
        <v>2</v>
      </c>
      <c r="AV162" s="86">
        <v>3</v>
      </c>
      <c r="AW162" s="86">
        <v>12</v>
      </c>
      <c r="AX162" s="86">
        <v>1</v>
      </c>
      <c r="AY162" s="86">
        <v>0</v>
      </c>
      <c r="AZ162" s="86">
        <v>3</v>
      </c>
      <c r="BA162" s="86">
        <v>4</v>
      </c>
      <c r="BB162" s="86">
        <v>0</v>
      </c>
      <c r="BC162" s="86">
        <v>0</v>
      </c>
      <c r="BD162" s="86">
        <v>0</v>
      </c>
      <c r="BE162" s="86">
        <v>0</v>
      </c>
      <c r="BF162" s="86">
        <v>0</v>
      </c>
      <c r="BG162" s="86">
        <v>23</v>
      </c>
      <c r="BH162" s="86">
        <v>0</v>
      </c>
      <c r="BI162" s="86">
        <v>2</v>
      </c>
      <c r="BJ162" s="86">
        <v>18</v>
      </c>
      <c r="BK162" s="86">
        <v>0</v>
      </c>
      <c r="BL162" s="86">
        <v>0</v>
      </c>
      <c r="BM162" s="86">
        <v>3</v>
      </c>
      <c r="BN162" s="86">
        <v>0</v>
      </c>
      <c r="BO162" s="86">
        <v>1</v>
      </c>
      <c r="BP162" s="86">
        <v>21</v>
      </c>
      <c r="BQ162" s="86">
        <v>2</v>
      </c>
      <c r="BR162" s="86">
        <v>1</v>
      </c>
      <c r="BS162" s="86">
        <v>10</v>
      </c>
      <c r="BT162" s="86">
        <v>0</v>
      </c>
      <c r="BU162" s="86">
        <v>29</v>
      </c>
      <c r="BV162" s="86">
        <v>2</v>
      </c>
      <c r="BW162" s="86">
        <v>4</v>
      </c>
      <c r="BX162" s="86">
        <v>3</v>
      </c>
      <c r="BY162" s="86">
        <v>0</v>
      </c>
      <c r="BZ162" s="86">
        <v>0</v>
      </c>
      <c r="CA162" s="86">
        <v>0</v>
      </c>
      <c r="CB162" s="86">
        <v>0</v>
      </c>
      <c r="CC162" s="86">
        <v>0</v>
      </c>
      <c r="CD162" s="86">
        <v>3</v>
      </c>
      <c r="CE162" s="86">
        <v>2</v>
      </c>
      <c r="CF162" s="86" t="s">
        <v>219</v>
      </c>
    </row>
    <row r="163" spans="1:84" x14ac:dyDescent="0.25">
      <c r="A163" s="48" t="s">
        <v>34</v>
      </c>
      <c r="B163" s="49" t="s">
        <v>121</v>
      </c>
      <c r="C163" s="50" t="s">
        <v>122</v>
      </c>
      <c r="D163" s="13"/>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7"/>
      <c r="B164" s="17"/>
      <c r="C164" s="17"/>
      <c r="D164" s="13"/>
      <c r="E164" s="11"/>
      <c r="F164" s="133" t="s">
        <v>158</v>
      </c>
      <c r="G164" s="111" t="e">
        <f ca="1">(INDIRECT("H164")+INDIRECT("I164")+INDIRECT("J164")+INDIRECT("K164")+INDIRECT("L164")+INDIRECT("M164")+INDIRECT("N164")+INDIRECT("O164")+INDIRECT("P164")+INDIRECT("Q164")+INDIRECT("R164")+INDIRECT("S164")) / 12</f>
        <v>#REF!</v>
      </c>
      <c r="H164" s="150" t="e">
        <f>#REF!</f>
        <v>#REF!</v>
      </c>
      <c r="I164" s="150">
        <v>3630</v>
      </c>
      <c r="J164" s="150">
        <v>3634</v>
      </c>
      <c r="K164" s="150">
        <v>3634</v>
      </c>
      <c r="L164" s="150">
        <v>3684</v>
      </c>
      <c r="M164" s="150">
        <v>3685</v>
      </c>
      <c r="N164" s="150">
        <v>3689</v>
      </c>
      <c r="O164" s="150">
        <v>3596</v>
      </c>
      <c r="P164" s="150">
        <v>3535</v>
      </c>
      <c r="Q164" s="150">
        <v>3514</v>
      </c>
      <c r="R164" s="150">
        <v>3517</v>
      </c>
      <c r="S164" s="150">
        <v>0</v>
      </c>
      <c r="T164" s="150">
        <v>3528</v>
      </c>
      <c r="U164" s="150">
        <v>3490</v>
      </c>
      <c r="V164" s="150">
        <v>3490</v>
      </c>
      <c r="W164" s="150">
        <v>3485</v>
      </c>
      <c r="X164" s="150">
        <v>3487</v>
      </c>
      <c r="Y164" s="150">
        <v>3511</v>
      </c>
      <c r="Z164" s="150">
        <v>3524</v>
      </c>
      <c r="AA164" s="150">
        <v>3574</v>
      </c>
      <c r="AB164" s="150">
        <v>0</v>
      </c>
      <c r="AC164" s="150">
        <v>3539</v>
      </c>
      <c r="AD164" s="150">
        <v>3563</v>
      </c>
      <c r="AE164" s="150">
        <v>3539</v>
      </c>
      <c r="AF164" s="150">
        <v>3543</v>
      </c>
      <c r="AG164" s="150">
        <v>3556</v>
      </c>
      <c r="AH164" s="150">
        <v>3564</v>
      </c>
      <c r="AI164" s="150">
        <v>3574</v>
      </c>
      <c r="AJ164" s="150">
        <v>3576</v>
      </c>
      <c r="AK164" s="150">
        <v>3574</v>
      </c>
      <c r="AL164" s="150">
        <v>3580</v>
      </c>
      <c r="AM164" s="150">
        <v>3584</v>
      </c>
      <c r="AN164" s="150">
        <v>3587</v>
      </c>
      <c r="AO164" s="150">
        <v>3586</v>
      </c>
      <c r="AP164" s="150">
        <v>3600</v>
      </c>
      <c r="AQ164" s="150">
        <v>3621</v>
      </c>
      <c r="AR164" s="150">
        <v>3613</v>
      </c>
      <c r="AS164" s="150">
        <v>3597</v>
      </c>
      <c r="AT164" s="150">
        <v>8016</v>
      </c>
      <c r="AU164" s="150">
        <v>3606</v>
      </c>
      <c r="AV164" s="150">
        <v>3625</v>
      </c>
      <c r="AW164" s="150">
        <v>7971</v>
      </c>
      <c r="AX164" s="150">
        <v>3638</v>
      </c>
      <c r="AY164" s="150">
        <v>3638</v>
      </c>
      <c r="AZ164" s="150">
        <v>3664</v>
      </c>
      <c r="BA164" s="150">
        <v>3663</v>
      </c>
      <c r="BB164" s="150">
        <v>3652</v>
      </c>
      <c r="BC164" s="150">
        <v>3658</v>
      </c>
      <c r="BD164" s="150">
        <v>3827</v>
      </c>
      <c r="BE164" s="150">
        <v>3663</v>
      </c>
      <c r="BF164" s="150">
        <v>3674</v>
      </c>
      <c r="BG164" s="150">
        <v>7896</v>
      </c>
      <c r="BH164" s="150">
        <v>3662</v>
      </c>
      <c r="BI164" s="150">
        <v>3675</v>
      </c>
      <c r="BJ164" s="150">
        <v>7870</v>
      </c>
      <c r="BK164" s="150">
        <v>3668</v>
      </c>
      <c r="BL164" s="150">
        <v>3673</v>
      </c>
      <c r="BM164" s="150">
        <v>3674</v>
      </c>
      <c r="BN164" s="150">
        <v>3670</v>
      </c>
      <c r="BO164" s="150">
        <v>3674</v>
      </c>
      <c r="BP164" s="150">
        <v>7697</v>
      </c>
      <c r="BQ164" s="150">
        <v>3679</v>
      </c>
      <c r="BR164" s="150">
        <v>3680</v>
      </c>
      <c r="BS164" s="150">
        <v>7697</v>
      </c>
      <c r="BT164" s="150">
        <v>3690</v>
      </c>
      <c r="BU164" s="150">
        <v>7638</v>
      </c>
      <c r="BV164" s="150">
        <v>3676</v>
      </c>
      <c r="BW164" s="150">
        <v>3693</v>
      </c>
      <c r="BX164" s="150">
        <v>3701</v>
      </c>
      <c r="BY164" s="150">
        <v>3701</v>
      </c>
      <c r="BZ164" s="150">
        <v>3715</v>
      </c>
      <c r="CA164" s="150">
        <v>3733</v>
      </c>
      <c r="CB164" s="150">
        <v>3728</v>
      </c>
      <c r="CC164" s="150">
        <v>3735</v>
      </c>
      <c r="CD164" s="150">
        <v>3745</v>
      </c>
      <c r="CE164" s="150">
        <v>3745</v>
      </c>
      <c r="CF164" s="150">
        <v>3746</v>
      </c>
    </row>
    <row r="165" spans="1:84" x14ac:dyDescent="0.25">
      <c r="A165" s="17"/>
      <c r="B165" s="17"/>
      <c r="C165" s="17"/>
      <c r="D165" s="13"/>
      <c r="E165" s="11"/>
      <c r="F165" s="14" t="s">
        <v>115</v>
      </c>
      <c r="G165" s="23" t="e">
        <f ca="1">G164/G8</f>
        <v>#REF!</v>
      </c>
      <c r="H165" s="107" t="e">
        <f>H164/H8</f>
        <v>#REF!</v>
      </c>
      <c r="I165" s="107">
        <v>0.14577727802096302</v>
      </c>
      <c r="J165" s="107">
        <v>0.18798820547307435</v>
      </c>
      <c r="K165" s="107">
        <v>0.18723272708537275</v>
      </c>
      <c r="L165" s="107">
        <v>0.18941847909918247</v>
      </c>
      <c r="M165" s="107">
        <v>0.1889162309033118</v>
      </c>
      <c r="N165" s="107">
        <v>0.18890823433019255</v>
      </c>
      <c r="O165" s="107">
        <v>0.18366617294039533</v>
      </c>
      <c r="P165" s="107">
        <v>0.18055058991776904</v>
      </c>
      <c r="Q165" s="107">
        <v>0.17901171676006114</v>
      </c>
      <c r="R165" s="107">
        <v>0.17892755392755394</v>
      </c>
      <c r="S165" s="107">
        <v>0</v>
      </c>
      <c r="T165" s="107">
        <v>0.17869624677100746</v>
      </c>
      <c r="U165" s="107">
        <v>0.17637843028250871</v>
      </c>
      <c r="V165" s="107">
        <v>0.17612919505425184</v>
      </c>
      <c r="W165" s="107">
        <v>0.17539003522898841</v>
      </c>
      <c r="X165" s="107">
        <v>0.17533185840707965</v>
      </c>
      <c r="Y165" s="107">
        <v>0.17620194720465723</v>
      </c>
      <c r="Z165" s="107">
        <v>0.17650889055847732</v>
      </c>
      <c r="AA165" s="107">
        <v>0.17845908024167373</v>
      </c>
      <c r="AB165" s="107">
        <v>0</v>
      </c>
      <c r="AC165" s="107">
        <v>0.17554563492063491</v>
      </c>
      <c r="AD165" s="107">
        <v>0.17631631037212986</v>
      </c>
      <c r="AE165" s="107">
        <v>0.17455854789385419</v>
      </c>
      <c r="AF165" s="107">
        <v>0.17416310278719954</v>
      </c>
      <c r="AG165" s="107">
        <v>0.17445054945054944</v>
      </c>
      <c r="AH165" s="107">
        <v>0.1745775165319618</v>
      </c>
      <c r="AI165" s="107">
        <v>0.17468230694037146</v>
      </c>
      <c r="AJ165" s="107">
        <v>0.17457527826596367</v>
      </c>
      <c r="AK165" s="107">
        <v>0.17391727493917275</v>
      </c>
      <c r="AL165" s="107">
        <v>0.17389614805459755</v>
      </c>
      <c r="AM165" s="107">
        <v>0.17353411126712825</v>
      </c>
      <c r="AN165" s="107">
        <v>0.17335202010438816</v>
      </c>
      <c r="AO165" s="107">
        <v>0.17480744857170713</v>
      </c>
      <c r="AP165" s="107">
        <v>0.17521658717025212</v>
      </c>
      <c r="AQ165" s="107">
        <v>0.17431280989746306</v>
      </c>
      <c r="AR165" s="107">
        <v>0.17535430013589595</v>
      </c>
      <c r="AS165" s="107">
        <v>0.17427325581395348</v>
      </c>
      <c r="AT165" s="107">
        <v>0.38771463119709793</v>
      </c>
      <c r="AU165" s="107">
        <v>0.17390884977091875</v>
      </c>
      <c r="AV165" s="107">
        <v>0.17421184159938485</v>
      </c>
      <c r="AW165" s="107">
        <v>0.38261412182594923</v>
      </c>
      <c r="AX165" s="107">
        <v>0.17466871519108892</v>
      </c>
      <c r="AY165" s="107">
        <v>0.17459327158420118</v>
      </c>
      <c r="AZ165" s="107">
        <v>0.17584949126511806</v>
      </c>
      <c r="BA165" s="107">
        <v>0.1756413330136658</v>
      </c>
      <c r="BB165" s="107">
        <v>0.17482885729331227</v>
      </c>
      <c r="BC165" s="107">
        <v>0.17478140379377896</v>
      </c>
      <c r="BD165" s="107">
        <v>0.18263815977856257</v>
      </c>
      <c r="BE165" s="107">
        <v>0.17461149775955764</v>
      </c>
      <c r="BF165" s="107">
        <v>0.17487743348088913</v>
      </c>
      <c r="BG165" s="107">
        <v>0.37475083056478403</v>
      </c>
      <c r="BH165" s="107">
        <v>0.17327529100028391</v>
      </c>
      <c r="BI165" s="107">
        <v>0.17320199830332736</v>
      </c>
      <c r="BJ165" s="107">
        <v>0.37026581980710421</v>
      </c>
      <c r="BK165" s="107">
        <v>0.17224700633951631</v>
      </c>
      <c r="BL165" s="107">
        <v>0.17163551401869159</v>
      </c>
      <c r="BM165" s="107">
        <v>0.17168224299065421</v>
      </c>
      <c r="BN165" s="107">
        <v>0.17060245444403124</v>
      </c>
      <c r="BO165" s="107">
        <v>0.17040025972821299</v>
      </c>
      <c r="BP165" s="107">
        <v>0.35589772044204004</v>
      </c>
      <c r="BQ165" s="107">
        <v>0.16972688687949805</v>
      </c>
      <c r="BR165" s="107">
        <v>0.16978868690597029</v>
      </c>
      <c r="BS165" s="107">
        <v>0.35178244972577699</v>
      </c>
      <c r="BT165" s="107">
        <v>0.16864716636197441</v>
      </c>
      <c r="BU165" s="107">
        <v>0.34908592321755028</v>
      </c>
      <c r="BV165" s="107">
        <v>0.16782322863403945</v>
      </c>
      <c r="BW165" s="107">
        <v>0.16828434723171565</v>
      </c>
      <c r="BX165" s="107">
        <v>0.16860279713908249</v>
      </c>
      <c r="BY165" s="107">
        <v>0.16816612141039622</v>
      </c>
      <c r="BZ165" s="107">
        <v>0.16867196367763904</v>
      </c>
      <c r="CA165" s="107">
        <v>0.16944305750987246</v>
      </c>
      <c r="CB165" s="107">
        <v>0.1690856313497823</v>
      </c>
      <c r="CC165" s="107">
        <v>0.16918825874252583</v>
      </c>
      <c r="CD165" s="107">
        <v>0.16929614393562678</v>
      </c>
      <c r="CE165" s="107">
        <v>0.16798995200287087</v>
      </c>
      <c r="CF165" s="107">
        <v>0.16741899441340782</v>
      </c>
    </row>
    <row r="166" spans="1:84" x14ac:dyDescent="0.25">
      <c r="A166" s="17"/>
      <c r="B166" s="17"/>
      <c r="C166" s="17"/>
      <c r="D166" s="4"/>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26.4" x14ac:dyDescent="0.25">
      <c r="A167" s="48" t="s">
        <v>154</v>
      </c>
      <c r="B167" s="49" t="s">
        <v>155</v>
      </c>
      <c r="C167" s="50" t="s">
        <v>156</v>
      </c>
      <c r="D167" s="13"/>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x14ac:dyDescent="0.25">
      <c r="A168" s="17"/>
      <c r="B168" s="17"/>
      <c r="C168" s="17"/>
      <c r="D168" s="4"/>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395</v>
      </c>
      <c r="BV168" s="86">
        <v>395</v>
      </c>
      <c r="BW168" s="86">
        <v>395</v>
      </c>
      <c r="BX168" s="86">
        <v>395</v>
      </c>
      <c r="BY168" s="86">
        <v>395</v>
      </c>
      <c r="BZ168" s="86">
        <v>395</v>
      </c>
      <c r="CA168" s="86">
        <v>395</v>
      </c>
      <c r="CB168" s="86">
        <v>395</v>
      </c>
      <c r="CC168" s="86">
        <v>395</v>
      </c>
      <c r="CD168" s="86">
        <v>395</v>
      </c>
      <c r="CE168" s="86">
        <v>395</v>
      </c>
      <c r="CF168" s="86">
        <v>395</v>
      </c>
    </row>
    <row r="169" spans="1:84" x14ac:dyDescent="0.25">
      <c r="A169" s="48" t="s">
        <v>161</v>
      </c>
      <c r="B169" s="49" t="s">
        <v>162</v>
      </c>
      <c r="C169" s="50" t="s">
        <v>163</v>
      </c>
      <c r="D169" s="13"/>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x14ac:dyDescent="0.25">
      <c r="A170" s="46"/>
      <c r="B170" s="46"/>
      <c r="C170" s="46"/>
      <c r="D170" s="4"/>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6">
        <v>0</v>
      </c>
      <c r="BE170" s="126">
        <v>0</v>
      </c>
      <c r="BF170" s="126">
        <v>0</v>
      </c>
      <c r="BG170" s="126">
        <v>0</v>
      </c>
      <c r="BH170" s="126">
        <v>0</v>
      </c>
      <c r="BI170" s="126">
        <v>0</v>
      </c>
      <c r="BJ170" s="126">
        <v>0</v>
      </c>
      <c r="BK170" s="126">
        <v>0</v>
      </c>
      <c r="BL170" s="126">
        <v>0</v>
      </c>
      <c r="BM170" s="126">
        <v>0</v>
      </c>
      <c r="BN170" s="126">
        <v>0</v>
      </c>
      <c r="BO170" s="126">
        <v>0</v>
      </c>
      <c r="BP170" s="126">
        <v>0</v>
      </c>
      <c r="BQ170" s="126">
        <v>0</v>
      </c>
      <c r="BR170" s="126">
        <v>0</v>
      </c>
      <c r="BS170" s="126">
        <v>0</v>
      </c>
      <c r="BT170" s="126">
        <v>0</v>
      </c>
      <c r="BU170" s="126">
        <v>0</v>
      </c>
      <c r="BV170" s="126">
        <v>0</v>
      </c>
      <c r="BW170" s="126">
        <v>0</v>
      </c>
      <c r="BX170" s="126">
        <v>0</v>
      </c>
      <c r="BY170" s="126">
        <v>0</v>
      </c>
      <c r="BZ170" s="126">
        <v>0</v>
      </c>
      <c r="CA170" s="126">
        <v>0</v>
      </c>
      <c r="CB170" s="126">
        <v>0</v>
      </c>
      <c r="CC170" s="126">
        <v>0</v>
      </c>
      <c r="CD170" s="126">
        <v>0</v>
      </c>
      <c r="CE170" s="126">
        <v>0</v>
      </c>
      <c r="CF170" s="126">
        <v>0</v>
      </c>
    </row>
    <row r="171" spans="1:84" x14ac:dyDescent="0.25">
      <c r="A171" s="48" t="s">
        <v>154</v>
      </c>
      <c r="B171" s="49" t="s">
        <v>165</v>
      </c>
      <c r="C171" s="50" t="s">
        <v>156</v>
      </c>
      <c r="D171" s="13"/>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3"/>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3"/>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20"/>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20"/>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20"/>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20"/>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20"/>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20"/>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4"/>
      <c r="E180" s="11"/>
      <c r="F180" s="12" t="s">
        <v>171</v>
      </c>
      <c r="G180" s="111" t="e">
        <f ca="1">(INDIRECT("H180")+INDIRECT("I180")+INDIRECT("J180")+INDIRECT("K180")+INDIRECT("L180")+INDIRECT("M180")+INDIRECT("N180")+INDIRECT("O180")+INDIRECT("P180")+INDIRECT("Q180")+INDIRECT("R180")+INDIRECT("S180")) / 12</f>
        <v>#REF!</v>
      </c>
      <c r="H180" s="89" t="e">
        <f>#REF!</f>
        <v>#REF!</v>
      </c>
      <c r="I180" s="89">
        <v>1348</v>
      </c>
      <c r="J180" s="89">
        <v>0</v>
      </c>
      <c r="K180" s="89">
        <v>0</v>
      </c>
      <c r="L180" s="89">
        <v>0</v>
      </c>
      <c r="M180" s="89">
        <v>0</v>
      </c>
      <c r="N180" s="89">
        <v>1315</v>
      </c>
      <c r="O180" s="89">
        <v>0</v>
      </c>
      <c r="P180" s="89">
        <v>0</v>
      </c>
      <c r="Q180" s="89">
        <v>0</v>
      </c>
      <c r="R180" s="89">
        <v>1147</v>
      </c>
      <c r="S180" s="89">
        <v>0</v>
      </c>
      <c r="T180" s="89">
        <v>0</v>
      </c>
      <c r="U180" s="89">
        <v>0</v>
      </c>
      <c r="V180" s="89">
        <v>1097</v>
      </c>
      <c r="W180" s="89">
        <v>1085</v>
      </c>
      <c r="X180" s="89">
        <v>0</v>
      </c>
      <c r="Y180" s="89">
        <v>0</v>
      </c>
      <c r="Z180" s="89">
        <v>0</v>
      </c>
      <c r="AA180" s="89">
        <v>0</v>
      </c>
      <c r="AB180" s="89">
        <v>0</v>
      </c>
      <c r="AC180" s="89">
        <v>0</v>
      </c>
      <c r="AD180" s="89">
        <v>0</v>
      </c>
      <c r="AE180" s="89">
        <v>0</v>
      </c>
      <c r="AF180" s="89">
        <v>0</v>
      </c>
      <c r="AG180" s="89">
        <v>0</v>
      </c>
      <c r="AH180" s="89">
        <v>0</v>
      </c>
      <c r="AI180" s="89">
        <v>0</v>
      </c>
      <c r="AJ180" s="89">
        <v>0</v>
      </c>
      <c r="AK180" s="89">
        <v>0</v>
      </c>
      <c r="AL180" s="89">
        <v>0</v>
      </c>
      <c r="AM180" s="89">
        <v>0</v>
      </c>
      <c r="AN180" s="89">
        <v>0</v>
      </c>
      <c r="AO180" s="89">
        <v>0</v>
      </c>
      <c r="AP180" s="89">
        <v>0</v>
      </c>
      <c r="AQ180" s="89">
        <v>0</v>
      </c>
      <c r="AR180" s="89">
        <v>0</v>
      </c>
      <c r="AS180" s="89">
        <v>0</v>
      </c>
      <c r="AT180" s="89">
        <v>0</v>
      </c>
      <c r="AU180" s="89">
        <v>0</v>
      </c>
      <c r="AV180" s="89">
        <v>0</v>
      </c>
      <c r="AW180" s="89">
        <v>0</v>
      </c>
      <c r="AX180" s="89">
        <v>0</v>
      </c>
      <c r="AY180" s="89">
        <v>0</v>
      </c>
      <c r="AZ180" s="89">
        <v>0</v>
      </c>
      <c r="BA180" s="89">
        <v>0</v>
      </c>
      <c r="BB180" s="89">
        <v>0</v>
      </c>
      <c r="BC180" s="89">
        <v>0</v>
      </c>
      <c r="BD180" s="89">
        <v>0</v>
      </c>
      <c r="BE180" s="89">
        <v>0</v>
      </c>
      <c r="BF180" s="89">
        <v>0</v>
      </c>
      <c r="BG180" s="89">
        <v>0</v>
      </c>
      <c r="BH180" s="89">
        <v>0</v>
      </c>
      <c r="BI180" s="89">
        <v>0</v>
      </c>
      <c r="BJ180" s="89">
        <v>0</v>
      </c>
      <c r="BK180" s="89">
        <v>0</v>
      </c>
      <c r="BL180" s="89">
        <v>0</v>
      </c>
      <c r="BM180" s="89">
        <v>0</v>
      </c>
      <c r="BN180" s="89">
        <v>0</v>
      </c>
      <c r="BO180" s="89">
        <v>0</v>
      </c>
      <c r="BP180" s="89">
        <v>0</v>
      </c>
      <c r="BQ180" s="89">
        <v>0</v>
      </c>
      <c r="BR180" s="89">
        <v>0</v>
      </c>
      <c r="BS180" s="89">
        <v>0</v>
      </c>
      <c r="BT180" s="89">
        <v>0</v>
      </c>
      <c r="BU180" s="89">
        <v>0</v>
      </c>
      <c r="BV180" s="89">
        <v>0</v>
      </c>
      <c r="BW180" s="89">
        <v>530</v>
      </c>
      <c r="BX180" s="89">
        <v>0</v>
      </c>
      <c r="BY180" s="89">
        <v>0</v>
      </c>
      <c r="BZ180" s="89">
        <v>525</v>
      </c>
      <c r="CA180" s="89">
        <v>0</v>
      </c>
      <c r="CB180" s="89">
        <v>0</v>
      </c>
      <c r="CC180" s="89">
        <v>0</v>
      </c>
      <c r="CD180" s="89">
        <v>0</v>
      </c>
      <c r="CE180" s="89">
        <v>528</v>
      </c>
      <c r="CF180" s="89">
        <v>0</v>
      </c>
    </row>
    <row r="181" spans="1:84" x14ac:dyDescent="0.25">
      <c r="A181" s="48" t="s">
        <v>154</v>
      </c>
      <c r="B181" s="49" t="s">
        <v>165</v>
      </c>
      <c r="C181" s="50" t="s">
        <v>156</v>
      </c>
      <c r="D181" s="13"/>
      <c r="E181" s="11"/>
      <c r="F181" s="14" t="s">
        <v>172</v>
      </c>
      <c r="G181" s="23" t="e">
        <f ca="1">G180/G53</f>
        <v>#REF!</v>
      </c>
      <c r="H181" s="60" t="e">
        <f>IF(H53=0, 0, H180/H53)</f>
        <v>#REF!</v>
      </c>
      <c r="I181" s="60">
        <v>3.6874931611773715E-2</v>
      </c>
      <c r="J181" s="60">
        <v>0</v>
      </c>
      <c r="K181" s="60">
        <v>0</v>
      </c>
      <c r="L181" s="60">
        <v>0</v>
      </c>
      <c r="M181" s="60">
        <v>0</v>
      </c>
      <c r="N181" s="60">
        <v>4.0590178102910761E-2</v>
      </c>
      <c r="O181" s="60">
        <v>0</v>
      </c>
      <c r="P181" s="60">
        <v>0</v>
      </c>
      <c r="Q181" s="60">
        <v>0</v>
      </c>
      <c r="R181" s="60">
        <v>3.8797185766472737E-2</v>
      </c>
      <c r="S181" s="60">
        <v>0</v>
      </c>
      <c r="T181" s="60">
        <v>0</v>
      </c>
      <c r="U181" s="60">
        <v>0</v>
      </c>
      <c r="V181" s="60">
        <v>4.9170775437023757E-2</v>
      </c>
      <c r="W181" s="60">
        <v>4.8262977625550464E-2</v>
      </c>
      <c r="X181" s="60">
        <v>0</v>
      </c>
      <c r="Y181" s="60">
        <v>0</v>
      </c>
      <c r="Z181" s="60">
        <v>0</v>
      </c>
      <c r="AA181" s="60">
        <v>0</v>
      </c>
      <c r="AB181" s="60">
        <v>0</v>
      </c>
      <c r="AC181" s="60">
        <v>0</v>
      </c>
      <c r="AD181" s="60">
        <v>0</v>
      </c>
      <c r="AE181" s="60">
        <v>0</v>
      </c>
      <c r="AF181" s="60">
        <v>0</v>
      </c>
      <c r="AG181" s="60">
        <v>0</v>
      </c>
      <c r="AH181" s="60">
        <v>0</v>
      </c>
      <c r="AI181" s="60">
        <v>0</v>
      </c>
      <c r="AJ181" s="60">
        <v>0</v>
      </c>
      <c r="AK181" s="60">
        <v>0</v>
      </c>
      <c r="AL181" s="60">
        <v>0</v>
      </c>
      <c r="AM181" s="60">
        <v>0</v>
      </c>
      <c r="AN181" s="60">
        <v>0</v>
      </c>
      <c r="AO181" s="60">
        <v>0</v>
      </c>
      <c r="AP181" s="60">
        <v>0</v>
      </c>
      <c r="AQ181" s="60">
        <v>0</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0</v>
      </c>
      <c r="BS181" s="60">
        <v>0</v>
      </c>
      <c r="BT181" s="60">
        <v>0</v>
      </c>
      <c r="BU181" s="60">
        <v>0</v>
      </c>
      <c r="BV181" s="60">
        <v>0</v>
      </c>
      <c r="BW181" s="60">
        <v>9.6398690432884682E-2</v>
      </c>
      <c r="BX181" s="60">
        <v>0</v>
      </c>
      <c r="BY181" s="60">
        <v>0</v>
      </c>
      <c r="BZ181" s="60">
        <v>8.8146406984553394E-2</v>
      </c>
      <c r="CA181" s="60">
        <v>0</v>
      </c>
      <c r="CB181" s="60">
        <v>0</v>
      </c>
      <c r="CC181" s="60">
        <v>0</v>
      </c>
      <c r="CD181" s="60">
        <v>0</v>
      </c>
      <c r="CE181" s="60">
        <v>0.11460820490557846</v>
      </c>
      <c r="CF181" s="60">
        <v>0</v>
      </c>
    </row>
    <row r="182" spans="1:84" x14ac:dyDescent="0.25">
      <c r="A182" s="17"/>
      <c r="B182" s="17"/>
      <c r="C182" s="17"/>
      <c r="D182" s="4"/>
      <c r="E182" s="11"/>
      <c r="F182" s="12" t="s">
        <v>173</v>
      </c>
      <c r="G182" s="111" t="e">
        <f ca="1">(INDIRECT("H182")+INDIRECT("I182")+INDIRECT("J182")+INDIRECT("K182")+INDIRECT("L182")+INDIRECT("M182")+INDIRECT("N182")+INDIRECT("O182")+INDIRECT("P182")+INDIRECT("Q182")+INDIRECT("R182")+INDIRECT("S182")) / 12</f>
        <v>#REF!</v>
      </c>
      <c r="H182" s="89" t="e">
        <f>#REF!</f>
        <v>#REF!</v>
      </c>
      <c r="I182" s="89">
        <v>49007</v>
      </c>
      <c r="J182" s="89">
        <v>48633</v>
      </c>
      <c r="K182" s="89">
        <v>48050</v>
      </c>
      <c r="L182" s="89">
        <v>46533</v>
      </c>
      <c r="M182" s="89">
        <v>45636</v>
      </c>
      <c r="N182" s="89">
        <v>43849</v>
      </c>
      <c r="O182" s="89">
        <v>42665</v>
      </c>
      <c r="P182" s="89">
        <v>39092</v>
      </c>
      <c r="Q182" s="89">
        <v>35974</v>
      </c>
      <c r="R182" s="89">
        <v>35239</v>
      </c>
      <c r="S182" s="89">
        <v>34156</v>
      </c>
      <c r="T182" s="89">
        <v>33407</v>
      </c>
      <c r="U182" s="89">
        <v>31973</v>
      </c>
      <c r="V182" s="89">
        <v>30550</v>
      </c>
      <c r="W182" s="89">
        <v>29182</v>
      </c>
      <c r="X182" s="89">
        <v>27632</v>
      </c>
      <c r="Y182" s="89">
        <v>26628</v>
      </c>
      <c r="Z182" s="89">
        <v>26268</v>
      </c>
      <c r="AA182" s="89">
        <v>24993</v>
      </c>
      <c r="AB182" s="89">
        <v>23787</v>
      </c>
      <c r="AC182" s="89">
        <v>19438</v>
      </c>
      <c r="AD182" s="89">
        <v>18834</v>
      </c>
      <c r="AE182" s="89">
        <v>17146</v>
      </c>
      <c r="AF182" s="89">
        <v>16662</v>
      </c>
      <c r="AG182" s="89">
        <v>16042</v>
      </c>
      <c r="AH182" s="89">
        <v>15953</v>
      </c>
      <c r="AI182" s="89">
        <v>15584</v>
      </c>
      <c r="AJ182" s="89">
        <v>15071</v>
      </c>
      <c r="AK182" s="89">
        <v>14172</v>
      </c>
      <c r="AL182" s="89">
        <v>13352</v>
      </c>
      <c r="AM182" s="89">
        <v>12860</v>
      </c>
      <c r="AN182" s="89">
        <v>12602</v>
      </c>
      <c r="AO182" s="89">
        <v>12187</v>
      </c>
      <c r="AP182" s="89">
        <v>11836</v>
      </c>
      <c r="AQ182" s="89">
        <v>11541</v>
      </c>
      <c r="AR182" s="89">
        <v>11493</v>
      </c>
      <c r="AS182" s="89">
        <v>11468</v>
      </c>
      <c r="AT182" s="89">
        <v>11439</v>
      </c>
      <c r="AU182" s="89">
        <v>11389</v>
      </c>
      <c r="AV182" s="89">
        <v>11346</v>
      </c>
      <c r="AW182" s="89">
        <v>11328</v>
      </c>
      <c r="AX182" s="89">
        <v>11318</v>
      </c>
      <c r="AY182" s="89">
        <v>11300</v>
      </c>
      <c r="AZ182" s="89">
        <v>11267</v>
      </c>
      <c r="BA182" s="89">
        <v>11219</v>
      </c>
      <c r="BB182" s="89">
        <v>11186</v>
      </c>
      <c r="BC182" s="89">
        <v>11179</v>
      </c>
      <c r="BD182" s="89">
        <v>11175</v>
      </c>
      <c r="BE182" s="89">
        <v>11178</v>
      </c>
      <c r="BF182" s="89">
        <v>11168</v>
      </c>
      <c r="BG182" s="89">
        <v>11169</v>
      </c>
      <c r="BH182" s="89">
        <v>11150</v>
      </c>
      <c r="BI182" s="89">
        <v>11155</v>
      </c>
      <c r="BJ182" s="89">
        <v>11152</v>
      </c>
      <c r="BK182" s="89">
        <v>11147</v>
      </c>
      <c r="BL182" s="89">
        <v>11137</v>
      </c>
      <c r="BM182" s="89">
        <v>11130</v>
      </c>
      <c r="BN182" s="89">
        <v>11114</v>
      </c>
      <c r="BO182" s="89">
        <v>11107</v>
      </c>
      <c r="BP182" s="89">
        <v>11090</v>
      </c>
      <c r="BQ182" s="89">
        <v>11090</v>
      </c>
      <c r="BR182" s="89">
        <v>11086</v>
      </c>
      <c r="BS182" s="89">
        <v>11078</v>
      </c>
      <c r="BT182" s="89">
        <v>11058</v>
      </c>
      <c r="BU182" s="89">
        <v>11045</v>
      </c>
      <c r="BV182" s="89">
        <v>11043</v>
      </c>
      <c r="BW182" s="89">
        <v>11034</v>
      </c>
      <c r="BX182" s="89">
        <v>11027</v>
      </c>
      <c r="BY182" s="89">
        <v>11018</v>
      </c>
      <c r="BZ182" s="89">
        <v>11012</v>
      </c>
      <c r="CA182" s="89">
        <v>11007</v>
      </c>
      <c r="CB182" s="89">
        <v>11004</v>
      </c>
      <c r="CC182" s="89">
        <v>10995</v>
      </c>
      <c r="CD182" s="89">
        <v>10976</v>
      </c>
      <c r="CE182" s="89">
        <v>10973</v>
      </c>
      <c r="CF182" s="89">
        <v>10996</v>
      </c>
    </row>
    <row r="183" spans="1:84" x14ac:dyDescent="0.25">
      <c r="A183" s="48" t="s">
        <v>117</v>
      </c>
      <c r="B183" s="49" t="s">
        <v>118</v>
      </c>
      <c r="C183" s="50" t="s">
        <v>119</v>
      </c>
      <c r="D183" s="13"/>
      <c r="E183" s="11"/>
      <c r="F183" s="14" t="s">
        <v>172</v>
      </c>
      <c r="G183" s="23" t="e">
        <f ca="1">G182/G53</f>
        <v>#REF!</v>
      </c>
      <c r="H183" s="60" t="e">
        <f>IF(H53=0, 0, H182/H53)</f>
        <v>#REF!</v>
      </c>
      <c r="I183" s="60">
        <v>1.3406007221796696</v>
      </c>
      <c r="J183" s="60">
        <v>1.4135445429443394</v>
      </c>
      <c r="K183" s="60">
        <v>1.5104363133408776</v>
      </c>
      <c r="L183" s="60">
        <v>1.426867410769042</v>
      </c>
      <c r="M183" s="60">
        <v>1.4563441409241766</v>
      </c>
      <c r="N183" s="60">
        <v>1.3534895206346267</v>
      </c>
      <c r="O183" s="60">
        <v>1.3626201654370669</v>
      </c>
      <c r="P183" s="60">
        <v>1.2260695019445489</v>
      </c>
      <c r="Q183" s="60">
        <v>1.123415152082943</v>
      </c>
      <c r="R183" s="60">
        <v>1.1919564335002029</v>
      </c>
      <c r="S183" s="60">
        <v>1.2313349435812395</v>
      </c>
      <c r="T183" s="60">
        <v>1.3392262978552816</v>
      </c>
      <c r="U183" s="60">
        <v>1.3598009611704163</v>
      </c>
      <c r="V183" s="60">
        <v>1.3693411026445541</v>
      </c>
      <c r="W183" s="60">
        <v>1.2980739290956809</v>
      </c>
      <c r="X183" s="60">
        <v>1.2274342572850037</v>
      </c>
      <c r="Y183" s="60">
        <v>1.2193982689929936</v>
      </c>
      <c r="Z183" s="60">
        <v>1.3116947967642065</v>
      </c>
      <c r="AA183" s="60">
        <v>1.2615081768625076</v>
      </c>
      <c r="AB183" s="60">
        <v>1.1726398816859749</v>
      </c>
      <c r="AC183" s="60">
        <v>1.0047555050139563</v>
      </c>
      <c r="AD183" s="60">
        <v>1.0937282229965157</v>
      </c>
      <c r="AE183" s="60">
        <v>0.97409385297125328</v>
      </c>
      <c r="AF183" s="60">
        <v>1.0771916214119472</v>
      </c>
      <c r="AG183" s="60">
        <v>1.2665403442286436</v>
      </c>
      <c r="AH183" s="60">
        <v>1.2366666666666666</v>
      </c>
      <c r="AI183" s="60">
        <v>1.4498092845846124</v>
      </c>
      <c r="AJ183" s="60">
        <v>1.7676518883415435</v>
      </c>
      <c r="AK183" s="60">
        <v>2.2802896218825421</v>
      </c>
      <c r="AL183" s="60">
        <v>1.8470051182736202</v>
      </c>
      <c r="AM183" s="60">
        <v>2.0037394827048924</v>
      </c>
      <c r="AN183" s="60">
        <v>2.7461320549139248</v>
      </c>
      <c r="AO183" s="60">
        <v>2.7154634581105168</v>
      </c>
      <c r="AP183" s="60">
        <v>2.177336276674025</v>
      </c>
      <c r="AQ183" s="60">
        <v>1.9072880515617254</v>
      </c>
      <c r="AR183" s="60">
        <v>1.7274913572824291</v>
      </c>
      <c r="AS183" s="60">
        <v>1.8378205128205127</v>
      </c>
      <c r="AT183" s="60">
        <v>2.2584402764067129</v>
      </c>
      <c r="AU183" s="60">
        <v>2.1415945844302371</v>
      </c>
      <c r="AV183" s="60">
        <v>2.0472753518585347</v>
      </c>
      <c r="AW183" s="60">
        <v>2.3888654576128214</v>
      </c>
      <c r="AX183" s="60">
        <v>2.8573592527139611</v>
      </c>
      <c r="AY183" s="60">
        <v>3.277262180974478</v>
      </c>
      <c r="AZ183" s="60">
        <v>2.6269526696199579</v>
      </c>
      <c r="BA183" s="60">
        <v>2.386005954912803</v>
      </c>
      <c r="BB183" s="60">
        <v>2.3789876648234793</v>
      </c>
      <c r="BC183" s="60">
        <v>3.3814277071990322</v>
      </c>
      <c r="BD183" s="60">
        <v>3.8681204569055034</v>
      </c>
      <c r="BE183" s="60">
        <v>3.4735860783095092</v>
      </c>
      <c r="BF183" s="60">
        <v>5.2284644194756558</v>
      </c>
      <c r="BG183" s="60">
        <v>2.380942229801748</v>
      </c>
      <c r="BH183" s="60">
        <v>2.0488790885703785</v>
      </c>
      <c r="BI183" s="60">
        <v>2.4755881047492232</v>
      </c>
      <c r="BJ183" s="60">
        <v>2.72265625</v>
      </c>
      <c r="BK183" s="60">
        <v>3.0598407905572329</v>
      </c>
      <c r="BL183" s="60">
        <v>3.2823460064839374</v>
      </c>
      <c r="BM183" s="60">
        <v>2.6312056737588652</v>
      </c>
      <c r="BN183" s="60">
        <v>2.798086606243706</v>
      </c>
      <c r="BO183" s="60">
        <v>2.9721701899919721</v>
      </c>
      <c r="BP183" s="60">
        <v>2.9099973760167934</v>
      </c>
      <c r="BQ183" s="60">
        <v>2.8472400513478817</v>
      </c>
      <c r="BR183" s="60">
        <v>3.7276395427034297</v>
      </c>
      <c r="BS183" s="60">
        <v>3.5269022604266156</v>
      </c>
      <c r="BT183" s="60">
        <v>2.8477980942570178</v>
      </c>
      <c r="BU183" s="60">
        <v>2.939845621506521</v>
      </c>
      <c r="BV183" s="60">
        <v>2.1941188158156169</v>
      </c>
      <c r="BW183" s="60">
        <v>2.0069116042197161</v>
      </c>
      <c r="BX183" s="60">
        <v>2.4288546255506609</v>
      </c>
      <c r="BY183" s="60">
        <v>2.0594392523364484</v>
      </c>
      <c r="BZ183" s="60">
        <v>1.8488918737407656</v>
      </c>
      <c r="CA183" s="60">
        <v>2.1629003733542937</v>
      </c>
      <c r="CB183" s="60">
        <v>2.5489923558026408</v>
      </c>
      <c r="CC183" s="60">
        <v>1.1026978236886973</v>
      </c>
      <c r="CD183" s="60">
        <v>2.4261715296198054</v>
      </c>
      <c r="CE183" s="60">
        <v>2.3818102886911223</v>
      </c>
      <c r="CF183" s="60">
        <v>1.7098429482195614</v>
      </c>
    </row>
    <row r="184" spans="1:84" x14ac:dyDescent="0.25">
      <c r="A184" s="17"/>
      <c r="B184" s="17"/>
      <c r="C184" s="17"/>
      <c r="D184" s="4"/>
      <c r="E184" s="11"/>
      <c r="F184" s="12" t="s">
        <v>174</v>
      </c>
      <c r="G184" s="111" t="e">
        <f ca="1">(INDIRECT("H184")+INDIRECT("I184")+INDIRECT("J184")+INDIRECT("K184")+INDIRECT("L184")+INDIRECT("M184")+INDIRECT("N184")+INDIRECT("O184")+INDIRECT("P184")+INDIRECT("Q184")+INDIRECT("R184")+INDIRECT("S184")) / 12</f>
        <v>#REF!</v>
      </c>
      <c r="H184" s="89" t="e">
        <f>#REF!</f>
        <v>#REF!</v>
      </c>
      <c r="I184" s="89">
        <v>1892</v>
      </c>
      <c r="J184" s="89">
        <v>1852</v>
      </c>
      <c r="K184" s="89">
        <v>1816</v>
      </c>
      <c r="L184" s="89">
        <v>1763</v>
      </c>
      <c r="M184" s="89">
        <v>1733</v>
      </c>
      <c r="N184" s="89">
        <v>1690</v>
      </c>
      <c r="O184" s="89">
        <v>1646</v>
      </c>
      <c r="P184" s="89">
        <v>1572</v>
      </c>
      <c r="Q184" s="89">
        <v>1462</v>
      </c>
      <c r="R184" s="89">
        <v>1419</v>
      </c>
      <c r="S184" s="89">
        <v>1332</v>
      </c>
      <c r="T184" s="89">
        <v>1299</v>
      </c>
      <c r="U184" s="89">
        <v>1263</v>
      </c>
      <c r="V184" s="89">
        <v>1215</v>
      </c>
      <c r="W184" s="89">
        <v>1118</v>
      </c>
      <c r="X184" s="89">
        <v>1072</v>
      </c>
      <c r="Y184" s="89">
        <v>1033</v>
      </c>
      <c r="Z184" s="89">
        <v>1267</v>
      </c>
      <c r="AA184" s="89">
        <v>1237</v>
      </c>
      <c r="AB184" s="89">
        <v>1077</v>
      </c>
      <c r="AC184" s="89">
        <v>972</v>
      </c>
      <c r="AD184" s="89">
        <v>922</v>
      </c>
      <c r="AE184" s="89">
        <v>858</v>
      </c>
      <c r="AF184" s="89">
        <v>791</v>
      </c>
      <c r="AG184" s="89">
        <v>759</v>
      </c>
      <c r="AH184" s="89">
        <v>723</v>
      </c>
      <c r="AI184" s="89">
        <v>699</v>
      </c>
      <c r="AJ184" s="89">
        <v>664</v>
      </c>
      <c r="AK184" s="89">
        <v>623</v>
      </c>
      <c r="AL184" s="89">
        <v>564</v>
      </c>
      <c r="AM184" s="89">
        <v>520</v>
      </c>
      <c r="AN184" s="89">
        <v>500</v>
      </c>
      <c r="AO184" s="89">
        <v>5900</v>
      </c>
      <c r="AP184" s="89">
        <v>5851</v>
      </c>
      <c r="AQ184" s="89">
        <v>5787</v>
      </c>
      <c r="AR184" s="89">
        <v>5740</v>
      </c>
      <c r="AS184" s="89">
        <v>5665</v>
      </c>
      <c r="AT184" s="89">
        <v>5616</v>
      </c>
      <c r="AU184" s="89">
        <v>5546</v>
      </c>
      <c r="AV184" s="89">
        <v>5498</v>
      </c>
      <c r="AW184" s="89">
        <v>5472</v>
      </c>
      <c r="AX184" s="89">
        <v>5388</v>
      </c>
      <c r="AY184" s="89">
        <v>5351</v>
      </c>
      <c r="AZ184" s="89">
        <v>5303</v>
      </c>
      <c r="BA184" s="89">
        <v>5264</v>
      </c>
      <c r="BB184" s="89">
        <v>5220</v>
      </c>
      <c r="BC184" s="89">
        <v>5178</v>
      </c>
      <c r="BD184" s="89">
        <v>5133</v>
      </c>
      <c r="BE184" s="89">
        <v>5063</v>
      </c>
      <c r="BF184" s="89">
        <v>5012</v>
      </c>
      <c r="BG184" s="89">
        <v>4984</v>
      </c>
      <c r="BH184" s="89">
        <v>4936</v>
      </c>
      <c r="BI184" s="89">
        <v>4894</v>
      </c>
      <c r="BJ184" s="89">
        <v>4849</v>
      </c>
      <c r="BK184" s="89">
        <v>4791</v>
      </c>
      <c r="BL184" s="89">
        <v>4708</v>
      </c>
      <c r="BM184" s="89">
        <v>4642</v>
      </c>
      <c r="BN184" s="89">
        <v>4564</v>
      </c>
      <c r="BO184" s="89">
        <v>4507</v>
      </c>
      <c r="BP184" s="89">
        <v>4446</v>
      </c>
      <c r="BQ184" s="89">
        <v>4411</v>
      </c>
      <c r="BR184" s="89">
        <v>4346</v>
      </c>
      <c r="BS184" s="89">
        <v>4277</v>
      </c>
      <c r="BT184" s="89">
        <v>4188</v>
      </c>
      <c r="BU184" s="89">
        <v>4133</v>
      </c>
      <c r="BV184" s="89">
        <v>4099</v>
      </c>
      <c r="BW184" s="89">
        <v>4021</v>
      </c>
      <c r="BX184" s="89">
        <v>3958</v>
      </c>
      <c r="BY184" s="89">
        <v>3839</v>
      </c>
      <c r="BZ184" s="89">
        <v>3796</v>
      </c>
      <c r="CA184" s="89">
        <v>3728</v>
      </c>
      <c r="CB184" s="89">
        <v>3683</v>
      </c>
      <c r="CC184" s="89">
        <v>3641</v>
      </c>
      <c r="CD184" s="89">
        <v>3569</v>
      </c>
      <c r="CE184" s="89">
        <v>3507</v>
      </c>
      <c r="CF184" s="89">
        <v>3471</v>
      </c>
    </row>
    <row r="185" spans="1:84" x14ac:dyDescent="0.25">
      <c r="A185" s="48" t="s">
        <v>161</v>
      </c>
      <c r="B185" s="49" t="s">
        <v>74</v>
      </c>
      <c r="C185" s="50" t="s">
        <v>175</v>
      </c>
      <c r="D185" s="13"/>
      <c r="E185" s="11"/>
      <c r="F185" s="14" t="s">
        <v>172</v>
      </c>
      <c r="G185" s="23" t="e">
        <f ca="1">G184/G53</f>
        <v>#REF!</v>
      </c>
      <c r="H185" s="60" t="e">
        <f>IF(H53=0, 0, H184/H53)</f>
        <v>#REF!</v>
      </c>
      <c r="I185" s="60">
        <v>5.1756209650946496E-2</v>
      </c>
      <c r="J185" s="60">
        <v>5.3829385263769798E-2</v>
      </c>
      <c r="K185" s="60">
        <v>5.7085376587451275E-2</v>
      </c>
      <c r="L185" s="60">
        <v>5.4059855267999508E-2</v>
      </c>
      <c r="M185" s="60">
        <v>5.5303803931580291E-2</v>
      </c>
      <c r="N185" s="60">
        <v>5.2165323949748432E-2</v>
      </c>
      <c r="O185" s="60">
        <v>5.2569384561336273E-2</v>
      </c>
      <c r="P185" s="60">
        <v>4.9303726006774559E-2</v>
      </c>
      <c r="Q185" s="60">
        <v>4.5656111423396414E-2</v>
      </c>
      <c r="R185" s="60">
        <v>4.7997564605601409E-2</v>
      </c>
      <c r="S185" s="60">
        <v>4.8019034572262878E-2</v>
      </c>
      <c r="T185" s="60">
        <v>5.2074564040889955E-2</v>
      </c>
      <c r="U185" s="60">
        <v>5.3714966188916767E-2</v>
      </c>
      <c r="V185" s="60">
        <v>5.445988346033169E-2</v>
      </c>
      <c r="W185" s="60">
        <v>4.9730883857479646E-2</v>
      </c>
      <c r="X185" s="60">
        <v>4.7619047619047616E-2</v>
      </c>
      <c r="Y185" s="60">
        <v>4.7305032742592845E-2</v>
      </c>
      <c r="Z185" s="60">
        <v>6.3267751922500753E-2</v>
      </c>
      <c r="AA185" s="60">
        <v>6.2436906925095903E-2</v>
      </c>
      <c r="AB185" s="60">
        <v>5.3093418782351492E-2</v>
      </c>
      <c r="AC185" s="60">
        <v>5.0242944277886899E-2</v>
      </c>
      <c r="AD185" s="60">
        <v>5.3542392566782809E-2</v>
      </c>
      <c r="AE185" s="60">
        <v>4.874446085672083E-2</v>
      </c>
      <c r="AF185" s="60">
        <v>5.1137832945435738E-2</v>
      </c>
      <c r="AG185" s="60">
        <v>5.9924206537186164E-2</v>
      </c>
      <c r="AH185" s="60">
        <v>5.6046511627906977E-2</v>
      </c>
      <c r="AI185" s="60">
        <v>6.5029305051632708E-2</v>
      </c>
      <c r="AJ185" s="60">
        <v>7.7879427633122209E-2</v>
      </c>
      <c r="AK185" s="60">
        <v>0.10024135156878519</v>
      </c>
      <c r="AL185" s="60">
        <v>7.801908977728593E-2</v>
      </c>
      <c r="AM185" s="60">
        <v>8.1022125272670609E-2</v>
      </c>
      <c r="AN185" s="60">
        <v>0.10895619960775768</v>
      </c>
      <c r="AO185" s="60">
        <v>1.3146167557932265</v>
      </c>
      <c r="AP185" s="60">
        <v>1.0763428991905812</v>
      </c>
      <c r="AQ185" s="60">
        <v>0.95637084779375314</v>
      </c>
      <c r="AR185" s="60">
        <v>0.86276867578535998</v>
      </c>
      <c r="AS185" s="60">
        <v>0.9078525641025641</v>
      </c>
      <c r="AT185" s="60">
        <v>1.1087857847976308</v>
      </c>
      <c r="AU185" s="60">
        <v>1.0428732606242948</v>
      </c>
      <c r="AV185" s="60">
        <v>0.99206062793215444</v>
      </c>
      <c r="AW185" s="60">
        <v>1.1539434837621256</v>
      </c>
      <c r="AX185" s="60">
        <v>1.3602625599596061</v>
      </c>
      <c r="AY185" s="60">
        <v>1.5519141531322507</v>
      </c>
      <c r="AZ185" s="60">
        <v>1.2364187456283515</v>
      </c>
      <c r="BA185" s="60">
        <v>1.119523606975755</v>
      </c>
      <c r="BB185" s="60">
        <v>1.1101658868566568</v>
      </c>
      <c r="BC185" s="60">
        <v>1.5662431941923776</v>
      </c>
      <c r="BD185" s="60">
        <v>1.7767393561786085</v>
      </c>
      <c r="BE185" s="60">
        <v>1.5733374766935986</v>
      </c>
      <c r="BF185" s="60">
        <v>2.3464419475655429</v>
      </c>
      <c r="BG185" s="60">
        <v>1.0624600298443829</v>
      </c>
      <c r="BH185" s="60">
        <v>0.90701947813303929</v>
      </c>
      <c r="BI185" s="60">
        <v>1.0861074123391035</v>
      </c>
      <c r="BJ185" s="60">
        <v>1.183837890625</v>
      </c>
      <c r="BK185" s="60">
        <v>1.3151248970628602</v>
      </c>
      <c r="BL185" s="60">
        <v>1.3875626289419394</v>
      </c>
      <c r="BM185" s="60">
        <v>1.0973995271867611</v>
      </c>
      <c r="BN185" s="60">
        <v>1.149043303121853</v>
      </c>
      <c r="BO185" s="60">
        <v>1.206047631790206</v>
      </c>
      <c r="BP185" s="60">
        <v>1.1666229336132248</v>
      </c>
      <c r="BQ185" s="60">
        <v>1.1324775353016687</v>
      </c>
      <c r="BR185" s="60">
        <v>1.4613315400134499</v>
      </c>
      <c r="BS185" s="60">
        <v>1.3616682585163959</v>
      </c>
      <c r="BT185" s="60">
        <v>1.078547514808138</v>
      </c>
      <c r="BU185" s="60">
        <v>1.1000798509449028</v>
      </c>
      <c r="BV185" s="60">
        <v>0.81442479634412879</v>
      </c>
      <c r="BW185" s="60">
        <v>0.73135685703892328</v>
      </c>
      <c r="BX185" s="60">
        <v>0.87180616740088102</v>
      </c>
      <c r="BY185" s="60">
        <v>0.71757009345794398</v>
      </c>
      <c r="BZ185" s="60">
        <v>0.63734049697783746</v>
      </c>
      <c r="CA185" s="60">
        <v>0.73256042444488112</v>
      </c>
      <c r="CB185" s="60">
        <v>0.85313875376418813</v>
      </c>
      <c r="CC185" s="60">
        <v>0.3651589609868619</v>
      </c>
      <c r="CD185" s="60">
        <v>0.7889036251105217</v>
      </c>
      <c r="CE185" s="60">
        <v>0.76123290644671149</v>
      </c>
      <c r="CF185" s="60">
        <v>0.53972943554657127</v>
      </c>
    </row>
    <row r="186" spans="1:84" x14ac:dyDescent="0.25">
      <c r="A186" s="17"/>
      <c r="B186" s="17"/>
      <c r="C186" s="17"/>
      <c r="D186" s="4"/>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3"/>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4"/>
      <c r="E188" s="11"/>
      <c r="F188" s="12" t="s">
        <v>177</v>
      </c>
      <c r="G188" s="111" t="e">
        <f ca="1">(INDIRECT("H188")+INDIRECT("I188")+INDIRECT("J188")+INDIRECT("K188")+INDIRECT("L188")+INDIRECT("M188")+INDIRECT("N188")+INDIRECT("O188")+INDIRECT("P188")+INDIRECT("Q188")+INDIRECT("R188")+INDIRECT("S188")) / 12</f>
        <v>#REF!</v>
      </c>
      <c r="H188" s="89" t="e">
        <f>#REF!</f>
        <v>#REF!</v>
      </c>
      <c r="I188" s="89">
        <v>12188</v>
      </c>
      <c r="J188" s="89">
        <v>11844</v>
      </c>
      <c r="K188" s="89">
        <v>11473</v>
      </c>
      <c r="L188" s="89">
        <v>10688</v>
      </c>
      <c r="M188" s="89">
        <v>10572</v>
      </c>
      <c r="N188" s="89">
        <v>10293</v>
      </c>
      <c r="O188" s="89">
        <v>9955</v>
      </c>
      <c r="P188" s="89">
        <v>9647</v>
      </c>
      <c r="Q188" s="89">
        <v>9184</v>
      </c>
      <c r="R188" s="89">
        <v>8827</v>
      </c>
      <c r="S188" s="89">
        <v>8523</v>
      </c>
      <c r="T188" s="89">
        <v>8314</v>
      </c>
      <c r="U188" s="89">
        <v>7929</v>
      </c>
      <c r="V188" s="89">
        <v>7672</v>
      </c>
      <c r="W188" s="89">
        <v>7312</v>
      </c>
      <c r="X188" s="89">
        <v>7030</v>
      </c>
      <c r="Y188" s="89">
        <v>6740</v>
      </c>
      <c r="Z188" s="89">
        <v>7356</v>
      </c>
      <c r="AA188" s="89">
        <v>6966</v>
      </c>
      <c r="AB188" s="89">
        <v>6602</v>
      </c>
      <c r="AC188" s="89">
        <v>5939</v>
      </c>
      <c r="AD188" s="89">
        <v>5509</v>
      </c>
      <c r="AE188" s="89">
        <v>4962</v>
      </c>
      <c r="AF188" s="89">
        <v>4576</v>
      </c>
      <c r="AG188" s="89">
        <v>4292</v>
      </c>
      <c r="AH188" s="89">
        <v>4161</v>
      </c>
      <c r="AI188" s="89">
        <v>3863</v>
      </c>
      <c r="AJ188" s="89">
        <v>3526</v>
      </c>
      <c r="AK188" s="89">
        <v>3243</v>
      </c>
      <c r="AL188" s="89">
        <v>2931</v>
      </c>
      <c r="AM188" s="89">
        <v>2667</v>
      </c>
      <c r="AN188" s="89">
        <v>2593</v>
      </c>
      <c r="AO188" s="89">
        <v>13930</v>
      </c>
      <c r="AP188" s="89">
        <v>13742</v>
      </c>
      <c r="AQ188" s="89">
        <v>13544</v>
      </c>
      <c r="AR188" s="89">
        <v>13298</v>
      </c>
      <c r="AS188" s="89">
        <v>13049</v>
      </c>
      <c r="AT188" s="89">
        <v>12728</v>
      </c>
      <c r="AU188" s="89">
        <v>12450</v>
      </c>
      <c r="AV188" s="89">
        <v>12171</v>
      </c>
      <c r="AW188" s="89">
        <v>11929</v>
      </c>
      <c r="AX188" s="89">
        <v>1687</v>
      </c>
      <c r="AY188" s="89">
        <v>11517</v>
      </c>
      <c r="AZ188" s="89">
        <v>11275</v>
      </c>
      <c r="BA188" s="89">
        <v>11052</v>
      </c>
      <c r="BB188" s="89">
        <v>10802</v>
      </c>
      <c r="BC188" s="89">
        <v>10644</v>
      </c>
      <c r="BD188" s="89">
        <v>10457</v>
      </c>
      <c r="BE188" s="89">
        <v>10319</v>
      </c>
      <c r="BF188" s="89">
        <v>2136</v>
      </c>
      <c r="BG188" s="89">
        <v>9938</v>
      </c>
      <c r="BH188" s="89">
        <v>9836</v>
      </c>
      <c r="BI188" s="89">
        <v>9673</v>
      </c>
      <c r="BJ188" s="89">
        <v>9582</v>
      </c>
      <c r="BK188" s="89">
        <v>9367</v>
      </c>
      <c r="BL188" s="89">
        <v>9140</v>
      </c>
      <c r="BM188" s="89">
        <v>8925</v>
      </c>
      <c r="BN188" s="89">
        <v>8739</v>
      </c>
      <c r="BO188" s="89">
        <v>8628</v>
      </c>
      <c r="BP188" s="89">
        <v>8413</v>
      </c>
      <c r="BQ188" s="89">
        <v>8299</v>
      </c>
      <c r="BR188" s="89">
        <v>8093</v>
      </c>
      <c r="BS188" s="89">
        <v>7945</v>
      </c>
      <c r="BT188" s="89">
        <v>7661</v>
      </c>
      <c r="BU188" s="89">
        <v>7517</v>
      </c>
      <c r="BV188" s="89">
        <v>7410</v>
      </c>
      <c r="BW188" s="89">
        <v>7171</v>
      </c>
      <c r="BX188" s="89">
        <v>7045</v>
      </c>
      <c r="BY188" s="89">
        <v>6832</v>
      </c>
      <c r="BZ188" s="89">
        <v>6723</v>
      </c>
      <c r="CA188" s="89">
        <v>6566</v>
      </c>
      <c r="CB188" s="89">
        <v>6467</v>
      </c>
      <c r="CC188" s="89">
        <v>6395</v>
      </c>
      <c r="CD188" s="89">
        <v>6125</v>
      </c>
      <c r="CE188" s="89">
        <v>5978</v>
      </c>
      <c r="CF188" s="89">
        <v>8868</v>
      </c>
    </row>
    <row r="189" spans="1:84" x14ac:dyDescent="0.25">
      <c r="A189" s="48" t="s">
        <v>117</v>
      </c>
      <c r="B189" s="49" t="s">
        <v>118</v>
      </c>
      <c r="C189" s="50" t="s">
        <v>119</v>
      </c>
      <c r="D189" s="4"/>
      <c r="E189" s="11"/>
      <c r="F189" s="14" t="s">
        <v>172</v>
      </c>
      <c r="G189" s="23" t="e">
        <f ca="1">G188/G53</f>
        <v>#REF!</v>
      </c>
      <c r="H189" s="60" t="e">
        <f>IF(H53=0, 0, H188/H53)</f>
        <v>#REF!</v>
      </c>
      <c r="I189" s="60">
        <v>0.3334062807747018</v>
      </c>
      <c r="J189" s="60">
        <v>0.3442522889114954</v>
      </c>
      <c r="K189" s="60">
        <v>0.36065006915629322</v>
      </c>
      <c r="L189" s="60">
        <v>0.32773212314485467</v>
      </c>
      <c r="M189" s="60">
        <v>0.33737554250702068</v>
      </c>
      <c r="N189" s="60">
        <v>0.31771460320400036</v>
      </c>
      <c r="O189" s="60">
        <v>0.31793938232570024</v>
      </c>
      <c r="P189" s="60">
        <v>0.30256555011918201</v>
      </c>
      <c r="Q189" s="60">
        <v>0.28680282305914684</v>
      </c>
      <c r="R189" s="60">
        <v>0.29857258828304695</v>
      </c>
      <c r="S189" s="60">
        <v>0.30725693067522258</v>
      </c>
      <c r="T189" s="60">
        <v>0.33329324513930647</v>
      </c>
      <c r="U189" s="60">
        <v>0.33721770935227319</v>
      </c>
      <c r="V189" s="60">
        <v>0.34388166741371584</v>
      </c>
      <c r="W189" s="60">
        <v>0.3252524353898848</v>
      </c>
      <c r="X189" s="60">
        <v>0.31227789623312013</v>
      </c>
      <c r="Y189" s="60">
        <v>0.30865045564866966</v>
      </c>
      <c r="Z189" s="60">
        <v>0.36732248077499252</v>
      </c>
      <c r="AA189" s="60">
        <v>0.35160508782556027</v>
      </c>
      <c r="AB189" s="60">
        <v>0.32546216416070989</v>
      </c>
      <c r="AC189" s="60">
        <v>0.30698852475964022</v>
      </c>
      <c r="AD189" s="60">
        <v>0.3199186991869919</v>
      </c>
      <c r="AE189" s="60">
        <v>0.28189978411544142</v>
      </c>
      <c r="AF189" s="60">
        <v>0.29583656581329199</v>
      </c>
      <c r="AG189" s="60">
        <v>0.33885993999684194</v>
      </c>
      <c r="AH189" s="60">
        <v>0.32255813953488371</v>
      </c>
      <c r="AI189" s="60">
        <v>0.35938226811796448</v>
      </c>
      <c r="AJ189" s="60">
        <v>0.41355852685901945</v>
      </c>
      <c r="AK189" s="60">
        <v>0.52180209171359615</v>
      </c>
      <c r="AL189" s="60">
        <v>0.40545026974685294</v>
      </c>
      <c r="AM189" s="60">
        <v>0.41555001558117793</v>
      </c>
      <c r="AN189" s="60">
        <v>0.56504685116583131</v>
      </c>
      <c r="AO189" s="60">
        <v>3.1038324420677363</v>
      </c>
      <c r="AP189" s="60">
        <v>2.5279617365710081</v>
      </c>
      <c r="AQ189" s="60">
        <v>2.2383077177326061</v>
      </c>
      <c r="AR189" s="60">
        <v>1.9987975349466407</v>
      </c>
      <c r="AS189" s="60">
        <v>2.0911858974358974</v>
      </c>
      <c r="AT189" s="60">
        <v>2.5129318854886478</v>
      </c>
      <c r="AU189" s="60">
        <v>2.3411056788266267</v>
      </c>
      <c r="AV189" s="60">
        <v>2.1961385781306388</v>
      </c>
      <c r="AW189" s="60">
        <v>2.5156052298608182</v>
      </c>
      <c r="AX189" s="60">
        <v>0.42590254986114617</v>
      </c>
      <c r="AY189" s="60">
        <v>3.3401972157772621</v>
      </c>
      <c r="AZ189" s="60">
        <v>2.6288179062718582</v>
      </c>
      <c r="BA189" s="60">
        <v>2.3504891535516803</v>
      </c>
      <c r="BB189" s="60">
        <v>2.297320289238622</v>
      </c>
      <c r="BC189" s="60">
        <v>3.2196007259528132</v>
      </c>
      <c r="BD189" s="60">
        <v>3.6195915541709933</v>
      </c>
      <c r="BE189" s="60">
        <v>3.2066500932256061</v>
      </c>
      <c r="BF189" s="60">
        <v>1</v>
      </c>
      <c r="BG189" s="60">
        <v>2.1185248347900236</v>
      </c>
      <c r="BH189" s="60">
        <v>1.8074237412715912</v>
      </c>
      <c r="BI189" s="60">
        <v>2.1466932978251219</v>
      </c>
      <c r="BJ189" s="60">
        <v>2.33935546875</v>
      </c>
      <c r="BK189" s="60">
        <v>2.5712325006862478</v>
      </c>
      <c r="BL189" s="60">
        <v>2.6937813144709697</v>
      </c>
      <c r="BM189" s="60">
        <v>2.1099290780141846</v>
      </c>
      <c r="BN189" s="60">
        <v>2.2001510574018126</v>
      </c>
      <c r="BO189" s="60">
        <v>2.3088038533583086</v>
      </c>
      <c r="BP189" s="60">
        <v>2.2075570716347417</v>
      </c>
      <c r="BQ189" s="60">
        <v>2.1306803594351731</v>
      </c>
      <c r="BR189" s="60">
        <v>2.7212508406186955</v>
      </c>
      <c r="BS189" s="60">
        <v>2.5294492199936327</v>
      </c>
      <c r="BT189" s="60">
        <v>1.9729590522791656</v>
      </c>
      <c r="BU189" s="60">
        <v>2.0007985094490284</v>
      </c>
      <c r="BV189" s="60">
        <v>1.4722829326445459</v>
      </c>
      <c r="BW189" s="60">
        <v>1.304292469989087</v>
      </c>
      <c r="BX189" s="60">
        <v>1.5517621145374449</v>
      </c>
      <c r="BY189" s="60">
        <v>1.2770093457943925</v>
      </c>
      <c r="BZ189" s="60">
        <v>1.128777703156481</v>
      </c>
      <c r="CA189" s="60">
        <v>1.2902338376891334</v>
      </c>
      <c r="CB189" s="60">
        <v>1.4980310400741255</v>
      </c>
      <c r="CC189" s="60">
        <v>0.64135994383712769</v>
      </c>
      <c r="CD189" s="60">
        <v>1.3538903625110521</v>
      </c>
      <c r="CE189" s="60">
        <v>1.2975906229650531</v>
      </c>
      <c r="CF189" s="60">
        <v>1.378945731612502</v>
      </c>
    </row>
    <row r="190" spans="1:84" ht="13.8" thickBot="1" x14ac:dyDescent="0.3">
      <c r="A190" s="17"/>
      <c r="B190" s="17"/>
      <c r="C190" s="17"/>
      <c r="D190" s="13"/>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20"/>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20"/>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20"/>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20"/>
      <c r="E194" s="7"/>
      <c r="F194" s="8" t="s">
        <v>178</v>
      </c>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row>
    <row r="195" spans="1:84" ht="15.6" x14ac:dyDescent="0.3">
      <c r="A195" s="17"/>
      <c r="B195" s="17"/>
      <c r="C195" s="17"/>
      <c r="D195" s="20"/>
      <c r="E195" s="9"/>
      <c r="F195" s="24"/>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row>
    <row r="196" spans="1:84" x14ac:dyDescent="0.25">
      <c r="A196" s="90">
        <v>0</v>
      </c>
      <c r="B196" s="91" t="s">
        <v>179</v>
      </c>
      <c r="C196" s="92" t="s">
        <v>180</v>
      </c>
      <c r="D196" s="39"/>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39"/>
      <c r="E197" s="11"/>
      <c r="F197" s="159" t="s">
        <v>183</v>
      </c>
      <c r="G197" s="111" t="e">
        <f ca="1">(INDIRECT("H197")+INDIRECT("I197")+INDIRECT("J197")+INDIRECT("K197")+INDIRECT("L197")+INDIRECT("M197")+INDIRECT("N197")+INDIRECT("O197")+INDIRECT("P197")+INDIRECT("Q197")+INDIRECT("R197")+INDIRECT("S197")) / 12</f>
        <v>#REF!</v>
      </c>
      <c r="H197" s="58" t="e">
        <f>#REF!</f>
        <v>#REF!</v>
      </c>
      <c r="I197" s="58">
        <v>0</v>
      </c>
      <c r="J197" s="58">
        <v>0</v>
      </c>
      <c r="K197" s="58">
        <v>0</v>
      </c>
      <c r="L197" s="58">
        <v>0</v>
      </c>
      <c r="M197" s="58">
        <v>0</v>
      </c>
      <c r="N197" s="58">
        <v>0</v>
      </c>
      <c r="O197" s="58">
        <v>0</v>
      </c>
      <c r="P197" s="58">
        <v>0</v>
      </c>
      <c r="Q197" s="58">
        <v>0</v>
      </c>
      <c r="R197" s="58">
        <v>0</v>
      </c>
      <c r="S197" s="58">
        <v>0</v>
      </c>
      <c r="T197" s="58">
        <v>0</v>
      </c>
      <c r="U197" s="58">
        <v>0</v>
      </c>
      <c r="V197" s="58">
        <v>0</v>
      </c>
      <c r="W197" s="58">
        <v>0</v>
      </c>
      <c r="X197" s="58">
        <v>0</v>
      </c>
      <c r="Y197" s="58">
        <v>0</v>
      </c>
      <c r="Z197" s="58">
        <v>0</v>
      </c>
      <c r="AA197" s="58">
        <v>0</v>
      </c>
      <c r="AB197" s="58">
        <v>0</v>
      </c>
      <c r="AC197" s="58">
        <v>0</v>
      </c>
      <c r="AD197" s="58">
        <v>0</v>
      </c>
      <c r="AE197" s="58">
        <v>0</v>
      </c>
      <c r="AF197" s="58">
        <v>0</v>
      </c>
      <c r="AG197" s="58">
        <v>0</v>
      </c>
      <c r="AH197" s="58">
        <v>0</v>
      </c>
      <c r="AI197" s="58">
        <v>0</v>
      </c>
      <c r="AJ197" s="58">
        <v>0</v>
      </c>
      <c r="AK197" s="58">
        <v>0</v>
      </c>
      <c r="AL197" s="58">
        <v>0</v>
      </c>
      <c r="AM197" s="58">
        <v>0</v>
      </c>
      <c r="AN197" s="58">
        <v>0</v>
      </c>
      <c r="AO197" s="58">
        <v>0</v>
      </c>
      <c r="AP197" s="58">
        <v>0</v>
      </c>
      <c r="AQ197" s="58">
        <v>0</v>
      </c>
      <c r="AR197" s="58">
        <v>0</v>
      </c>
      <c r="AS197" s="58">
        <v>0</v>
      </c>
      <c r="AT197" s="58">
        <v>0</v>
      </c>
      <c r="AU197" s="58">
        <v>0</v>
      </c>
      <c r="AV197" s="58">
        <v>0</v>
      </c>
      <c r="AW197" s="58">
        <v>0</v>
      </c>
      <c r="AX197" s="58">
        <v>0</v>
      </c>
      <c r="AY197" s="58">
        <v>0</v>
      </c>
      <c r="AZ197" s="58">
        <v>0</v>
      </c>
      <c r="BA197" s="58">
        <v>0</v>
      </c>
      <c r="BB197" s="58">
        <v>0</v>
      </c>
      <c r="BC197" s="58">
        <v>0</v>
      </c>
      <c r="BD197" s="58">
        <v>0</v>
      </c>
      <c r="BE197" s="58">
        <v>0</v>
      </c>
      <c r="BF197" s="58">
        <v>0</v>
      </c>
      <c r="BG197" s="58">
        <v>0</v>
      </c>
      <c r="BH197" s="58">
        <v>0</v>
      </c>
      <c r="BI197" s="58">
        <v>0</v>
      </c>
      <c r="BJ197" s="58">
        <v>0</v>
      </c>
      <c r="BK197" s="58">
        <v>0</v>
      </c>
      <c r="BL197" s="58">
        <v>0</v>
      </c>
      <c r="BM197" s="58">
        <v>0</v>
      </c>
      <c r="BN197" s="58">
        <v>0</v>
      </c>
      <c r="BO197" s="58">
        <v>0</v>
      </c>
      <c r="BP197" s="58">
        <v>0</v>
      </c>
      <c r="BQ197" s="58">
        <v>0</v>
      </c>
      <c r="BR197" s="58">
        <v>0</v>
      </c>
      <c r="BS197" s="58">
        <v>0</v>
      </c>
      <c r="BT197" s="58">
        <v>0</v>
      </c>
      <c r="BU197" s="58">
        <v>0</v>
      </c>
      <c r="BV197" s="58">
        <v>0</v>
      </c>
      <c r="BW197" s="58">
        <v>0</v>
      </c>
      <c r="BX197" s="58">
        <v>0</v>
      </c>
      <c r="BY197" s="58">
        <v>0</v>
      </c>
      <c r="BZ197" s="58">
        <v>0</v>
      </c>
      <c r="CA197" s="58">
        <v>0</v>
      </c>
      <c r="CB197" s="58">
        <v>0</v>
      </c>
      <c r="CC197" s="58">
        <v>0</v>
      </c>
      <c r="CD197" s="58">
        <v>0</v>
      </c>
      <c r="CE197" s="58">
        <v>0</v>
      </c>
      <c r="CF197" s="58">
        <v>0</v>
      </c>
    </row>
    <row r="198" spans="1:84" x14ac:dyDescent="0.25">
      <c r="A198" s="90" t="s">
        <v>184</v>
      </c>
      <c r="B198" s="91" t="s">
        <v>185</v>
      </c>
      <c r="C198" s="92" t="s">
        <v>186</v>
      </c>
      <c r="D198" s="39"/>
      <c r="E198" s="11"/>
      <c r="F198" s="159" t="s">
        <v>187</v>
      </c>
      <c r="G198" s="111" t="e">
        <f ca="1">(INDIRECT("H198")+INDIRECT("I198")+INDIRECT("J198")+INDIRECT("K198")+INDIRECT("L198")+INDIRECT("M198")+INDIRECT("N198")+INDIRECT("O198")+INDIRECT("P198")+INDIRECT("Q198")+INDIRECT("R198")+INDIRECT("S198")) / 12</f>
        <v>#REF!</v>
      </c>
      <c r="H198" s="58" t="e">
        <f>#REF!</f>
        <v>#REF!</v>
      </c>
      <c r="I198" s="58">
        <v>0</v>
      </c>
      <c r="J198" s="58">
        <v>0</v>
      </c>
      <c r="K198" s="58">
        <v>0</v>
      </c>
      <c r="L198" s="58">
        <v>0</v>
      </c>
      <c r="M198" s="58">
        <v>0</v>
      </c>
      <c r="N198" s="58">
        <v>0</v>
      </c>
      <c r="O198" s="58">
        <v>0</v>
      </c>
      <c r="P198" s="58">
        <v>0</v>
      </c>
      <c r="Q198" s="58">
        <v>0</v>
      </c>
      <c r="R198" s="58">
        <v>0</v>
      </c>
      <c r="S198" s="58">
        <v>0</v>
      </c>
      <c r="T198" s="58">
        <v>0</v>
      </c>
      <c r="U198" s="58">
        <v>0</v>
      </c>
      <c r="V198" s="58">
        <v>0</v>
      </c>
      <c r="W198" s="58">
        <v>0</v>
      </c>
      <c r="X198" s="58">
        <v>0</v>
      </c>
      <c r="Y198" s="58">
        <v>0</v>
      </c>
      <c r="Z198" s="58">
        <v>0</v>
      </c>
      <c r="AA198" s="58">
        <v>0</v>
      </c>
      <c r="AB198" s="58">
        <v>0</v>
      </c>
      <c r="AC198" s="58">
        <v>0</v>
      </c>
      <c r="AD198" s="58">
        <v>0</v>
      </c>
      <c r="AE198" s="58">
        <v>0</v>
      </c>
      <c r="AF198" s="58">
        <v>0</v>
      </c>
      <c r="AG198" s="58">
        <v>0</v>
      </c>
      <c r="AH198" s="58">
        <v>0</v>
      </c>
      <c r="AI198" s="58">
        <v>0</v>
      </c>
      <c r="AJ198" s="58">
        <v>0</v>
      </c>
      <c r="AK198" s="58">
        <v>0</v>
      </c>
      <c r="AL198" s="58">
        <v>0</v>
      </c>
      <c r="AM198" s="58">
        <v>0</v>
      </c>
      <c r="AN198" s="58">
        <v>0</v>
      </c>
      <c r="AO198" s="58">
        <v>0</v>
      </c>
      <c r="AP198" s="58">
        <v>0</v>
      </c>
      <c r="AQ198" s="58">
        <v>0</v>
      </c>
      <c r="AR198" s="58">
        <v>0</v>
      </c>
      <c r="AS198" s="58">
        <v>0</v>
      </c>
      <c r="AT198" s="58">
        <v>0</v>
      </c>
      <c r="AU198" s="58">
        <v>0</v>
      </c>
      <c r="AV198" s="58">
        <v>0</v>
      </c>
      <c r="AW198" s="58">
        <v>0</v>
      </c>
      <c r="AX198" s="58">
        <v>0</v>
      </c>
      <c r="AY198" s="58">
        <v>0</v>
      </c>
      <c r="AZ198" s="58">
        <v>0</v>
      </c>
      <c r="BA198" s="58">
        <v>0</v>
      </c>
      <c r="BB198" s="58">
        <v>0</v>
      </c>
      <c r="BC198" s="58">
        <v>0</v>
      </c>
      <c r="BD198" s="58">
        <v>0</v>
      </c>
      <c r="BE198" s="58">
        <v>0</v>
      </c>
      <c r="BF198" s="58">
        <v>0</v>
      </c>
      <c r="BG198" s="58">
        <v>0</v>
      </c>
      <c r="BH198" s="58">
        <v>0</v>
      </c>
      <c r="BI198" s="58">
        <v>0</v>
      </c>
      <c r="BJ198" s="58">
        <v>0</v>
      </c>
      <c r="BK198" s="58">
        <v>0</v>
      </c>
      <c r="BL198" s="58">
        <v>0</v>
      </c>
      <c r="BM198" s="58">
        <v>0</v>
      </c>
      <c r="BN198" s="58">
        <v>0</v>
      </c>
      <c r="BO198" s="58">
        <v>0</v>
      </c>
      <c r="BP198" s="58">
        <v>0</v>
      </c>
      <c r="BQ198" s="58">
        <v>0</v>
      </c>
      <c r="BR198" s="58">
        <v>0</v>
      </c>
      <c r="BS198" s="58">
        <v>0</v>
      </c>
      <c r="BT198" s="58">
        <v>0</v>
      </c>
      <c r="BU198" s="58">
        <v>0</v>
      </c>
      <c r="BV198" s="58">
        <v>0</v>
      </c>
      <c r="BW198" s="58">
        <v>0</v>
      </c>
      <c r="BX198" s="58">
        <v>0</v>
      </c>
      <c r="BY198" s="58">
        <v>0</v>
      </c>
      <c r="BZ198" s="58">
        <v>0</v>
      </c>
      <c r="CA198" s="58">
        <v>0</v>
      </c>
      <c r="CB198" s="58">
        <v>0</v>
      </c>
      <c r="CC198" s="58">
        <v>0</v>
      </c>
      <c r="CD198" s="58">
        <v>0</v>
      </c>
      <c r="CE198" s="58">
        <v>0</v>
      </c>
      <c r="CF198" s="58">
        <v>0</v>
      </c>
    </row>
    <row r="199" spans="1:84" x14ac:dyDescent="0.25">
      <c r="A199" s="17"/>
      <c r="B199" s="17"/>
      <c r="C199" s="17"/>
      <c r="D199" s="13"/>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3"/>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3"/>
      <c r="E201" s="11"/>
      <c r="F201" s="12" t="s">
        <v>190</v>
      </c>
      <c r="G201" s="165" t="s">
        <v>168</v>
      </c>
      <c r="H201" s="164" t="s">
        <v>168</v>
      </c>
      <c r="I201" s="164" t="s">
        <v>168</v>
      </c>
      <c r="J201" s="164" t="s">
        <v>168</v>
      </c>
      <c r="K201" s="164" t="s">
        <v>168</v>
      </c>
      <c r="L201" s="164" t="s">
        <v>168</v>
      </c>
      <c r="M201" s="164" t="s">
        <v>168</v>
      </c>
      <c r="N201" s="164" t="s">
        <v>168</v>
      </c>
      <c r="O201" s="164" t="s">
        <v>168</v>
      </c>
      <c r="P201" s="164" t="s">
        <v>168</v>
      </c>
      <c r="Q201" s="164" t="s">
        <v>168</v>
      </c>
      <c r="R201" s="164" t="s">
        <v>168</v>
      </c>
      <c r="S201" s="164" t="s">
        <v>168</v>
      </c>
      <c r="T201" s="164" t="s">
        <v>168</v>
      </c>
      <c r="U201" s="164" t="s">
        <v>168</v>
      </c>
      <c r="V201" s="164" t="s">
        <v>168</v>
      </c>
      <c r="W201" s="164" t="s">
        <v>168</v>
      </c>
      <c r="X201" s="164" t="s">
        <v>168</v>
      </c>
      <c r="Y201" s="164" t="s">
        <v>168</v>
      </c>
      <c r="Z201" s="164" t="s">
        <v>168</v>
      </c>
      <c r="AA201" s="164" t="s">
        <v>168</v>
      </c>
      <c r="AB201" s="164" t="s">
        <v>168</v>
      </c>
      <c r="AC201" s="164" t="s">
        <v>168</v>
      </c>
      <c r="AD201" s="164" t="s">
        <v>168</v>
      </c>
      <c r="AE201" s="164" t="s">
        <v>168</v>
      </c>
      <c r="AF201" s="164" t="s">
        <v>168</v>
      </c>
      <c r="AG201" s="164" t="s">
        <v>168</v>
      </c>
      <c r="AH201" s="164" t="s">
        <v>168</v>
      </c>
      <c r="AI201" s="164" t="s">
        <v>168</v>
      </c>
      <c r="AJ201" s="164" t="s">
        <v>168</v>
      </c>
      <c r="AK201" s="164" t="s">
        <v>168</v>
      </c>
      <c r="AL201" s="164" t="s">
        <v>168</v>
      </c>
      <c r="AM201" s="164" t="s">
        <v>168</v>
      </c>
      <c r="AN201" s="164" t="s">
        <v>168</v>
      </c>
      <c r="AO201" s="164" t="s">
        <v>168</v>
      </c>
      <c r="AP201" s="164" t="s">
        <v>168</v>
      </c>
      <c r="AQ201" s="164" t="s">
        <v>168</v>
      </c>
      <c r="AR201" s="164" t="s">
        <v>168</v>
      </c>
      <c r="AS201" s="164" t="s">
        <v>168</v>
      </c>
      <c r="AT201" s="164" t="s">
        <v>168</v>
      </c>
      <c r="AU201" s="164" t="s">
        <v>168</v>
      </c>
      <c r="AV201" s="164" t="s">
        <v>168</v>
      </c>
      <c r="AW201" s="164" t="s">
        <v>168</v>
      </c>
      <c r="AX201" s="164" t="s">
        <v>168</v>
      </c>
      <c r="AY201" s="164" t="s">
        <v>168</v>
      </c>
      <c r="AZ201" s="164" t="s">
        <v>168</v>
      </c>
      <c r="BA201" s="164" t="s">
        <v>168</v>
      </c>
      <c r="BB201" s="164" t="s">
        <v>168</v>
      </c>
      <c r="BC201" s="164" t="s">
        <v>168</v>
      </c>
      <c r="BD201" s="164" t="s">
        <v>168</v>
      </c>
      <c r="BE201" s="164" t="s">
        <v>168</v>
      </c>
      <c r="BF201" s="164" t="s">
        <v>168</v>
      </c>
      <c r="BG201" s="164" t="s">
        <v>168</v>
      </c>
      <c r="BH201" s="164" t="s">
        <v>168</v>
      </c>
      <c r="BI201" s="164" t="s">
        <v>168</v>
      </c>
      <c r="BJ201" s="164" t="s">
        <v>168</v>
      </c>
      <c r="BK201" s="164" t="s">
        <v>168</v>
      </c>
      <c r="BL201" s="164" t="s">
        <v>168</v>
      </c>
      <c r="BM201" s="164" t="s">
        <v>168</v>
      </c>
      <c r="BN201" s="164" t="s">
        <v>168</v>
      </c>
      <c r="BO201" s="164" t="s">
        <v>168</v>
      </c>
      <c r="BP201" s="164" t="s">
        <v>168</v>
      </c>
      <c r="BQ201" s="164" t="s">
        <v>168</v>
      </c>
      <c r="BR201" s="164" t="s">
        <v>168</v>
      </c>
      <c r="BS201" s="164" t="s">
        <v>168</v>
      </c>
      <c r="BT201" s="164" t="s">
        <v>168</v>
      </c>
      <c r="BU201" s="164" t="s">
        <v>168</v>
      </c>
      <c r="BV201" s="164" t="s">
        <v>168</v>
      </c>
      <c r="BW201" s="164" t="s">
        <v>168</v>
      </c>
      <c r="BX201" s="164" t="s">
        <v>168</v>
      </c>
      <c r="BY201" s="164" t="s">
        <v>168</v>
      </c>
      <c r="BZ201" s="164" t="s">
        <v>168</v>
      </c>
      <c r="CA201" s="164" t="s">
        <v>168</v>
      </c>
      <c r="CB201" s="164" t="s">
        <v>168</v>
      </c>
      <c r="CC201" s="164" t="s">
        <v>168</v>
      </c>
      <c r="CD201" s="164" t="s">
        <v>168</v>
      </c>
      <c r="CE201" s="164" t="s">
        <v>168</v>
      </c>
      <c r="CF201" s="164" t="s">
        <v>168</v>
      </c>
    </row>
    <row r="202" spans="1:84" x14ac:dyDescent="0.25">
      <c r="A202" s="48" t="s">
        <v>34</v>
      </c>
      <c r="B202" s="49" t="s">
        <v>121</v>
      </c>
      <c r="C202" s="50" t="s">
        <v>122</v>
      </c>
      <c r="D202" s="13"/>
      <c r="E202" s="11"/>
      <c r="F202" s="14" t="s">
        <v>115</v>
      </c>
      <c r="G202" s="165" t="s">
        <v>168</v>
      </c>
      <c r="H202" s="164" t="s">
        <v>168</v>
      </c>
      <c r="I202" s="164" t="s">
        <v>168</v>
      </c>
      <c r="J202" s="164" t="s">
        <v>168</v>
      </c>
      <c r="K202" s="164" t="s">
        <v>168</v>
      </c>
      <c r="L202" s="164" t="s">
        <v>168</v>
      </c>
      <c r="M202" s="164" t="s">
        <v>168</v>
      </c>
      <c r="N202" s="164" t="s">
        <v>168</v>
      </c>
      <c r="O202" s="164" t="s">
        <v>168</v>
      </c>
      <c r="P202" s="164" t="s">
        <v>168</v>
      </c>
      <c r="Q202" s="164" t="s">
        <v>168</v>
      </c>
      <c r="R202" s="164" t="s">
        <v>168</v>
      </c>
      <c r="S202" s="164" t="s">
        <v>168</v>
      </c>
      <c r="T202" s="164" t="s">
        <v>168</v>
      </c>
      <c r="U202" s="164" t="s">
        <v>168</v>
      </c>
      <c r="V202" s="164" t="s">
        <v>168</v>
      </c>
      <c r="W202" s="164" t="s">
        <v>168</v>
      </c>
      <c r="X202" s="164" t="s">
        <v>168</v>
      </c>
      <c r="Y202" s="164" t="s">
        <v>168</v>
      </c>
      <c r="Z202" s="164" t="s">
        <v>168</v>
      </c>
      <c r="AA202" s="164" t="s">
        <v>168</v>
      </c>
      <c r="AB202" s="164" t="s">
        <v>168</v>
      </c>
      <c r="AC202" s="164" t="s">
        <v>168</v>
      </c>
      <c r="AD202" s="164" t="s">
        <v>168</v>
      </c>
      <c r="AE202" s="164" t="s">
        <v>168</v>
      </c>
      <c r="AF202" s="164" t="s">
        <v>168</v>
      </c>
      <c r="AG202" s="164" t="s">
        <v>168</v>
      </c>
      <c r="AH202" s="164" t="s">
        <v>168</v>
      </c>
      <c r="AI202" s="164" t="s">
        <v>168</v>
      </c>
      <c r="AJ202" s="164" t="s">
        <v>168</v>
      </c>
      <c r="AK202" s="164" t="s">
        <v>168</v>
      </c>
      <c r="AL202" s="164" t="s">
        <v>168</v>
      </c>
      <c r="AM202" s="164" t="s">
        <v>168</v>
      </c>
      <c r="AN202" s="164" t="s">
        <v>168</v>
      </c>
      <c r="AO202" s="164" t="s">
        <v>168</v>
      </c>
      <c r="AP202" s="164" t="s">
        <v>168</v>
      </c>
      <c r="AQ202" s="164" t="s">
        <v>168</v>
      </c>
      <c r="AR202" s="164" t="s">
        <v>168</v>
      </c>
      <c r="AS202" s="164" t="s">
        <v>168</v>
      </c>
      <c r="AT202" s="164" t="s">
        <v>168</v>
      </c>
      <c r="AU202" s="164" t="s">
        <v>168</v>
      </c>
      <c r="AV202" s="164" t="s">
        <v>168</v>
      </c>
      <c r="AW202" s="164" t="s">
        <v>168</v>
      </c>
      <c r="AX202" s="164" t="s">
        <v>168</v>
      </c>
      <c r="AY202" s="164" t="s">
        <v>168</v>
      </c>
      <c r="AZ202" s="164" t="s">
        <v>168</v>
      </c>
      <c r="BA202" s="164" t="s">
        <v>168</v>
      </c>
      <c r="BB202" s="164" t="s">
        <v>168</v>
      </c>
      <c r="BC202" s="164" t="s">
        <v>168</v>
      </c>
      <c r="BD202" s="164" t="s">
        <v>168</v>
      </c>
      <c r="BE202" s="164" t="s">
        <v>168</v>
      </c>
      <c r="BF202" s="164" t="s">
        <v>168</v>
      </c>
      <c r="BG202" s="164" t="s">
        <v>168</v>
      </c>
      <c r="BH202" s="164" t="s">
        <v>168</v>
      </c>
      <c r="BI202" s="164" t="s">
        <v>168</v>
      </c>
      <c r="BJ202" s="164" t="s">
        <v>168</v>
      </c>
      <c r="BK202" s="164" t="s">
        <v>168</v>
      </c>
      <c r="BL202" s="164" t="s">
        <v>168</v>
      </c>
      <c r="BM202" s="164" t="s">
        <v>168</v>
      </c>
      <c r="BN202" s="164" t="s">
        <v>168</v>
      </c>
      <c r="BO202" s="164" t="s">
        <v>168</v>
      </c>
      <c r="BP202" s="164" t="s">
        <v>168</v>
      </c>
      <c r="BQ202" s="164" t="s">
        <v>168</v>
      </c>
      <c r="BR202" s="164" t="s">
        <v>168</v>
      </c>
      <c r="BS202" s="164" t="s">
        <v>168</v>
      </c>
      <c r="BT202" s="164" t="s">
        <v>168</v>
      </c>
      <c r="BU202" s="164" t="s">
        <v>168</v>
      </c>
      <c r="BV202" s="164" t="s">
        <v>168</v>
      </c>
      <c r="BW202" s="164" t="s">
        <v>168</v>
      </c>
      <c r="BX202" s="164" t="s">
        <v>168</v>
      </c>
      <c r="BY202" s="164" t="s">
        <v>168</v>
      </c>
      <c r="BZ202" s="164" t="s">
        <v>168</v>
      </c>
      <c r="CA202" s="164" t="s">
        <v>168</v>
      </c>
      <c r="CB202" s="164" t="s">
        <v>168</v>
      </c>
      <c r="CC202" s="164" t="s">
        <v>168</v>
      </c>
      <c r="CD202" s="164" t="s">
        <v>168</v>
      </c>
      <c r="CE202" s="164" t="s">
        <v>168</v>
      </c>
      <c r="CF202" s="164" t="s">
        <v>168</v>
      </c>
    </row>
    <row r="203" spans="1:84" x14ac:dyDescent="0.25">
      <c r="A203" s="17"/>
      <c r="B203" s="17"/>
      <c r="C203" s="17"/>
      <c r="D203" s="13"/>
      <c r="E203" s="11"/>
      <c r="F203" s="12" t="s">
        <v>191</v>
      </c>
      <c r="G203" s="111" t="e">
        <f ca="1">(INDIRECT("H203")+INDIRECT("I203")+INDIRECT("J203")+INDIRECT("K203")+INDIRECT("L203")+INDIRECT("M203")+INDIRECT("N203")+INDIRECT("O203")+INDIRECT("P203")+INDIRECT("Q203")+INDIRECT("R203")+INDIRECT("S203")) / 12</f>
        <v>#REF!</v>
      </c>
      <c r="H203" s="71" t="e">
        <f>#REF!</f>
        <v>#REF!</v>
      </c>
      <c r="I203" s="71">
        <v>0</v>
      </c>
      <c r="J203" s="71">
        <v>0</v>
      </c>
      <c r="K203" s="71">
        <v>0</v>
      </c>
      <c r="L203" s="71">
        <v>0</v>
      </c>
      <c r="M203" s="71">
        <v>0</v>
      </c>
      <c r="N203" s="71">
        <v>0</v>
      </c>
      <c r="O203" s="71">
        <v>0</v>
      </c>
      <c r="P203" s="71">
        <v>0</v>
      </c>
      <c r="Q203" s="71">
        <v>0</v>
      </c>
      <c r="R203" s="71">
        <v>0</v>
      </c>
      <c r="S203" s="71">
        <v>0</v>
      </c>
      <c r="T203" s="71">
        <v>0</v>
      </c>
      <c r="U203" s="71">
        <v>0</v>
      </c>
      <c r="V203" s="71">
        <v>0</v>
      </c>
      <c r="W203" s="71">
        <v>0</v>
      </c>
      <c r="X203" s="71">
        <v>0</v>
      </c>
      <c r="Y203" s="71">
        <v>0</v>
      </c>
      <c r="Z203" s="71">
        <v>0</v>
      </c>
      <c r="AA203" s="71">
        <v>0</v>
      </c>
      <c r="AB203" s="71">
        <v>0</v>
      </c>
      <c r="AC203" s="71">
        <v>0</v>
      </c>
      <c r="AD203" s="71">
        <v>0</v>
      </c>
      <c r="AE203" s="71">
        <v>0</v>
      </c>
      <c r="AF203" s="71">
        <v>0</v>
      </c>
      <c r="AG203" s="71">
        <v>0</v>
      </c>
      <c r="AH203" s="71">
        <v>0</v>
      </c>
      <c r="AI203" s="71">
        <v>0</v>
      </c>
      <c r="AJ203" s="71">
        <v>0</v>
      </c>
      <c r="AK203" s="71">
        <v>0</v>
      </c>
      <c r="AL203" s="71">
        <v>0</v>
      </c>
      <c r="AM203" s="71">
        <v>0</v>
      </c>
      <c r="AN203" s="71">
        <v>0</v>
      </c>
      <c r="AO203" s="71">
        <v>0</v>
      </c>
      <c r="AP203" s="71">
        <v>0</v>
      </c>
      <c r="AQ203" s="71">
        <v>0</v>
      </c>
      <c r="AR203" s="71">
        <v>0</v>
      </c>
      <c r="AS203" s="71">
        <v>0</v>
      </c>
      <c r="AT203" s="71">
        <v>0</v>
      </c>
      <c r="AU203" s="71">
        <v>0</v>
      </c>
      <c r="AV203" s="71">
        <v>0</v>
      </c>
      <c r="AW203" s="71">
        <v>0</v>
      </c>
      <c r="AX203" s="71">
        <v>0</v>
      </c>
      <c r="AY203" s="71">
        <v>0</v>
      </c>
      <c r="AZ203" s="71">
        <v>0</v>
      </c>
      <c r="BA203" s="71">
        <v>0</v>
      </c>
      <c r="BB203" s="71">
        <v>0</v>
      </c>
      <c r="BC203" s="71">
        <v>0</v>
      </c>
      <c r="BD203" s="71">
        <v>0</v>
      </c>
      <c r="BE203" s="71">
        <v>0</v>
      </c>
      <c r="BF203" s="71">
        <v>0</v>
      </c>
      <c r="BG203" s="71">
        <v>0</v>
      </c>
      <c r="BH203" s="71">
        <v>0</v>
      </c>
      <c r="BI203" s="71">
        <v>0</v>
      </c>
      <c r="BJ203" s="71">
        <v>0</v>
      </c>
      <c r="BK203" s="71">
        <v>0</v>
      </c>
      <c r="BL203" s="71">
        <v>0</v>
      </c>
      <c r="BM203" s="71">
        <v>0</v>
      </c>
      <c r="BN203" s="71">
        <v>0</v>
      </c>
      <c r="BO203" s="71">
        <v>0</v>
      </c>
      <c r="BP203" s="71">
        <v>0</v>
      </c>
      <c r="BQ203" s="71">
        <v>0</v>
      </c>
      <c r="BR203" s="71">
        <v>0</v>
      </c>
      <c r="BS203" s="71">
        <v>0</v>
      </c>
      <c r="BT203" s="71">
        <v>0</v>
      </c>
      <c r="BU203" s="71">
        <v>0</v>
      </c>
      <c r="BV203" s="71">
        <v>0</v>
      </c>
      <c r="BW203" s="71">
        <v>0</v>
      </c>
      <c r="BX203" s="71">
        <v>0</v>
      </c>
      <c r="BY203" s="71">
        <v>0</v>
      </c>
      <c r="BZ203" s="71">
        <v>0</v>
      </c>
      <c r="CA203" s="71">
        <v>0</v>
      </c>
      <c r="CB203" s="71">
        <v>0</v>
      </c>
      <c r="CC203" s="71">
        <v>0</v>
      </c>
      <c r="CD203" s="71">
        <v>0</v>
      </c>
      <c r="CE203" s="71">
        <v>0</v>
      </c>
      <c r="CF203" s="71">
        <v>0</v>
      </c>
    </row>
    <row r="204" spans="1:84" x14ac:dyDescent="0.25">
      <c r="A204" s="48" t="s">
        <v>34</v>
      </c>
      <c r="B204" s="49" t="s">
        <v>121</v>
      </c>
      <c r="C204" s="50" t="s">
        <v>122</v>
      </c>
      <c r="D204" s="13"/>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3"/>
      <c r="E205" s="11"/>
      <c r="F205" s="18"/>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row>
    <row r="206" spans="1:84" ht="13.8" thickBot="1" x14ac:dyDescent="0.3">
      <c r="A206" s="17"/>
      <c r="B206" s="17"/>
      <c r="C206" s="17"/>
      <c r="D206" s="13"/>
      <c r="E206" s="11"/>
      <c r="F206" s="25" t="s">
        <v>192</v>
      </c>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row>
    <row r="207" spans="1:84" x14ac:dyDescent="0.25">
      <c r="A207" s="17"/>
      <c r="B207" s="17"/>
      <c r="C207" s="17"/>
      <c r="D207" s="13"/>
      <c r="E207" s="11"/>
      <c r="F207" s="26" t="s">
        <v>193</v>
      </c>
      <c r="G207" s="111" t="e">
        <f ca="1">(INDIRECT("H207")+INDIRECT("I207")+INDIRECT("J207")+INDIRECT("K207")+INDIRECT("L207")+INDIRECT("M207")+INDIRECT("N207")+INDIRECT("O207")+INDIRECT("P207")+INDIRECT("Q207")+INDIRECT("R207")+INDIRECT("S207")) / 12</f>
        <v>#REF!</v>
      </c>
      <c r="H207" s="89" t="e">
        <f>#REF!</f>
        <v>#REF!</v>
      </c>
      <c r="I207" s="89">
        <v>0</v>
      </c>
      <c r="J207" s="89">
        <v>0</v>
      </c>
      <c r="K207" s="89">
        <v>0</v>
      </c>
      <c r="L207" s="89">
        <v>0</v>
      </c>
      <c r="M207" s="89">
        <v>0</v>
      </c>
      <c r="N207" s="89">
        <v>0</v>
      </c>
      <c r="O207" s="89">
        <v>0</v>
      </c>
      <c r="P207" s="89">
        <v>0</v>
      </c>
      <c r="Q207" s="89">
        <v>0</v>
      </c>
      <c r="R207" s="89">
        <v>0</v>
      </c>
      <c r="S207" s="89">
        <v>0</v>
      </c>
      <c r="T207" s="89">
        <v>0</v>
      </c>
      <c r="U207" s="89">
        <v>0</v>
      </c>
      <c r="V207" s="89">
        <v>0</v>
      </c>
      <c r="W207" s="89">
        <v>0</v>
      </c>
      <c r="X207" s="89">
        <v>0</v>
      </c>
      <c r="Y207" s="89">
        <v>0</v>
      </c>
      <c r="Z207" s="89">
        <v>0</v>
      </c>
      <c r="AA207" s="89">
        <v>0</v>
      </c>
      <c r="AB207" s="89">
        <v>0</v>
      </c>
      <c r="AC207" s="89">
        <v>0</v>
      </c>
      <c r="AD207" s="89">
        <v>0</v>
      </c>
      <c r="AE207" s="89">
        <v>0</v>
      </c>
      <c r="AF207" s="89">
        <v>0</v>
      </c>
      <c r="AG207" s="89">
        <v>0</v>
      </c>
      <c r="AH207" s="89">
        <v>0</v>
      </c>
      <c r="AI207" s="89">
        <v>0</v>
      </c>
      <c r="AJ207" s="89">
        <v>0</v>
      </c>
      <c r="AK207" s="89">
        <v>0</v>
      </c>
      <c r="AL207" s="89">
        <v>0</v>
      </c>
      <c r="AM207" s="89">
        <v>0</v>
      </c>
      <c r="AN207" s="89">
        <v>0</v>
      </c>
      <c r="AO207" s="89">
        <v>0</v>
      </c>
      <c r="AP207" s="89">
        <v>0</v>
      </c>
      <c r="AQ207" s="89">
        <v>0</v>
      </c>
      <c r="AR207" s="89">
        <v>0</v>
      </c>
      <c r="AS207" s="89">
        <v>0</v>
      </c>
      <c r="AT207" s="89">
        <v>0</v>
      </c>
      <c r="AU207" s="89">
        <v>0</v>
      </c>
      <c r="AV207" s="89">
        <v>0</v>
      </c>
      <c r="AW207" s="89">
        <v>0</v>
      </c>
      <c r="AX207" s="89">
        <v>0</v>
      </c>
      <c r="AY207" s="89">
        <v>0</v>
      </c>
      <c r="AZ207" s="89">
        <v>0</v>
      </c>
      <c r="BA207" s="89">
        <v>0</v>
      </c>
      <c r="BB207" s="89">
        <v>0</v>
      </c>
      <c r="BC207" s="89">
        <v>0</v>
      </c>
      <c r="BD207" s="89">
        <v>0</v>
      </c>
      <c r="BE207" s="89">
        <v>0</v>
      </c>
      <c r="BF207" s="89">
        <v>0</v>
      </c>
      <c r="BG207" s="89">
        <v>0</v>
      </c>
      <c r="BH207" s="89">
        <v>0</v>
      </c>
      <c r="BI207" s="89">
        <v>0</v>
      </c>
      <c r="BJ207" s="89">
        <v>0</v>
      </c>
      <c r="BK207" s="89">
        <v>0</v>
      </c>
      <c r="BL207" s="89">
        <v>0</v>
      </c>
      <c r="BM207" s="89">
        <v>0</v>
      </c>
      <c r="BN207" s="89">
        <v>0</v>
      </c>
      <c r="BO207" s="89">
        <v>0</v>
      </c>
      <c r="BP207" s="89">
        <v>0</v>
      </c>
      <c r="BQ207" s="89">
        <v>0</v>
      </c>
      <c r="BR207" s="89">
        <v>0</v>
      </c>
      <c r="BS207" s="89">
        <v>0</v>
      </c>
      <c r="BT207" s="89">
        <v>0</v>
      </c>
      <c r="BU207" s="89">
        <v>0</v>
      </c>
      <c r="BV207" s="89">
        <v>0</v>
      </c>
      <c r="BW207" s="89">
        <v>0</v>
      </c>
      <c r="BX207" s="89">
        <v>0</v>
      </c>
      <c r="BY207" s="89">
        <v>0</v>
      </c>
      <c r="BZ207" s="89">
        <v>0</v>
      </c>
      <c r="CA207" s="89">
        <v>0</v>
      </c>
      <c r="CB207" s="89">
        <v>0</v>
      </c>
      <c r="CC207" s="89">
        <v>0</v>
      </c>
      <c r="CD207" s="89">
        <v>0</v>
      </c>
      <c r="CE207" s="89">
        <v>0</v>
      </c>
      <c r="CF207" s="89">
        <v>0</v>
      </c>
    </row>
    <row r="208" spans="1:84" x14ac:dyDescent="0.25">
      <c r="A208" s="48" t="s">
        <v>194</v>
      </c>
      <c r="B208" s="49" t="s">
        <v>16</v>
      </c>
      <c r="C208" s="50" t="s">
        <v>17</v>
      </c>
      <c r="D208" s="13"/>
      <c r="E208" s="11"/>
      <c r="F208" s="27" t="s">
        <v>115</v>
      </c>
      <c r="G208" s="23" t="e">
        <f ca="1" xml:space="preserve"> G207/G9</f>
        <v>#REF!</v>
      </c>
      <c r="H208" s="60" t="e">
        <f>IF(H9=0, 0, H207/H9)</f>
        <v>#REF!</v>
      </c>
      <c r="I208" s="60">
        <v>0</v>
      </c>
      <c r="J208" s="60">
        <v>0</v>
      </c>
      <c r="K208" s="60">
        <v>0</v>
      </c>
      <c r="L208" s="60">
        <v>0</v>
      </c>
      <c r="M208" s="60">
        <v>0</v>
      </c>
      <c r="N208" s="60">
        <v>0</v>
      </c>
      <c r="O208" s="60">
        <v>0</v>
      </c>
      <c r="P208" s="60">
        <v>0</v>
      </c>
      <c r="Q208" s="60">
        <v>0</v>
      </c>
      <c r="R208" s="60">
        <v>0</v>
      </c>
      <c r="S208" s="60">
        <v>0</v>
      </c>
      <c r="T208" s="60">
        <v>0</v>
      </c>
      <c r="U208" s="60">
        <v>0</v>
      </c>
      <c r="V208" s="60">
        <v>0</v>
      </c>
      <c r="W208" s="60">
        <v>0</v>
      </c>
      <c r="X208" s="60">
        <v>0</v>
      </c>
      <c r="Y208" s="60">
        <v>0</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0</v>
      </c>
      <c r="BS208" s="60">
        <v>0</v>
      </c>
      <c r="BT208" s="60">
        <v>0</v>
      </c>
      <c r="BU208" s="60">
        <v>0</v>
      </c>
      <c r="BV208" s="60">
        <v>0</v>
      </c>
      <c r="BW208" s="60">
        <v>0</v>
      </c>
      <c r="BX208" s="60">
        <v>0</v>
      </c>
      <c r="BY208" s="60">
        <v>0</v>
      </c>
      <c r="BZ208" s="60">
        <v>0</v>
      </c>
      <c r="CA208" s="60">
        <v>0</v>
      </c>
      <c r="CB208" s="60">
        <v>0</v>
      </c>
      <c r="CC208" s="60">
        <v>0</v>
      </c>
      <c r="CD208" s="60">
        <v>0</v>
      </c>
      <c r="CE208" s="60">
        <v>0</v>
      </c>
      <c r="CF208" s="60">
        <v>0</v>
      </c>
    </row>
    <row r="209" spans="1:84" x14ac:dyDescent="0.25">
      <c r="A209" s="17"/>
      <c r="B209" s="17"/>
      <c r="C209" s="17"/>
      <c r="D209" s="13"/>
      <c r="E209" s="11"/>
      <c r="F209" s="26" t="s">
        <v>195</v>
      </c>
      <c r="G209" s="111" t="e">
        <f ca="1">(INDIRECT("H209")+INDIRECT("I209")+INDIRECT("J209")+INDIRECT("K209")+INDIRECT("L209")+INDIRECT("M209")+INDIRECT("N209")+INDIRECT("O209")+INDIRECT("P209")+INDIRECT("Q209")+INDIRECT("R209")+INDIRECT("S209")) / 12</f>
        <v>#REF!</v>
      </c>
      <c r="H209" s="89" t="e">
        <f>#REF!</f>
        <v>#REF!</v>
      </c>
      <c r="I209" s="89">
        <v>0</v>
      </c>
      <c r="J209" s="89">
        <v>0</v>
      </c>
      <c r="K209" s="89">
        <v>0</v>
      </c>
      <c r="L209" s="89">
        <v>0</v>
      </c>
      <c r="M209" s="89">
        <v>0</v>
      </c>
      <c r="N209" s="89">
        <v>0</v>
      </c>
      <c r="O209" s="89">
        <v>0</v>
      </c>
      <c r="P209" s="89">
        <v>0</v>
      </c>
      <c r="Q209" s="89">
        <v>0</v>
      </c>
      <c r="R209" s="89">
        <v>0</v>
      </c>
      <c r="S209" s="89">
        <v>0</v>
      </c>
      <c r="T209" s="89">
        <v>0</v>
      </c>
      <c r="U209" s="89">
        <v>0</v>
      </c>
      <c r="V209" s="89">
        <v>0</v>
      </c>
      <c r="W209" s="89">
        <v>0</v>
      </c>
      <c r="X209" s="89">
        <v>0</v>
      </c>
      <c r="Y209" s="89">
        <v>0</v>
      </c>
      <c r="Z209" s="89">
        <v>0</v>
      </c>
      <c r="AA209" s="89">
        <v>0</v>
      </c>
      <c r="AB209" s="89">
        <v>0</v>
      </c>
      <c r="AC209" s="89">
        <v>0</v>
      </c>
      <c r="AD209" s="89">
        <v>0</v>
      </c>
      <c r="AE209" s="89">
        <v>0</v>
      </c>
      <c r="AF209" s="89">
        <v>0</v>
      </c>
      <c r="AG209" s="89">
        <v>0</v>
      </c>
      <c r="AH209" s="89">
        <v>0</v>
      </c>
      <c r="AI209" s="89">
        <v>0</v>
      </c>
      <c r="AJ209" s="89">
        <v>0</v>
      </c>
      <c r="AK209" s="89">
        <v>0</v>
      </c>
      <c r="AL209" s="89">
        <v>0</v>
      </c>
      <c r="AM209" s="89">
        <v>0</v>
      </c>
      <c r="AN209" s="89">
        <v>0</v>
      </c>
      <c r="AO209" s="89">
        <v>0</v>
      </c>
      <c r="AP209" s="89">
        <v>0</v>
      </c>
      <c r="AQ209" s="89">
        <v>0</v>
      </c>
      <c r="AR209" s="89">
        <v>0</v>
      </c>
      <c r="AS209" s="89">
        <v>0</v>
      </c>
      <c r="AT209" s="89">
        <v>0</v>
      </c>
      <c r="AU209" s="89">
        <v>0</v>
      </c>
      <c r="AV209" s="89">
        <v>0</v>
      </c>
      <c r="AW209" s="89">
        <v>0</v>
      </c>
      <c r="AX209" s="89">
        <v>0</v>
      </c>
      <c r="AY209" s="89">
        <v>0</v>
      </c>
      <c r="AZ209" s="89">
        <v>0</v>
      </c>
      <c r="BA209" s="89">
        <v>0</v>
      </c>
      <c r="BB209" s="89">
        <v>0</v>
      </c>
      <c r="BC209" s="89">
        <v>0</v>
      </c>
      <c r="BD209" s="89">
        <v>0</v>
      </c>
      <c r="BE209" s="89">
        <v>0</v>
      </c>
      <c r="BF209" s="89">
        <v>0</v>
      </c>
      <c r="BG209" s="89">
        <v>0</v>
      </c>
      <c r="BH209" s="89">
        <v>0</v>
      </c>
      <c r="BI209" s="89">
        <v>0</v>
      </c>
      <c r="BJ209" s="89">
        <v>0</v>
      </c>
      <c r="BK209" s="89">
        <v>0</v>
      </c>
      <c r="BL209" s="89">
        <v>0</v>
      </c>
      <c r="BM209" s="89">
        <v>0</v>
      </c>
      <c r="BN209" s="89">
        <v>0</v>
      </c>
      <c r="BO209" s="89">
        <v>0</v>
      </c>
      <c r="BP209" s="89">
        <v>0</v>
      </c>
      <c r="BQ209" s="89">
        <v>0</v>
      </c>
      <c r="BR209" s="89">
        <v>0</v>
      </c>
      <c r="BS209" s="89">
        <v>0</v>
      </c>
      <c r="BT209" s="89">
        <v>0</v>
      </c>
      <c r="BU209" s="89">
        <v>0</v>
      </c>
      <c r="BV209" s="89">
        <v>0</v>
      </c>
      <c r="BW209" s="89">
        <v>0</v>
      </c>
      <c r="BX209" s="89">
        <v>0</v>
      </c>
      <c r="BY209" s="89">
        <v>0</v>
      </c>
      <c r="BZ209" s="89">
        <v>0</v>
      </c>
      <c r="CA209" s="89">
        <v>0</v>
      </c>
      <c r="CB209" s="89">
        <v>0</v>
      </c>
      <c r="CC209" s="89">
        <v>0</v>
      </c>
      <c r="CD209" s="89">
        <v>0</v>
      </c>
      <c r="CE209" s="89">
        <v>0</v>
      </c>
      <c r="CF209" s="89">
        <v>0</v>
      </c>
    </row>
    <row r="210" spans="1:84" ht="13.8" thickBot="1" x14ac:dyDescent="0.3">
      <c r="A210" s="48" t="s">
        <v>194</v>
      </c>
      <c r="B210" s="49" t="s">
        <v>16</v>
      </c>
      <c r="C210" s="50" t="s">
        <v>17</v>
      </c>
      <c r="D210" s="13"/>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3"/>
      <c r="E211" s="11"/>
      <c r="F211" s="42"/>
      <c r="G211" s="1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row>
    <row r="212" spans="1:84" ht="13.8" thickBot="1" x14ac:dyDescent="0.3">
      <c r="A212" s="17"/>
      <c r="B212" s="17"/>
      <c r="C212" s="17"/>
      <c r="D212" s="13"/>
      <c r="E212" s="11"/>
      <c r="F212" s="25" t="s">
        <v>196</v>
      </c>
      <c r="G212" s="1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row>
    <row r="213" spans="1:84" x14ac:dyDescent="0.25">
      <c r="A213" s="48" t="s">
        <v>194</v>
      </c>
      <c r="B213" s="49" t="s">
        <v>16</v>
      </c>
      <c r="C213" s="50" t="s">
        <v>17</v>
      </c>
      <c r="D213" s="13"/>
      <c r="E213" s="11"/>
      <c r="F213" s="26" t="s">
        <v>193</v>
      </c>
      <c r="G213" s="111" t="e">
        <f ca="1">(INDIRECT("H213")+INDIRECT("I213")+INDIRECT("J213")+INDIRECT("K213")+INDIRECT("L213")+INDIRECT("M213")+INDIRECT("N213")+INDIRECT("O213")+INDIRECT("P213")+INDIRECT("Q213")+INDIRECT("R213")+INDIRECT("S213")) / 12</f>
        <v>#REF!</v>
      </c>
      <c r="H213" s="89" t="e">
        <f>#REF!</f>
        <v>#REF!</v>
      </c>
      <c r="I213" s="89">
        <v>0</v>
      </c>
      <c r="J213" s="89">
        <v>0</v>
      </c>
      <c r="K213" s="89">
        <v>0</v>
      </c>
      <c r="L213" s="89">
        <v>0</v>
      </c>
      <c r="M213" s="89">
        <v>0</v>
      </c>
      <c r="N213" s="89">
        <v>0</v>
      </c>
      <c r="O213" s="89">
        <v>0</v>
      </c>
      <c r="P213" s="89">
        <v>0</v>
      </c>
      <c r="Q213" s="89">
        <v>0</v>
      </c>
      <c r="R213" s="89">
        <v>0</v>
      </c>
      <c r="S213" s="89">
        <v>0</v>
      </c>
      <c r="T213" s="89">
        <v>0</v>
      </c>
      <c r="U213" s="89">
        <v>0</v>
      </c>
      <c r="V213" s="89">
        <v>0</v>
      </c>
      <c r="W213" s="89">
        <v>0</v>
      </c>
      <c r="X213" s="89">
        <v>0</v>
      </c>
      <c r="Y213" s="89">
        <v>0</v>
      </c>
      <c r="Z213" s="89">
        <v>0</v>
      </c>
      <c r="AA213" s="89">
        <v>0</v>
      </c>
      <c r="AB213" s="89">
        <v>0</v>
      </c>
      <c r="AC213" s="89">
        <v>0</v>
      </c>
      <c r="AD213" s="89">
        <v>0</v>
      </c>
      <c r="AE213" s="89">
        <v>0</v>
      </c>
      <c r="AF213" s="89">
        <v>0</v>
      </c>
      <c r="AG213" s="89">
        <v>0</v>
      </c>
      <c r="AH213" s="89">
        <v>0</v>
      </c>
      <c r="AI213" s="89">
        <v>0</v>
      </c>
      <c r="AJ213" s="89">
        <v>0</v>
      </c>
      <c r="AK213" s="89">
        <v>0</v>
      </c>
      <c r="AL213" s="89">
        <v>0</v>
      </c>
      <c r="AM213" s="89">
        <v>0</v>
      </c>
      <c r="AN213" s="89">
        <v>0</v>
      </c>
      <c r="AO213" s="89">
        <v>0</v>
      </c>
      <c r="AP213" s="89">
        <v>0</v>
      </c>
      <c r="AQ213" s="89">
        <v>0</v>
      </c>
      <c r="AR213" s="89">
        <v>0</v>
      </c>
      <c r="AS213" s="89">
        <v>0</v>
      </c>
      <c r="AT213" s="89">
        <v>0</v>
      </c>
      <c r="AU213" s="89">
        <v>0</v>
      </c>
      <c r="AV213" s="89">
        <v>0</v>
      </c>
      <c r="AW213" s="89">
        <v>0</v>
      </c>
      <c r="AX213" s="89">
        <v>0</v>
      </c>
      <c r="AY213" s="89">
        <v>0</v>
      </c>
      <c r="AZ213" s="89">
        <v>0</v>
      </c>
      <c r="BA213" s="89">
        <v>0</v>
      </c>
      <c r="BB213" s="89">
        <v>0</v>
      </c>
      <c r="BC213" s="89">
        <v>0</v>
      </c>
      <c r="BD213" s="89">
        <v>0</v>
      </c>
      <c r="BE213" s="89">
        <v>0</v>
      </c>
      <c r="BF213" s="89">
        <v>0</v>
      </c>
      <c r="BG213" s="89">
        <v>0</v>
      </c>
      <c r="BH213" s="89">
        <v>0</v>
      </c>
      <c r="BI213" s="89">
        <v>0</v>
      </c>
      <c r="BJ213" s="89">
        <v>0</v>
      </c>
      <c r="BK213" s="89">
        <v>0</v>
      </c>
      <c r="BL213" s="89">
        <v>0</v>
      </c>
      <c r="BM213" s="89">
        <v>0</v>
      </c>
      <c r="BN213" s="89">
        <v>0</v>
      </c>
      <c r="BO213" s="89">
        <v>0</v>
      </c>
      <c r="BP213" s="89">
        <v>0</v>
      </c>
      <c r="BQ213" s="89">
        <v>0</v>
      </c>
      <c r="BR213" s="89">
        <v>0</v>
      </c>
      <c r="BS213" s="89">
        <v>0</v>
      </c>
      <c r="BT213" s="89">
        <v>0</v>
      </c>
      <c r="BU213" s="89">
        <v>0</v>
      </c>
      <c r="BV213" s="89">
        <v>0</v>
      </c>
      <c r="BW213" s="89">
        <v>0</v>
      </c>
      <c r="BX213" s="89">
        <v>0</v>
      </c>
      <c r="BY213" s="89">
        <v>0</v>
      </c>
      <c r="BZ213" s="89">
        <v>0</v>
      </c>
      <c r="CA213" s="89">
        <v>0</v>
      </c>
      <c r="CB213" s="89">
        <v>0</v>
      </c>
      <c r="CC213" s="89">
        <v>0</v>
      </c>
      <c r="CD213" s="89">
        <v>0</v>
      </c>
      <c r="CE213" s="89">
        <v>0</v>
      </c>
      <c r="CF213" s="89">
        <v>0</v>
      </c>
    </row>
    <row r="214" spans="1:84" x14ac:dyDescent="0.25">
      <c r="A214" s="17"/>
      <c r="B214" s="17"/>
      <c r="C214" s="17"/>
      <c r="D214" s="13"/>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3"/>
      <c r="E215" s="11"/>
      <c r="F215" s="26" t="s">
        <v>195</v>
      </c>
      <c r="G215" s="111" t="e">
        <f ca="1">(INDIRECT("H215")+INDIRECT("I215")+INDIRECT("J215")+INDIRECT("K215")+INDIRECT("L215")+INDIRECT("M215")+INDIRECT("N215")+INDIRECT("O215")+INDIRECT("P215")+INDIRECT("Q215")+INDIRECT("R215")+INDIRECT("S215")) / 12</f>
        <v>#REF!</v>
      </c>
      <c r="H215" s="89" t="e">
        <f>#REF!</f>
        <v>#REF!</v>
      </c>
      <c r="I215" s="89">
        <v>0</v>
      </c>
      <c r="J215" s="89">
        <v>0</v>
      </c>
      <c r="K215" s="89">
        <v>0</v>
      </c>
      <c r="L215" s="89">
        <v>0</v>
      </c>
      <c r="M215" s="89">
        <v>0</v>
      </c>
      <c r="N215" s="89">
        <v>0</v>
      </c>
      <c r="O215" s="89">
        <v>0</v>
      </c>
      <c r="P215" s="89">
        <v>0</v>
      </c>
      <c r="Q215" s="89">
        <v>0</v>
      </c>
      <c r="R215" s="89">
        <v>0</v>
      </c>
      <c r="S215" s="89">
        <v>0</v>
      </c>
      <c r="T215" s="89">
        <v>0</v>
      </c>
      <c r="U215" s="89">
        <v>0</v>
      </c>
      <c r="V215" s="89">
        <v>0</v>
      </c>
      <c r="W215" s="89">
        <v>0</v>
      </c>
      <c r="X215" s="89">
        <v>0</v>
      </c>
      <c r="Y215" s="89">
        <v>0</v>
      </c>
      <c r="Z215" s="89">
        <v>0</v>
      </c>
      <c r="AA215" s="89">
        <v>0</v>
      </c>
      <c r="AB215" s="89">
        <v>0</v>
      </c>
      <c r="AC215" s="89">
        <v>0</v>
      </c>
      <c r="AD215" s="89">
        <v>0</v>
      </c>
      <c r="AE215" s="89">
        <v>0</v>
      </c>
      <c r="AF215" s="89">
        <v>0</v>
      </c>
      <c r="AG215" s="89">
        <v>0</v>
      </c>
      <c r="AH215" s="89">
        <v>0</v>
      </c>
      <c r="AI215" s="89">
        <v>0</v>
      </c>
      <c r="AJ215" s="89">
        <v>0</v>
      </c>
      <c r="AK215" s="89">
        <v>0</v>
      </c>
      <c r="AL215" s="89">
        <v>0</v>
      </c>
      <c r="AM215" s="89">
        <v>0</v>
      </c>
      <c r="AN215" s="89">
        <v>0</v>
      </c>
      <c r="AO215" s="89">
        <v>0</v>
      </c>
      <c r="AP215" s="89">
        <v>0</v>
      </c>
      <c r="AQ215" s="89">
        <v>0</v>
      </c>
      <c r="AR215" s="89">
        <v>0</v>
      </c>
      <c r="AS215" s="89">
        <v>0</v>
      </c>
      <c r="AT215" s="89">
        <v>0</v>
      </c>
      <c r="AU215" s="89">
        <v>0</v>
      </c>
      <c r="AV215" s="89">
        <v>0</v>
      </c>
      <c r="AW215" s="89">
        <v>0</v>
      </c>
      <c r="AX215" s="89">
        <v>0</v>
      </c>
      <c r="AY215" s="89">
        <v>0</v>
      </c>
      <c r="AZ215" s="89">
        <v>0</v>
      </c>
      <c r="BA215" s="89">
        <v>0</v>
      </c>
      <c r="BB215" s="89">
        <v>0</v>
      </c>
      <c r="BC215" s="89">
        <v>0</v>
      </c>
      <c r="BD215" s="89">
        <v>0</v>
      </c>
      <c r="BE215" s="89">
        <v>0</v>
      </c>
      <c r="BF215" s="89">
        <v>0</v>
      </c>
      <c r="BG215" s="89">
        <v>0</v>
      </c>
      <c r="BH215" s="89">
        <v>0</v>
      </c>
      <c r="BI215" s="89">
        <v>0</v>
      </c>
      <c r="BJ215" s="89">
        <v>0</v>
      </c>
      <c r="BK215" s="89">
        <v>0</v>
      </c>
      <c r="BL215" s="89">
        <v>0</v>
      </c>
      <c r="BM215" s="89">
        <v>0</v>
      </c>
      <c r="BN215" s="89">
        <v>0</v>
      </c>
      <c r="BO215" s="89">
        <v>0</v>
      </c>
      <c r="BP215" s="89">
        <v>0</v>
      </c>
      <c r="BQ215" s="89">
        <v>0</v>
      </c>
      <c r="BR215" s="89">
        <v>0</v>
      </c>
      <c r="BS215" s="89">
        <v>0</v>
      </c>
      <c r="BT215" s="89">
        <v>0</v>
      </c>
      <c r="BU215" s="89">
        <v>0</v>
      </c>
      <c r="BV215" s="89">
        <v>0</v>
      </c>
      <c r="BW215" s="89">
        <v>0</v>
      </c>
      <c r="BX215" s="89">
        <v>0</v>
      </c>
      <c r="BY215" s="89">
        <v>0</v>
      </c>
      <c r="BZ215" s="89">
        <v>0</v>
      </c>
      <c r="CA215" s="89">
        <v>0</v>
      </c>
      <c r="CB215" s="89">
        <v>0</v>
      </c>
      <c r="CC215" s="89">
        <v>0</v>
      </c>
      <c r="CD215" s="89">
        <v>0</v>
      </c>
      <c r="CE215" s="89">
        <v>0</v>
      </c>
      <c r="CF215" s="89">
        <v>0</v>
      </c>
    </row>
    <row r="216" spans="1:84" ht="13.8" thickBot="1" x14ac:dyDescent="0.3">
      <c r="A216" s="48" t="s">
        <v>194</v>
      </c>
      <c r="B216" s="49" t="s">
        <v>16</v>
      </c>
      <c r="C216" s="50" t="s">
        <v>17</v>
      </c>
      <c r="D216" s="13"/>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20"/>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6.2" thickBot="1" x14ac:dyDescent="0.35">
      <c r="A222" s="17"/>
      <c r="B222" s="17"/>
      <c r="C222" s="17"/>
      <c r="D222" s="1"/>
      <c r="E222" s="9"/>
      <c r="F222" s="24"/>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row>
    <row r="223" spans="1:84" ht="13.8" thickBot="1" x14ac:dyDescent="0.3">
      <c r="A223" s="17"/>
      <c r="B223" s="17"/>
      <c r="C223" s="17"/>
      <c r="D223" s="1"/>
      <c r="E223" s="11"/>
      <c r="F223" s="25" t="s">
        <v>198</v>
      </c>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row>
    <row r="224" spans="1:84" ht="26.4" x14ac:dyDescent="0.25">
      <c r="A224" s="48" t="s">
        <v>199</v>
      </c>
      <c r="B224" s="49" t="s">
        <v>200</v>
      </c>
      <c r="C224" s="50" t="s">
        <v>201</v>
      </c>
      <c r="D224" s="13"/>
      <c r="E224" s="11"/>
      <c r="F224" s="26" t="s">
        <v>202</v>
      </c>
      <c r="G224" s="111" t="e">
        <f ca="1">(INDIRECT("H224")+INDIRECT("I224")+INDIRECT("J224")+INDIRECT("K224")+INDIRECT("L224")+INDIRECT("M224")+INDIRECT("N224")+INDIRECT("O224")+INDIRECT("P224")+INDIRECT("Q224")+INDIRECT("R224")+INDIRECT("S224")) / 12</f>
        <v>#REF!</v>
      </c>
      <c r="H224" s="51" t="e">
        <f>#REF!</f>
        <v>#REF!</v>
      </c>
      <c r="I224" s="51">
        <v>233</v>
      </c>
      <c r="J224" s="51">
        <v>224</v>
      </c>
      <c r="K224" s="51">
        <v>217</v>
      </c>
      <c r="L224" s="51">
        <v>218</v>
      </c>
      <c r="M224" s="51">
        <v>218</v>
      </c>
      <c r="N224" s="51">
        <v>213</v>
      </c>
      <c r="O224" s="51">
        <v>27</v>
      </c>
      <c r="P224" s="51">
        <v>208</v>
      </c>
      <c r="Q224" s="51">
        <v>207</v>
      </c>
      <c r="R224" s="51">
        <v>201</v>
      </c>
      <c r="S224" s="51">
        <v>203</v>
      </c>
      <c r="T224" s="51">
        <v>235</v>
      </c>
      <c r="U224" s="51">
        <v>239</v>
      </c>
      <c r="V224" s="51">
        <v>230</v>
      </c>
      <c r="W224" s="51">
        <v>224</v>
      </c>
      <c r="X224" s="51">
        <v>221</v>
      </c>
      <c r="Y224" s="51">
        <v>223</v>
      </c>
      <c r="Z224" s="51">
        <v>219</v>
      </c>
      <c r="AA224" s="51">
        <v>218</v>
      </c>
      <c r="AB224" s="51">
        <v>216</v>
      </c>
      <c r="AC224" s="51">
        <v>213</v>
      </c>
      <c r="AD224" s="51">
        <v>216</v>
      </c>
      <c r="AE224" s="51">
        <v>215</v>
      </c>
      <c r="AF224" s="51">
        <v>217</v>
      </c>
      <c r="AG224" s="51">
        <v>6</v>
      </c>
      <c r="AH224" s="51">
        <v>222</v>
      </c>
      <c r="AI224" s="51">
        <v>27</v>
      </c>
      <c r="AJ224" s="51">
        <v>212</v>
      </c>
      <c r="AK224" s="51">
        <v>6</v>
      </c>
      <c r="AL224" s="51">
        <v>207</v>
      </c>
      <c r="AM224" s="51">
        <v>19</v>
      </c>
      <c r="AN224" s="51">
        <v>199</v>
      </c>
      <c r="AO224" s="51">
        <v>203</v>
      </c>
      <c r="AP224" s="51">
        <v>20</v>
      </c>
      <c r="AQ224" s="51">
        <v>199</v>
      </c>
      <c r="AR224" s="51">
        <v>202</v>
      </c>
      <c r="AS224" s="51">
        <v>199</v>
      </c>
      <c r="AT224" s="51">
        <v>195</v>
      </c>
      <c r="AU224" s="51">
        <v>188</v>
      </c>
      <c r="AV224" s="51">
        <v>188</v>
      </c>
      <c r="AW224" s="51">
        <v>187</v>
      </c>
      <c r="AX224" s="51">
        <v>179</v>
      </c>
      <c r="AY224" s="51">
        <v>174</v>
      </c>
      <c r="AZ224" s="51">
        <v>162</v>
      </c>
      <c r="BA224" s="51">
        <v>161</v>
      </c>
      <c r="BB224" s="51">
        <v>159</v>
      </c>
      <c r="BC224" s="51">
        <v>156</v>
      </c>
      <c r="BD224" s="51">
        <v>156</v>
      </c>
      <c r="BE224" s="51">
        <v>155</v>
      </c>
      <c r="BF224" s="51">
        <v>149</v>
      </c>
      <c r="BG224" s="51">
        <v>151</v>
      </c>
      <c r="BH224" s="51">
        <v>148</v>
      </c>
      <c r="BI224" s="51">
        <v>147</v>
      </c>
      <c r="BJ224" s="51">
        <v>143</v>
      </c>
      <c r="BK224" s="51">
        <v>177</v>
      </c>
      <c r="BL224" s="51">
        <v>181</v>
      </c>
      <c r="BM224" s="51">
        <v>180</v>
      </c>
      <c r="BN224" s="51">
        <v>175</v>
      </c>
      <c r="BO224" s="51">
        <v>173</v>
      </c>
      <c r="BP224" s="51">
        <v>169</v>
      </c>
      <c r="BQ224" s="51">
        <v>170</v>
      </c>
      <c r="BR224" s="51">
        <v>170</v>
      </c>
      <c r="BS224" s="51">
        <v>167</v>
      </c>
      <c r="BT224" s="51">
        <v>167</v>
      </c>
      <c r="BU224" s="51">
        <v>165</v>
      </c>
      <c r="BV224" s="51">
        <v>163</v>
      </c>
      <c r="BW224" s="51">
        <v>165</v>
      </c>
      <c r="BX224" s="51">
        <v>160</v>
      </c>
      <c r="BY224" s="51">
        <v>164</v>
      </c>
      <c r="BZ224" s="51">
        <v>157</v>
      </c>
      <c r="CA224" s="51">
        <v>156</v>
      </c>
      <c r="CB224" s="51">
        <v>157</v>
      </c>
      <c r="CC224" s="51">
        <v>152</v>
      </c>
      <c r="CD224" s="51">
        <v>147</v>
      </c>
      <c r="CE224" s="51">
        <v>141</v>
      </c>
      <c r="CF224" s="51">
        <v>139</v>
      </c>
    </row>
    <row r="225" spans="1:84" x14ac:dyDescent="0.25">
      <c r="A225" s="48" t="s">
        <v>203</v>
      </c>
      <c r="B225" s="67" t="s">
        <v>204</v>
      </c>
      <c r="C225" s="50" t="s">
        <v>205</v>
      </c>
      <c r="D225" s="13"/>
      <c r="E225" s="11"/>
      <c r="F225" s="52" t="s">
        <v>206</v>
      </c>
      <c r="G225" s="111" t="e">
        <f ca="1">(INDIRECT("H225")+INDIRECT("I225")+INDIRECT("J225")+INDIRECT("K225")+INDIRECT("L225")+INDIRECT("M225")+INDIRECT("N225")+INDIRECT("O225")+INDIRECT("P225")+INDIRECT("Q225")+INDIRECT("R225")+INDIRECT("S225")) / 12</f>
        <v>#REF!</v>
      </c>
      <c r="H225" s="51" t="e">
        <f>#REF!</f>
        <v>#REF!</v>
      </c>
      <c r="I225" s="51">
        <v>10</v>
      </c>
      <c r="J225" s="51">
        <v>13</v>
      </c>
      <c r="K225" s="51">
        <v>21</v>
      </c>
      <c r="L225" s="51">
        <v>7</v>
      </c>
      <c r="M225" s="51">
        <v>2</v>
      </c>
      <c r="N225" s="51">
        <v>13</v>
      </c>
      <c r="O225" s="51">
        <v>205</v>
      </c>
      <c r="P225" s="51">
        <v>20</v>
      </c>
      <c r="Q225" s="51">
        <v>38</v>
      </c>
      <c r="R225" s="51">
        <v>21</v>
      </c>
      <c r="S225" s="51">
        <v>14</v>
      </c>
      <c r="T225" s="51">
        <v>13</v>
      </c>
      <c r="U225" s="51">
        <v>13</v>
      </c>
      <c r="V225" s="51">
        <v>25</v>
      </c>
      <c r="W225" s="51">
        <v>16</v>
      </c>
      <c r="X225" s="51">
        <v>12</v>
      </c>
      <c r="Y225" s="51">
        <v>28</v>
      </c>
      <c r="Z225" s="51">
        <v>8</v>
      </c>
      <c r="AA225" s="51">
        <v>14</v>
      </c>
      <c r="AB225" s="51">
        <v>16</v>
      </c>
      <c r="AC225" s="51">
        <v>13</v>
      </c>
      <c r="AD225" s="51">
        <v>10</v>
      </c>
      <c r="AE225" s="51">
        <v>26</v>
      </c>
      <c r="AF225" s="51">
        <v>5</v>
      </c>
      <c r="AG225" s="51">
        <v>214</v>
      </c>
      <c r="AH225" s="51">
        <v>6</v>
      </c>
      <c r="AI225" s="51">
        <v>215</v>
      </c>
      <c r="AJ225" s="51">
        <v>12</v>
      </c>
      <c r="AK225" s="51">
        <v>212</v>
      </c>
      <c r="AL225" s="51">
        <v>11</v>
      </c>
      <c r="AM225" s="51">
        <v>205</v>
      </c>
      <c r="AN225" s="51">
        <v>21</v>
      </c>
      <c r="AO225" s="51">
        <v>8</v>
      </c>
      <c r="AP225" s="51">
        <v>199</v>
      </c>
      <c r="AQ225" s="51">
        <v>7</v>
      </c>
      <c r="AR225" s="51">
        <v>21</v>
      </c>
      <c r="AS225" s="51">
        <v>21</v>
      </c>
      <c r="AT225" s="51">
        <v>12</v>
      </c>
      <c r="AU225" s="51">
        <v>26</v>
      </c>
      <c r="AV225" s="51">
        <v>9</v>
      </c>
      <c r="AW225" s="51">
        <v>6</v>
      </c>
      <c r="AX225" s="51">
        <v>47</v>
      </c>
      <c r="AY225" s="51">
        <v>12</v>
      </c>
      <c r="AZ225" s="51">
        <v>44</v>
      </c>
      <c r="BA225" s="51">
        <v>35</v>
      </c>
      <c r="BB225" s="51">
        <v>12</v>
      </c>
      <c r="BC225" s="51">
        <v>13</v>
      </c>
      <c r="BD225" s="51">
        <v>8</v>
      </c>
      <c r="BE225" s="51">
        <v>46</v>
      </c>
      <c r="BF225" s="51">
        <v>21</v>
      </c>
      <c r="BG225" s="51">
        <v>3</v>
      </c>
      <c r="BH225" s="51">
        <v>13</v>
      </c>
      <c r="BI225" s="51">
        <v>5</v>
      </c>
      <c r="BJ225" s="51">
        <v>5</v>
      </c>
      <c r="BK225" s="51">
        <v>9</v>
      </c>
      <c r="BL225" s="51">
        <v>14</v>
      </c>
      <c r="BM225" s="51">
        <v>7</v>
      </c>
      <c r="BN225" s="51">
        <v>7</v>
      </c>
      <c r="BO225" s="51">
        <v>5</v>
      </c>
      <c r="BP225" s="51">
        <v>5</v>
      </c>
      <c r="BQ225" s="51">
        <v>3</v>
      </c>
      <c r="BR225" s="51">
        <v>6</v>
      </c>
      <c r="BS225" s="51">
        <v>7</v>
      </c>
      <c r="BT225" s="51">
        <v>6</v>
      </c>
      <c r="BU225" s="51">
        <v>7</v>
      </c>
      <c r="BV225" s="51">
        <v>11</v>
      </c>
      <c r="BW225" s="51">
        <v>19</v>
      </c>
      <c r="BX225" s="51">
        <v>16</v>
      </c>
      <c r="BY225" s="51">
        <v>5</v>
      </c>
      <c r="BZ225" s="51">
        <v>14</v>
      </c>
      <c r="CA225" s="51">
        <v>3</v>
      </c>
      <c r="CB225" s="51">
        <v>8</v>
      </c>
      <c r="CC225" s="51">
        <v>21</v>
      </c>
      <c r="CD225" s="51">
        <v>11</v>
      </c>
      <c r="CE225" s="51">
        <v>22</v>
      </c>
      <c r="CF225" s="51">
        <v>7</v>
      </c>
    </row>
    <row r="226" spans="1:84" x14ac:dyDescent="0.25">
      <c r="A226" s="17"/>
      <c r="B226" s="17"/>
      <c r="C226" s="17"/>
      <c r="D226" s="13"/>
      <c r="E226" s="11"/>
      <c r="F226" s="27" t="s">
        <v>68</v>
      </c>
      <c r="G226" s="106" t="e">
        <f ca="1" xml:space="preserve"> G225/G8</f>
        <v>#REF!</v>
      </c>
      <c r="H226" s="74" t="e">
        <f>IF(H8=0, 0, H225/H8)</f>
        <v>#REF!</v>
      </c>
      <c r="I226" s="74">
        <v>4.0159029757841049E-4</v>
      </c>
      <c r="J226" s="74">
        <v>6.7249495628782783E-4</v>
      </c>
      <c r="K226" s="74">
        <v>1.0819722809006132E-3</v>
      </c>
      <c r="L226" s="74">
        <v>3.599156768985552E-4</v>
      </c>
      <c r="M226" s="74">
        <v>1.0253255408592229E-4</v>
      </c>
      <c r="N226" s="74">
        <v>6.6571077427283901E-4</v>
      </c>
      <c r="O226" s="74">
        <v>1.0470401961285051E-2</v>
      </c>
      <c r="P226" s="74">
        <v>1.0215026303692731E-3</v>
      </c>
      <c r="Q226" s="74">
        <v>1.9358125318390219E-3</v>
      </c>
      <c r="R226" s="74">
        <v>1.0683760683760685E-3</v>
      </c>
      <c r="S226" s="74">
        <v>7.1047957371225573E-4</v>
      </c>
      <c r="T226" s="74">
        <v>6.5846122676391629E-4</v>
      </c>
      <c r="U226" s="74">
        <v>6.5699701824430178E-4</v>
      </c>
      <c r="V226" s="74">
        <v>1.2616704516780217E-3</v>
      </c>
      <c r="W226" s="74">
        <v>8.052340211373931E-4</v>
      </c>
      <c r="X226" s="74">
        <v>6.0337892196299272E-4</v>
      </c>
      <c r="Y226" s="74">
        <v>1.4051992371775569E-3</v>
      </c>
      <c r="Z226" s="74">
        <v>4.0070122714750816E-4</v>
      </c>
      <c r="AA226" s="74">
        <v>6.9905627403005937E-4</v>
      </c>
      <c r="AB226" s="74">
        <v>7.9645577181542142E-4</v>
      </c>
      <c r="AC226" s="74">
        <v>6.4484126984126983E-4</v>
      </c>
      <c r="AD226" s="74">
        <v>4.9485352335708625E-4</v>
      </c>
      <c r="AE226" s="74">
        <v>1.2824306994179738E-3</v>
      </c>
      <c r="AF226" s="74">
        <v>2.4578479083714298E-4</v>
      </c>
      <c r="AG226" s="74">
        <v>1.0498430141287284E-2</v>
      </c>
      <c r="AH226" s="74">
        <v>2.9390154298310065E-4</v>
      </c>
      <c r="AI226" s="74">
        <v>1.0508308895405669E-2</v>
      </c>
      <c r="AJ226" s="74">
        <v>5.8582308142940832E-4</v>
      </c>
      <c r="AK226" s="74">
        <v>1.0316301703163017E-2</v>
      </c>
      <c r="AL226" s="74">
        <v>5.3431777335211539E-4</v>
      </c>
      <c r="AM226" s="74">
        <v>9.925918752723575E-3</v>
      </c>
      <c r="AN226" s="74">
        <v>1.0148849797023004E-3</v>
      </c>
      <c r="AO226" s="74">
        <v>3.8997757628936335E-4</v>
      </c>
      <c r="AP226" s="74">
        <v>9.6855835685778248E-3</v>
      </c>
      <c r="AQ226" s="74">
        <v>3.3697588215472009E-4</v>
      </c>
      <c r="AR226" s="74">
        <v>1.0192195690157252E-3</v>
      </c>
      <c r="AS226" s="74">
        <v>1.0174418604651163E-3</v>
      </c>
      <c r="AT226" s="74">
        <v>5.8041112454655381E-4</v>
      </c>
      <c r="AU226" s="74">
        <v>1.2539184952978057E-3</v>
      </c>
      <c r="AV226" s="74">
        <v>4.3252595155709344E-4</v>
      </c>
      <c r="AW226" s="74">
        <v>2.8800460807372919E-4</v>
      </c>
      <c r="AX226" s="74">
        <v>2.2565776838870751E-3</v>
      </c>
      <c r="AY226" s="74">
        <v>5.7589864183903638E-4</v>
      </c>
      <c r="AZ226" s="74">
        <v>2.1117296985985793E-3</v>
      </c>
      <c r="BA226" s="74">
        <v>1.6782546152001919E-3</v>
      </c>
      <c r="BB226" s="74">
        <v>5.7446502944133275E-4</v>
      </c>
      <c r="BC226" s="74">
        <v>6.2114768980839981E-4</v>
      </c>
      <c r="BD226" s="74">
        <v>3.8178867996563901E-4</v>
      </c>
      <c r="BE226" s="74">
        <v>2.1927733816379065E-3</v>
      </c>
      <c r="BF226" s="74">
        <v>9.9957161216621452E-4</v>
      </c>
      <c r="BG226" s="74">
        <v>1.4238253440911248E-4</v>
      </c>
      <c r="BH226" s="74">
        <v>6.151225513390745E-4</v>
      </c>
      <c r="BI226" s="74">
        <v>2.3564897728343859E-4</v>
      </c>
      <c r="BJ226" s="74">
        <v>2.352387673488591E-4</v>
      </c>
      <c r="BK226" s="74">
        <v>4.2263442122563984E-4</v>
      </c>
      <c r="BL226" s="74">
        <v>6.5420560747663555E-4</v>
      </c>
      <c r="BM226" s="74">
        <v>3.2710280373831778E-4</v>
      </c>
      <c r="BN226" s="74">
        <v>3.2539977686872444E-4</v>
      </c>
      <c r="BO226" s="74">
        <v>2.3190019015815593E-4</v>
      </c>
      <c r="BP226" s="74">
        <v>2.3119249086789661E-4</v>
      </c>
      <c r="BQ226" s="74">
        <v>1.384019191732792E-4</v>
      </c>
      <c r="BR226" s="74">
        <v>2.7682938082495157E-4</v>
      </c>
      <c r="BS226" s="74">
        <v>3.1992687385740403E-4</v>
      </c>
      <c r="BT226" s="74">
        <v>2.7422303473491772E-4</v>
      </c>
      <c r="BU226" s="74">
        <v>3.1992687385740403E-4</v>
      </c>
      <c r="BV226" s="74">
        <v>5.021913805697589E-4</v>
      </c>
      <c r="BW226" s="74">
        <v>8.658008658008658E-4</v>
      </c>
      <c r="BX226" s="74">
        <v>7.2889617785066739E-4</v>
      </c>
      <c r="BY226" s="74">
        <v>2.2719011268629589E-4</v>
      </c>
      <c r="BZ226" s="74">
        <v>6.356413166855846E-4</v>
      </c>
      <c r="CA226" s="74">
        <v>1.3617175797739548E-4</v>
      </c>
      <c r="CB226" s="74">
        <v>3.6284470246734398E-4</v>
      </c>
      <c r="CC226" s="74">
        <v>9.5125928610255482E-4</v>
      </c>
      <c r="CD226" s="74">
        <v>4.9726504226752855E-4</v>
      </c>
      <c r="CE226" s="74">
        <v>9.8685686089803964E-4</v>
      </c>
      <c r="CF226" s="74">
        <v>3.1284916201117317E-4</v>
      </c>
    </row>
    <row r="227" spans="1:84" ht="13.8" thickBot="1" x14ac:dyDescent="0.3">
      <c r="A227" s="17"/>
      <c r="B227" s="17"/>
      <c r="C227" s="17"/>
      <c r="D227" s="20"/>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3"/>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3"/>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3"/>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3"/>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5.6" x14ac:dyDescent="0.3">
      <c r="A232" s="17"/>
      <c r="B232" s="17"/>
      <c r="C232" s="17"/>
      <c r="D232" s="13"/>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3"/>
      <c r="E233" s="11"/>
      <c r="F233" s="159" t="s">
        <v>208</v>
      </c>
      <c r="G233" s="111" t="e">
        <f ca="1">(INDIRECT("H233")+INDIRECT("I233")+INDIRECT("J233")+INDIRECT("K233")+INDIRECT("L233")+INDIRECT("M233")+INDIRECT("N233")+INDIRECT("O233")+INDIRECT("P233")+INDIRECT("Q233")+INDIRECT("R233")+INDIRECT("S233")) / 12</f>
        <v>#REF!</v>
      </c>
      <c r="H233" s="73" t="e">
        <f>#REF!</f>
        <v>#REF!</v>
      </c>
      <c r="I233" s="73">
        <v>6</v>
      </c>
      <c r="J233" s="73">
        <v>7</v>
      </c>
      <c r="K233" s="73">
        <v>6</v>
      </c>
      <c r="L233" s="73">
        <v>5</v>
      </c>
      <c r="M233" s="73">
        <v>5</v>
      </c>
      <c r="N233" s="73">
        <v>5</v>
      </c>
      <c r="O233" s="73">
        <v>5</v>
      </c>
      <c r="P233" s="73">
        <v>3</v>
      </c>
      <c r="Q233" s="73">
        <v>4</v>
      </c>
      <c r="R233" s="73">
        <v>3</v>
      </c>
      <c r="S233" s="73">
        <v>2</v>
      </c>
      <c r="T233" s="73">
        <v>2</v>
      </c>
      <c r="U233" s="73">
        <v>2</v>
      </c>
      <c r="V233" s="73">
        <v>3</v>
      </c>
      <c r="W233" s="73">
        <v>2</v>
      </c>
      <c r="X233" s="73">
        <v>2</v>
      </c>
      <c r="Y233" s="73">
        <v>3</v>
      </c>
      <c r="Z233" s="73">
        <v>3</v>
      </c>
      <c r="AA233" s="73">
        <v>2</v>
      </c>
      <c r="AB233" s="73">
        <v>4</v>
      </c>
      <c r="AC233" s="73">
        <v>4</v>
      </c>
      <c r="AD233" s="73">
        <v>3</v>
      </c>
      <c r="AE233" s="73">
        <v>3</v>
      </c>
      <c r="AF233" s="73">
        <v>2</v>
      </c>
      <c r="AG233" s="73">
        <v>2</v>
      </c>
      <c r="AH233" s="73">
        <v>2</v>
      </c>
      <c r="AI233" s="73">
        <v>5</v>
      </c>
      <c r="AJ233" s="73">
        <v>5</v>
      </c>
      <c r="AK233" s="73">
        <v>8</v>
      </c>
      <c r="AL233" s="73">
        <v>11</v>
      </c>
      <c r="AM233" s="73">
        <v>8</v>
      </c>
      <c r="AN233" s="73">
        <v>11</v>
      </c>
      <c r="AO233" s="73">
        <v>12</v>
      </c>
      <c r="AP233" s="73">
        <v>10</v>
      </c>
      <c r="AQ233" s="73">
        <v>9</v>
      </c>
      <c r="AR233" s="73">
        <v>8</v>
      </c>
      <c r="AS233" s="73">
        <v>7</v>
      </c>
      <c r="AT233" s="73">
        <v>3</v>
      </c>
      <c r="AU233" s="73">
        <v>13</v>
      </c>
      <c r="AV233" s="73">
        <v>13</v>
      </c>
      <c r="AW233" s="73">
        <v>12</v>
      </c>
      <c r="AX233" s="73">
        <v>11</v>
      </c>
      <c r="AY233" s="73">
        <v>8</v>
      </c>
      <c r="AZ233" s="73">
        <v>8</v>
      </c>
      <c r="BA233" s="73">
        <v>9</v>
      </c>
      <c r="BB233" s="73">
        <v>6</v>
      </c>
      <c r="BC233" s="73">
        <v>8</v>
      </c>
      <c r="BD233" s="73">
        <v>7</v>
      </c>
      <c r="BE233" s="73">
        <v>7</v>
      </c>
      <c r="BF233" s="73">
        <v>5</v>
      </c>
      <c r="BG233" s="73">
        <v>5</v>
      </c>
      <c r="BH233" s="73">
        <v>3</v>
      </c>
      <c r="BI233" s="73">
        <v>3</v>
      </c>
      <c r="BJ233" s="73">
        <v>3</v>
      </c>
      <c r="BK233" s="73">
        <v>4</v>
      </c>
      <c r="BL233" s="73">
        <v>5</v>
      </c>
      <c r="BM233" s="73">
        <v>3</v>
      </c>
      <c r="BN233" s="73">
        <v>4</v>
      </c>
      <c r="BO233" s="73">
        <v>4</v>
      </c>
      <c r="BP233" s="73">
        <v>3</v>
      </c>
      <c r="BQ233" s="73">
        <v>3</v>
      </c>
      <c r="BR233" s="73">
        <v>3</v>
      </c>
      <c r="BS233" s="73">
        <v>4</v>
      </c>
      <c r="BT233" s="73">
        <v>3</v>
      </c>
      <c r="BU233" s="73">
        <v>2</v>
      </c>
      <c r="BV233" s="73">
        <v>2</v>
      </c>
      <c r="BW233" s="73">
        <v>3</v>
      </c>
      <c r="BX233" s="73">
        <v>2</v>
      </c>
      <c r="BY233" s="73">
        <v>2</v>
      </c>
      <c r="BZ233" s="73">
        <v>2</v>
      </c>
      <c r="CA233" s="73">
        <v>2</v>
      </c>
      <c r="CB233" s="73">
        <v>2</v>
      </c>
      <c r="CC233" s="73">
        <v>2</v>
      </c>
      <c r="CD233" s="73">
        <v>2</v>
      </c>
      <c r="CE233" s="73">
        <v>2</v>
      </c>
      <c r="CF233" s="73">
        <v>3</v>
      </c>
    </row>
    <row r="234" spans="1:84" x14ac:dyDescent="0.25">
      <c r="A234" s="17"/>
      <c r="B234" s="17"/>
      <c r="C234" s="17"/>
      <c r="D234" s="13"/>
      <c r="E234" s="11"/>
      <c r="F234" s="159" t="s">
        <v>209</v>
      </c>
      <c r="G234" s="111" t="e">
        <f ca="1">(INDIRECT("H234")+INDIRECT("I234")+INDIRECT("J234")+INDIRECT("K234")+INDIRECT("L234")+INDIRECT("M234")+INDIRECT("N234")+INDIRECT("O234")+INDIRECT("P234")+INDIRECT("Q234")+INDIRECT("R234")+INDIRECT("S234")) / 12</f>
        <v>#REF!</v>
      </c>
      <c r="H234" s="73" t="e">
        <f>#REF!</f>
        <v>#REF!</v>
      </c>
      <c r="I234" s="73">
        <v>0</v>
      </c>
      <c r="J234" s="73">
        <v>0</v>
      </c>
      <c r="K234" s="73">
        <v>0</v>
      </c>
      <c r="L234" s="73">
        <v>0</v>
      </c>
      <c r="M234" s="73">
        <v>0</v>
      </c>
      <c r="N234" s="73">
        <v>0</v>
      </c>
      <c r="O234" s="73">
        <v>0</v>
      </c>
      <c r="P234" s="73">
        <v>0</v>
      </c>
      <c r="Q234" s="73">
        <v>0</v>
      </c>
      <c r="R234" s="73">
        <v>0</v>
      </c>
      <c r="S234" s="73">
        <v>0</v>
      </c>
      <c r="T234" s="73">
        <v>0</v>
      </c>
      <c r="U234" s="73">
        <v>0</v>
      </c>
      <c r="V234" s="73">
        <v>0</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73">
        <v>0</v>
      </c>
      <c r="AQ234" s="73">
        <v>0</v>
      </c>
      <c r="AR234" s="73">
        <v>0</v>
      </c>
      <c r="AS234" s="73">
        <v>0</v>
      </c>
      <c r="AT234" s="73">
        <v>1</v>
      </c>
      <c r="AU234" s="73">
        <v>0</v>
      </c>
      <c r="AV234" s="73">
        <v>0</v>
      </c>
      <c r="AW234" s="73">
        <v>0</v>
      </c>
      <c r="AX234" s="73">
        <v>0</v>
      </c>
      <c r="AY234" s="73">
        <v>0</v>
      </c>
      <c r="AZ234" s="73">
        <v>0</v>
      </c>
      <c r="BA234" s="73">
        <v>0</v>
      </c>
      <c r="BB234" s="73">
        <v>0</v>
      </c>
      <c r="BC234" s="73">
        <v>0</v>
      </c>
      <c r="BD234" s="73">
        <v>0</v>
      </c>
      <c r="BE234" s="73">
        <v>0</v>
      </c>
      <c r="BF234" s="73">
        <v>0</v>
      </c>
      <c r="BG234" s="73">
        <v>0</v>
      </c>
      <c r="BH234" s="73">
        <v>0</v>
      </c>
      <c r="BI234" s="73">
        <v>0</v>
      </c>
      <c r="BJ234" s="73">
        <v>0</v>
      </c>
      <c r="BK234" s="73">
        <v>0</v>
      </c>
      <c r="BL234" s="73">
        <v>0</v>
      </c>
      <c r="BM234" s="73">
        <v>0</v>
      </c>
      <c r="BN234" s="73">
        <v>0</v>
      </c>
      <c r="BO234" s="73">
        <v>0</v>
      </c>
      <c r="BP234" s="73">
        <v>0</v>
      </c>
      <c r="BQ234" s="73">
        <v>0</v>
      </c>
      <c r="BR234" s="73">
        <v>0</v>
      </c>
      <c r="BS234" s="73">
        <v>0</v>
      </c>
      <c r="BT234" s="73">
        <v>0</v>
      </c>
      <c r="BU234" s="73">
        <v>0</v>
      </c>
      <c r="BV234" s="73">
        <v>0</v>
      </c>
      <c r="BW234" s="73">
        <v>0</v>
      </c>
      <c r="BX234" s="73">
        <v>0</v>
      </c>
      <c r="BY234" s="73">
        <v>1</v>
      </c>
      <c r="BZ234" s="73">
        <v>0</v>
      </c>
      <c r="CA234" s="73">
        <v>0</v>
      </c>
      <c r="CB234" s="73">
        <v>0</v>
      </c>
      <c r="CC234" s="73">
        <v>0</v>
      </c>
      <c r="CD234" s="73">
        <v>0</v>
      </c>
      <c r="CE234" s="73">
        <v>0</v>
      </c>
      <c r="CF234" s="73">
        <v>0</v>
      </c>
    </row>
    <row r="235" spans="1:84" x14ac:dyDescent="0.25">
      <c r="A235" s="17"/>
      <c r="B235" s="17"/>
      <c r="C235" s="17"/>
      <c r="D235" s="20"/>
      <c r="E235" s="11"/>
      <c r="F235" s="159" t="s">
        <v>210</v>
      </c>
      <c r="G235" s="111" t="e">
        <f ca="1">(INDIRECT("H235")+INDIRECT("I235")+INDIRECT("J235")+INDIRECT("K235")+INDIRECT("L235")+INDIRECT("M235")+INDIRECT("N235")+INDIRECT("O235")+INDIRECT("P235")+INDIRECT("Q235")+INDIRECT("R235")+INDIRECT("S235")) / 12</f>
        <v>#REF!</v>
      </c>
      <c r="H235" s="73" t="e">
        <f>#REF!</f>
        <v>#REF!</v>
      </c>
      <c r="I235" s="73">
        <v>617</v>
      </c>
      <c r="J235" s="73">
        <v>623</v>
      </c>
      <c r="K235" s="73">
        <v>644</v>
      </c>
      <c r="L235" s="73">
        <v>664</v>
      </c>
      <c r="M235" s="73">
        <v>679</v>
      </c>
      <c r="N235" s="73">
        <v>688</v>
      </c>
      <c r="O235" s="73">
        <v>704</v>
      </c>
      <c r="P235" s="73">
        <v>708</v>
      </c>
      <c r="Q235" s="73">
        <v>935</v>
      </c>
      <c r="R235" s="73">
        <v>732</v>
      </c>
      <c r="S235" s="73">
        <v>751</v>
      </c>
      <c r="T235" s="73">
        <v>769</v>
      </c>
      <c r="U235" s="73">
        <v>791</v>
      </c>
      <c r="V235" s="73">
        <v>809</v>
      </c>
      <c r="W235" s="73">
        <v>823</v>
      </c>
      <c r="X235" s="73">
        <v>853</v>
      </c>
      <c r="Y235" s="73">
        <v>879</v>
      </c>
      <c r="Z235" s="73">
        <v>893</v>
      </c>
      <c r="AA235" s="73">
        <v>910</v>
      </c>
      <c r="AB235" s="73">
        <v>935</v>
      </c>
      <c r="AC235" s="73">
        <v>995</v>
      </c>
      <c r="AD235" s="73">
        <v>1041</v>
      </c>
      <c r="AE235" s="73">
        <v>1080</v>
      </c>
      <c r="AF235" s="73">
        <v>1118</v>
      </c>
      <c r="AG235" s="73">
        <v>1153</v>
      </c>
      <c r="AH235" s="73">
        <v>1186</v>
      </c>
      <c r="AI235" s="73">
        <v>1217</v>
      </c>
      <c r="AJ235" s="73">
        <v>1217</v>
      </c>
      <c r="AK235" s="73">
        <v>1303</v>
      </c>
      <c r="AL235" s="73">
        <v>1319</v>
      </c>
      <c r="AM235" s="73">
        <v>1343</v>
      </c>
      <c r="AN235" s="73">
        <v>1365</v>
      </c>
      <c r="AO235" s="73">
        <v>1387</v>
      </c>
      <c r="AP235" s="73">
        <v>1409</v>
      </c>
      <c r="AQ235" s="73">
        <v>1459</v>
      </c>
      <c r="AR235" s="73">
        <v>1469</v>
      </c>
      <c r="AS235" s="73">
        <v>1490</v>
      </c>
      <c r="AT235" s="73">
        <v>1500</v>
      </c>
      <c r="AU235" s="73">
        <v>1530</v>
      </c>
      <c r="AV235" s="73">
        <v>1560</v>
      </c>
      <c r="AW235" s="73">
        <v>1594</v>
      </c>
      <c r="AX235" s="73">
        <v>1611</v>
      </c>
      <c r="AY235" s="73">
        <v>1643</v>
      </c>
      <c r="AZ235" s="73">
        <v>1710</v>
      </c>
      <c r="BA235" s="73">
        <v>1731</v>
      </c>
      <c r="BB235" s="73">
        <v>1765</v>
      </c>
      <c r="BC235" s="73">
        <v>1790</v>
      </c>
      <c r="BD235" s="73">
        <v>1814</v>
      </c>
      <c r="BE235" s="73">
        <v>1837</v>
      </c>
      <c r="BF235" s="73">
        <v>1860</v>
      </c>
      <c r="BG235" s="73">
        <v>1963</v>
      </c>
      <c r="BH235" s="73">
        <v>2087</v>
      </c>
      <c r="BI235" s="73">
        <v>2134</v>
      </c>
      <c r="BJ235" s="73">
        <v>2147</v>
      </c>
      <c r="BK235" s="73">
        <v>2187</v>
      </c>
      <c r="BL235" s="73">
        <v>2312</v>
      </c>
      <c r="BM235" s="73">
        <v>2349</v>
      </c>
      <c r="BN235" s="73">
        <v>2388</v>
      </c>
      <c r="BO235" s="73">
        <v>2427</v>
      </c>
      <c r="BP235" s="73">
        <v>2457</v>
      </c>
      <c r="BQ235" s="73">
        <v>2488</v>
      </c>
      <c r="BR235" s="73">
        <v>2513</v>
      </c>
      <c r="BS235" s="73">
        <v>2594</v>
      </c>
      <c r="BT235" s="73">
        <v>2905</v>
      </c>
      <c r="BU235" s="73">
        <v>3039</v>
      </c>
      <c r="BV235" s="73">
        <v>3092</v>
      </c>
      <c r="BW235" s="73">
        <v>3160</v>
      </c>
      <c r="BX235" s="73">
        <v>3241</v>
      </c>
      <c r="BY235" s="73">
        <v>3326</v>
      </c>
      <c r="BZ235" s="73">
        <v>3403</v>
      </c>
      <c r="CA235" s="73">
        <v>3447</v>
      </c>
      <c r="CB235" s="73">
        <v>3714</v>
      </c>
      <c r="CC235" s="73">
        <v>3780</v>
      </c>
      <c r="CD235" s="73">
        <v>3833</v>
      </c>
      <c r="CE235" s="73">
        <v>3954</v>
      </c>
      <c r="CF235" s="73">
        <v>4103</v>
      </c>
    </row>
    <row r="236" spans="1:84" x14ac:dyDescent="0.25">
      <c r="A236" s="17"/>
      <c r="B236" s="17"/>
      <c r="C236" s="17"/>
      <c r="D236" s="4"/>
      <c r="E236" s="11"/>
      <c r="F236" s="159" t="s">
        <v>211</v>
      </c>
      <c r="G236" s="111" t="e">
        <f ca="1">(INDIRECT("H236")+INDIRECT("I236")+INDIRECT("J236")+INDIRECT("K236")+INDIRECT("L236")+INDIRECT("M236")+INDIRECT("N236")+INDIRECT("O236")+INDIRECT("P236")+INDIRECT("Q236")+INDIRECT("R236")+INDIRECT("S236")) / 12</f>
        <v>#REF!</v>
      </c>
      <c r="H236" s="73" t="e">
        <f>#REF!</f>
        <v>#REF!</v>
      </c>
      <c r="I236" s="73">
        <v>382</v>
      </c>
      <c r="J236" s="73">
        <v>377</v>
      </c>
      <c r="K236" s="73">
        <v>378</v>
      </c>
      <c r="L236" s="73">
        <v>376</v>
      </c>
      <c r="M236" s="73">
        <v>377</v>
      </c>
      <c r="N236" s="73">
        <v>376</v>
      </c>
      <c r="O236" s="73">
        <v>375</v>
      </c>
      <c r="P236" s="73">
        <v>377</v>
      </c>
      <c r="Q236" s="73">
        <v>385</v>
      </c>
      <c r="R236" s="73">
        <v>373</v>
      </c>
      <c r="S236" s="73">
        <v>375</v>
      </c>
      <c r="T236" s="73">
        <v>376</v>
      </c>
      <c r="U236" s="73">
        <v>379</v>
      </c>
      <c r="V236" s="73">
        <v>379</v>
      </c>
      <c r="W236" s="73">
        <v>381</v>
      </c>
      <c r="X236" s="73">
        <v>382</v>
      </c>
      <c r="Y236" s="73">
        <v>383</v>
      </c>
      <c r="Z236" s="73">
        <v>383</v>
      </c>
      <c r="AA236" s="73">
        <v>380</v>
      </c>
      <c r="AB236" s="73">
        <v>385</v>
      </c>
      <c r="AC236" s="73">
        <v>385</v>
      </c>
      <c r="AD236" s="73">
        <v>383</v>
      </c>
      <c r="AE236" s="73">
        <v>383</v>
      </c>
      <c r="AF236" s="73">
        <v>382</v>
      </c>
      <c r="AG236" s="73">
        <v>382</v>
      </c>
      <c r="AH236" s="73">
        <v>385</v>
      </c>
      <c r="AI236" s="73">
        <v>387</v>
      </c>
      <c r="AJ236" s="73">
        <v>387</v>
      </c>
      <c r="AK236" s="73">
        <v>387</v>
      </c>
      <c r="AL236" s="73">
        <v>389</v>
      </c>
      <c r="AM236" s="73">
        <v>391</v>
      </c>
      <c r="AN236" s="73">
        <v>392</v>
      </c>
      <c r="AO236" s="73">
        <v>392</v>
      </c>
      <c r="AP236" s="73">
        <v>396</v>
      </c>
      <c r="AQ236" s="73">
        <v>388</v>
      </c>
      <c r="AR236" s="73">
        <v>393</v>
      </c>
      <c r="AS236" s="73">
        <v>395</v>
      </c>
      <c r="AT236" s="73">
        <v>394</v>
      </c>
      <c r="AU236" s="73">
        <v>399</v>
      </c>
      <c r="AV236" s="73">
        <v>398</v>
      </c>
      <c r="AW236" s="73">
        <v>397</v>
      </c>
      <c r="AX236" s="73">
        <v>397</v>
      </c>
      <c r="AY236" s="73">
        <v>397</v>
      </c>
      <c r="AZ236" s="73">
        <v>396</v>
      </c>
      <c r="BA236" s="73">
        <v>393</v>
      </c>
      <c r="BB236" s="73">
        <v>391</v>
      </c>
      <c r="BC236" s="73">
        <v>393</v>
      </c>
      <c r="BD236" s="73">
        <v>390</v>
      </c>
      <c r="BE236" s="73">
        <v>392</v>
      </c>
      <c r="BF236" s="73">
        <v>399</v>
      </c>
      <c r="BG236" s="73">
        <v>398</v>
      </c>
      <c r="BH236" s="73">
        <v>400</v>
      </c>
      <c r="BI236" s="73">
        <v>397</v>
      </c>
      <c r="BJ236" s="73">
        <v>400</v>
      </c>
      <c r="BK236" s="73">
        <v>404</v>
      </c>
      <c r="BL236" s="73">
        <v>401</v>
      </c>
      <c r="BM236" s="73">
        <v>401</v>
      </c>
      <c r="BN236" s="73">
        <v>407</v>
      </c>
      <c r="BO236" s="73">
        <v>409</v>
      </c>
      <c r="BP236" s="73">
        <v>410</v>
      </c>
      <c r="BQ236" s="73">
        <v>407</v>
      </c>
      <c r="BR236" s="73">
        <v>407</v>
      </c>
      <c r="BS236" s="73">
        <v>410</v>
      </c>
      <c r="BT236" s="73">
        <v>408</v>
      </c>
      <c r="BU236" s="73">
        <v>412</v>
      </c>
      <c r="BV236" s="73">
        <v>413</v>
      </c>
      <c r="BW236" s="73">
        <v>414</v>
      </c>
      <c r="BX236" s="73">
        <v>411</v>
      </c>
      <c r="BY236" s="73">
        <v>411</v>
      </c>
      <c r="BZ236" s="73">
        <v>407</v>
      </c>
      <c r="CA236" s="73">
        <v>408</v>
      </c>
      <c r="CB236" s="73">
        <v>407</v>
      </c>
      <c r="CC236" s="73">
        <v>405</v>
      </c>
      <c r="CD236" s="73">
        <v>407</v>
      </c>
      <c r="CE236" s="73">
        <v>410</v>
      </c>
      <c r="CF236" s="73">
        <v>411</v>
      </c>
    </row>
    <row r="237" spans="1:84" x14ac:dyDescent="0.25">
      <c r="A237" s="17"/>
      <c r="B237" s="17"/>
      <c r="C237" s="17"/>
      <c r="D237" s="4"/>
      <c r="E237" s="11"/>
      <c r="F237" s="166" t="s">
        <v>212</v>
      </c>
      <c r="G237" s="111" t="e">
        <f ca="1">(INDIRECT("H237")+INDIRECT("I237")+INDIRECT("J237")+INDIRECT("K237")+INDIRECT("L237")+INDIRECT("M237")+INDIRECT("N237")+INDIRECT("O237")+INDIRECT("P237")+INDIRECT("Q237")+INDIRECT("R237")+INDIRECT("S237")) / 12</f>
        <v>#REF!</v>
      </c>
      <c r="H237" s="73" t="e">
        <f>#REF!</f>
        <v>#REF!</v>
      </c>
      <c r="I237" s="73">
        <v>47</v>
      </c>
      <c r="J237" s="73">
        <v>47</v>
      </c>
      <c r="K237" s="73">
        <v>47</v>
      </c>
      <c r="L237" s="73">
        <v>47</v>
      </c>
      <c r="M237" s="73">
        <v>46</v>
      </c>
      <c r="N237" s="73">
        <v>46</v>
      </c>
      <c r="O237" s="73">
        <v>51</v>
      </c>
      <c r="P237" s="73">
        <v>44</v>
      </c>
      <c r="Q237" s="73">
        <v>42</v>
      </c>
      <c r="R237" s="73">
        <v>45</v>
      </c>
      <c r="S237" s="73">
        <v>45</v>
      </c>
      <c r="T237" s="73">
        <v>43</v>
      </c>
      <c r="U237" s="73">
        <v>43</v>
      </c>
      <c r="V237" s="73">
        <v>43</v>
      </c>
      <c r="W237" s="73">
        <v>44</v>
      </c>
      <c r="X237" s="73">
        <v>43</v>
      </c>
      <c r="Y237" s="73">
        <v>42</v>
      </c>
      <c r="Z237" s="73">
        <v>42</v>
      </c>
      <c r="AA237" s="73">
        <v>42</v>
      </c>
      <c r="AB237" s="73">
        <v>42</v>
      </c>
      <c r="AC237" s="73">
        <v>42</v>
      </c>
      <c r="AD237" s="73">
        <v>42</v>
      </c>
      <c r="AE237" s="73">
        <v>41</v>
      </c>
      <c r="AF237" s="73">
        <v>41</v>
      </c>
      <c r="AG237" s="73">
        <v>41</v>
      </c>
      <c r="AH237" s="73">
        <v>28</v>
      </c>
      <c r="AI237" s="73">
        <v>29</v>
      </c>
      <c r="AJ237" s="73">
        <v>29</v>
      </c>
      <c r="AK237" s="73">
        <v>30</v>
      </c>
      <c r="AL237" s="73">
        <v>29</v>
      </c>
      <c r="AM237" s="73">
        <v>29</v>
      </c>
      <c r="AN237" s="73">
        <v>29</v>
      </c>
      <c r="AO237" s="73">
        <v>27</v>
      </c>
      <c r="AP237" s="73">
        <v>27</v>
      </c>
      <c r="AQ237" s="73">
        <v>26</v>
      </c>
      <c r="AR237" s="73">
        <v>25</v>
      </c>
      <c r="AS237" s="73">
        <v>26</v>
      </c>
      <c r="AT237" s="73">
        <v>26</v>
      </c>
      <c r="AU237" s="73">
        <v>24</v>
      </c>
      <c r="AV237" s="73">
        <v>25</v>
      </c>
      <c r="AW237" s="73">
        <v>25</v>
      </c>
      <c r="AX237" s="73">
        <v>25</v>
      </c>
      <c r="AY237" s="73">
        <v>25</v>
      </c>
      <c r="AZ237" s="73">
        <v>25</v>
      </c>
      <c r="BA237" s="73">
        <v>4</v>
      </c>
      <c r="BB237" s="73">
        <v>5</v>
      </c>
      <c r="BC237" s="73">
        <v>6</v>
      </c>
      <c r="BD237" s="73">
        <v>9</v>
      </c>
      <c r="BE237" s="73">
        <v>7</v>
      </c>
      <c r="BF237" s="73">
        <v>8</v>
      </c>
      <c r="BG237" s="73">
        <v>6</v>
      </c>
      <c r="BH237" s="73">
        <v>5</v>
      </c>
      <c r="BI237" s="73">
        <v>5</v>
      </c>
      <c r="BJ237" s="73">
        <v>5</v>
      </c>
      <c r="BK237" s="73">
        <v>5</v>
      </c>
      <c r="BL237" s="73">
        <v>7</v>
      </c>
      <c r="BM237" s="73">
        <v>6</v>
      </c>
      <c r="BN237" s="73">
        <v>6</v>
      </c>
      <c r="BO237" s="73">
        <v>6</v>
      </c>
      <c r="BP237" s="73">
        <v>10</v>
      </c>
      <c r="BQ237" s="73">
        <v>8</v>
      </c>
      <c r="BR237" s="73">
        <v>7</v>
      </c>
      <c r="BS237" s="73">
        <v>5</v>
      </c>
      <c r="BT237" s="73">
        <v>5</v>
      </c>
      <c r="BU237" s="73">
        <v>7</v>
      </c>
      <c r="BV237" s="73">
        <v>6</v>
      </c>
      <c r="BW237" s="73">
        <v>6</v>
      </c>
      <c r="BX237" s="73">
        <v>6</v>
      </c>
      <c r="BY237" s="73">
        <v>5</v>
      </c>
      <c r="BZ237" s="73">
        <v>7</v>
      </c>
      <c r="CA237" s="73">
        <v>7</v>
      </c>
      <c r="CB237" s="73">
        <v>7</v>
      </c>
      <c r="CC237" s="73">
        <v>8</v>
      </c>
      <c r="CD237" s="73">
        <v>7</v>
      </c>
      <c r="CE237" s="73">
        <v>7</v>
      </c>
      <c r="CF237" s="73">
        <v>7</v>
      </c>
    </row>
    <row r="238" spans="1:84" x14ac:dyDescent="0.25">
      <c r="A238" s="17"/>
      <c r="B238" s="17"/>
      <c r="C238" s="17"/>
      <c r="D238" s="4"/>
      <c r="E238" s="11"/>
      <c r="F238" s="166" t="s">
        <v>213</v>
      </c>
      <c r="G238" s="111" t="e">
        <f ca="1">(INDIRECT("H238")+INDIRECT("I238")+INDIRECT("J238")+INDIRECT("K238")+INDIRECT("L238")+INDIRECT("M238")+INDIRECT("N238")+INDIRECT("O238")+INDIRECT("P238")+INDIRECT("Q238")+INDIRECT("R238")+INDIRECT("S238")) / 12</f>
        <v>#REF!</v>
      </c>
      <c r="H238" s="73" t="e">
        <f>#REF!</f>
        <v>#REF!</v>
      </c>
      <c r="I238" s="73">
        <v>0</v>
      </c>
      <c r="J238" s="73">
        <v>1</v>
      </c>
      <c r="K238" s="73">
        <v>1</v>
      </c>
      <c r="L238" s="73">
        <v>1</v>
      </c>
      <c r="M238" s="73">
        <v>4</v>
      </c>
      <c r="N238" s="73">
        <v>6</v>
      </c>
      <c r="O238" s="73">
        <v>4</v>
      </c>
      <c r="P238" s="73">
        <v>1</v>
      </c>
      <c r="Q238" s="73">
        <v>0</v>
      </c>
      <c r="R238" s="73">
        <v>0</v>
      </c>
      <c r="S238" s="73">
        <v>0</v>
      </c>
      <c r="T238" s="73">
        <v>0</v>
      </c>
      <c r="U238" s="73">
        <v>0</v>
      </c>
      <c r="V238" s="73">
        <v>0</v>
      </c>
      <c r="W238" s="73">
        <v>4</v>
      </c>
      <c r="X238" s="73">
        <v>4</v>
      </c>
      <c r="Y238" s="73">
        <v>0</v>
      </c>
      <c r="Z238" s="73">
        <v>0</v>
      </c>
      <c r="AA238" s="73">
        <v>0</v>
      </c>
      <c r="AB238" s="73">
        <v>0</v>
      </c>
      <c r="AC238" s="73">
        <v>0</v>
      </c>
      <c r="AD238" s="73">
        <v>0</v>
      </c>
      <c r="AE238" s="73">
        <v>0</v>
      </c>
      <c r="AF238" s="73">
        <v>1</v>
      </c>
      <c r="AG238" s="73">
        <v>1</v>
      </c>
      <c r="AH238" s="73">
        <v>1</v>
      </c>
      <c r="AI238" s="73">
        <v>3</v>
      </c>
      <c r="AJ238" s="73">
        <v>3</v>
      </c>
      <c r="AK238" s="73">
        <v>3</v>
      </c>
      <c r="AL238" s="73">
        <v>4</v>
      </c>
      <c r="AM238" s="73">
        <v>3</v>
      </c>
      <c r="AN238" s="73">
        <v>3</v>
      </c>
      <c r="AO238" s="73">
        <v>0</v>
      </c>
      <c r="AP238" s="73">
        <v>0</v>
      </c>
      <c r="AQ238" s="73">
        <v>1</v>
      </c>
      <c r="AR238" s="73">
        <v>1</v>
      </c>
      <c r="AS238" s="73">
        <v>0</v>
      </c>
      <c r="AT238" s="73">
        <v>0</v>
      </c>
      <c r="AU238" s="73">
        <v>3</v>
      </c>
      <c r="AV238" s="73">
        <v>3</v>
      </c>
      <c r="AW238" s="73">
        <v>0</v>
      </c>
      <c r="AX238" s="73">
        <v>1</v>
      </c>
      <c r="AY238" s="73">
        <v>0</v>
      </c>
      <c r="AZ238" s="73">
        <v>0</v>
      </c>
      <c r="BA238" s="73">
        <v>0</v>
      </c>
      <c r="BB238" s="73">
        <v>0</v>
      </c>
      <c r="BC238" s="73">
        <v>0</v>
      </c>
      <c r="BD238" s="73">
        <v>0</v>
      </c>
      <c r="BE238" s="73">
        <v>0</v>
      </c>
      <c r="BF238" s="73">
        <v>0</v>
      </c>
      <c r="BG238" s="73">
        <v>0</v>
      </c>
      <c r="BH238" s="73">
        <v>0</v>
      </c>
      <c r="BI238" s="73">
        <v>0</v>
      </c>
      <c r="BJ238" s="73">
        <v>0</v>
      </c>
      <c r="BK238" s="73">
        <v>0</v>
      </c>
      <c r="BL238" s="73">
        <v>0</v>
      </c>
      <c r="BM238" s="73">
        <v>3</v>
      </c>
      <c r="BN238" s="73">
        <v>3</v>
      </c>
      <c r="BO238" s="73">
        <v>3</v>
      </c>
      <c r="BP238" s="73">
        <v>3</v>
      </c>
      <c r="BQ238" s="73">
        <v>3</v>
      </c>
      <c r="BR238" s="73">
        <v>7</v>
      </c>
      <c r="BS238" s="73">
        <v>1</v>
      </c>
      <c r="BT238" s="73">
        <v>1</v>
      </c>
      <c r="BU238" s="73">
        <v>1</v>
      </c>
      <c r="BV238" s="73">
        <v>4</v>
      </c>
      <c r="BW238" s="73">
        <v>1</v>
      </c>
      <c r="BX238" s="73">
        <v>2</v>
      </c>
      <c r="BY238" s="73">
        <v>1</v>
      </c>
      <c r="BZ238" s="73">
        <v>1</v>
      </c>
      <c r="CA238" s="73">
        <v>1</v>
      </c>
      <c r="CB238" s="73">
        <v>1</v>
      </c>
      <c r="CC238" s="73">
        <v>2</v>
      </c>
      <c r="CD238" s="73">
        <v>4</v>
      </c>
      <c r="CE238" s="73">
        <v>4</v>
      </c>
      <c r="CF238" s="73">
        <v>8</v>
      </c>
    </row>
    <row r="239" spans="1:84" x14ac:dyDescent="0.25">
      <c r="A239" s="17"/>
      <c r="B239" s="17"/>
      <c r="C239" s="17"/>
      <c r="D239" s="1"/>
      <c r="E239" s="11"/>
      <c r="F239" s="166" t="s">
        <v>214</v>
      </c>
      <c r="G239" s="111" t="e">
        <f ca="1">(INDIRECT("H239")+INDIRECT("I239")+INDIRECT("J239")+INDIRECT("K239")+INDIRECT("L239")+INDIRECT("M239")+INDIRECT("N239")+INDIRECT("O239")+INDIRECT("P239")+INDIRECT("Q239")+INDIRECT("R239")+INDIRECT("S239")) / 12</f>
        <v>#REF!</v>
      </c>
      <c r="H239" s="73" t="e">
        <f>#REF!</f>
        <v>#REF!</v>
      </c>
      <c r="I239" s="73">
        <v>1</v>
      </c>
      <c r="J239" s="73">
        <v>1</v>
      </c>
      <c r="K239" s="73">
        <v>1</v>
      </c>
      <c r="L239" s="73">
        <v>1</v>
      </c>
      <c r="M239" s="73">
        <v>1</v>
      </c>
      <c r="N239" s="73">
        <v>2</v>
      </c>
      <c r="O239" s="73">
        <v>2</v>
      </c>
      <c r="P239" s="73">
        <v>1</v>
      </c>
      <c r="Q239" s="73">
        <v>1</v>
      </c>
      <c r="R239" s="73">
        <v>1</v>
      </c>
      <c r="S239" s="73">
        <v>1</v>
      </c>
      <c r="T239" s="73">
        <v>1</v>
      </c>
      <c r="U239" s="73">
        <v>1</v>
      </c>
      <c r="V239" s="73">
        <v>1</v>
      </c>
      <c r="W239" s="73">
        <v>2</v>
      </c>
      <c r="X239" s="73">
        <v>2</v>
      </c>
      <c r="Y239" s="73">
        <v>2</v>
      </c>
      <c r="Z239" s="73">
        <v>1</v>
      </c>
      <c r="AA239" s="73">
        <v>1</v>
      </c>
      <c r="AB239" s="73">
        <v>1</v>
      </c>
      <c r="AC239" s="73">
        <v>1</v>
      </c>
      <c r="AD239" s="73">
        <v>1</v>
      </c>
      <c r="AE239" s="73">
        <v>1</v>
      </c>
      <c r="AF239" s="73">
        <v>1</v>
      </c>
      <c r="AG239" s="73">
        <v>1</v>
      </c>
      <c r="AH239" s="73">
        <v>1</v>
      </c>
      <c r="AI239" s="73">
        <v>2</v>
      </c>
      <c r="AJ239" s="73">
        <v>2</v>
      </c>
      <c r="AK239" s="73">
        <v>1</v>
      </c>
      <c r="AL239" s="73">
        <v>1</v>
      </c>
      <c r="AM239" s="73">
        <v>1</v>
      </c>
      <c r="AN239" s="73">
        <v>1</v>
      </c>
      <c r="AO239" s="73">
        <v>1</v>
      </c>
      <c r="AP239" s="73">
        <v>1</v>
      </c>
      <c r="AQ239" s="73">
        <v>2</v>
      </c>
      <c r="AR239" s="73">
        <v>3</v>
      </c>
      <c r="AS239" s="73">
        <v>3</v>
      </c>
      <c r="AT239" s="73">
        <v>3</v>
      </c>
      <c r="AU239" s="73">
        <v>3</v>
      </c>
      <c r="AV239" s="73">
        <v>3</v>
      </c>
      <c r="AW239" s="73">
        <v>3</v>
      </c>
      <c r="AX239" s="73">
        <v>3</v>
      </c>
      <c r="AY239" s="73">
        <v>2</v>
      </c>
      <c r="AZ239" s="73">
        <v>2</v>
      </c>
      <c r="BA239" s="73">
        <v>2</v>
      </c>
      <c r="BB239" s="73">
        <v>2</v>
      </c>
      <c r="BC239" s="73">
        <v>1</v>
      </c>
      <c r="BD239" s="73">
        <v>2</v>
      </c>
      <c r="BE239" s="73">
        <v>2</v>
      </c>
      <c r="BF239" s="73">
        <v>1</v>
      </c>
      <c r="BG239" s="73">
        <v>1</v>
      </c>
      <c r="BH239" s="73">
        <v>3</v>
      </c>
      <c r="BI239" s="73">
        <v>3</v>
      </c>
      <c r="BJ239" s="73">
        <v>3</v>
      </c>
      <c r="BK239" s="73">
        <v>3</v>
      </c>
      <c r="BL239" s="73">
        <v>3</v>
      </c>
      <c r="BM239" s="73">
        <v>3</v>
      </c>
      <c r="BN239" s="73">
        <v>3</v>
      </c>
      <c r="BO239" s="73">
        <v>3</v>
      </c>
      <c r="BP239" s="73">
        <v>3</v>
      </c>
      <c r="BQ239" s="73">
        <v>3</v>
      </c>
      <c r="BR239" s="73">
        <v>3</v>
      </c>
      <c r="BS239" s="73">
        <v>4</v>
      </c>
      <c r="BT239" s="73">
        <v>3</v>
      </c>
      <c r="BU239" s="73">
        <v>2</v>
      </c>
      <c r="BV239" s="73">
        <v>2</v>
      </c>
      <c r="BW239" s="73">
        <v>2</v>
      </c>
      <c r="BX239" s="73">
        <v>2</v>
      </c>
      <c r="BY239" s="73">
        <v>2</v>
      </c>
      <c r="BZ239" s="73">
        <v>3</v>
      </c>
      <c r="CA239" s="73">
        <v>3</v>
      </c>
      <c r="CB239" s="73">
        <v>3</v>
      </c>
      <c r="CC239" s="73">
        <v>3</v>
      </c>
      <c r="CD239" s="73">
        <v>3</v>
      </c>
      <c r="CE239" s="73">
        <v>7</v>
      </c>
      <c r="CF239" s="73">
        <v>7</v>
      </c>
    </row>
    <row r="240" spans="1:84" ht="13.8" thickBot="1" x14ac:dyDescent="0.3">
      <c r="A240" s="17"/>
      <c r="B240" s="17"/>
      <c r="C240" s="17"/>
      <c r="D240" s="1"/>
      <c r="E240" s="15"/>
      <c r="F240" s="16"/>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80"/>
    </row>
    <row r="241" ht="13.8" thickTop="1" x14ac:dyDescent="0.25"/>
  </sheetData>
  <sheetProtection algorithmName="SHA-512" hashValue="xsi3/OD4aHxrgMyhoBky7tJcKJY9DLiuDFmG1W+jkxN8qXFk457uTc45OQBXW0t2fR3/2+wU7km0u2lvu0OHXQ==" saltValue="zYv+MDW3t2q3qrVWIgimLw==" spinCount="100000" sheet="1" objects="1" scenarios="1"/>
  <conditionalFormatting sqref="A20">
    <cfRule type="cellIs" dxfId="2039" priority="278" stopIfTrue="1" operator="lessThan">
      <formula>1000</formula>
    </cfRule>
  </conditionalFormatting>
  <conditionalFormatting sqref="B20">
    <cfRule type="cellIs" dxfId="2038" priority="276" stopIfTrue="1" operator="between">
      <formula>1000</formula>
      <formula>2000</formula>
    </cfRule>
    <cfRule type="cellIs" dxfId="2037" priority="277" stopIfTrue="1" operator="lessThan">
      <formula>1000</formula>
    </cfRule>
  </conditionalFormatting>
  <conditionalFormatting sqref="C20 C31 C33 C65 C75 C83 C95 C131 C133 C135:C136 C138 C140 C142 C145 C147 C153 C161 C163 C167 C169 C171 C181 C183 C185 C187 C189 C196:C198 C200 C202 C204 C208 C210 C213 C216 C224:C225">
    <cfRule type="cellIs" dxfId="2036" priority="279" stopIfTrue="1" operator="equal">
      <formula>"g"</formula>
    </cfRule>
    <cfRule type="cellIs" dxfId="2035" priority="280" stopIfTrue="1" operator="equal">
      <formula>"r"</formula>
    </cfRule>
    <cfRule type="cellIs" dxfId="2034" priority="281" stopIfTrue="1" operator="equal">
      <formula>"y"</formula>
    </cfRule>
  </conditionalFormatting>
  <conditionalFormatting sqref="C67 C69 C71">
    <cfRule type="cellIs" dxfId="2033" priority="273" stopIfTrue="1" operator="equal">
      <formula>"g"</formula>
    </cfRule>
    <cfRule type="cellIs" dxfId="2032" priority="274" stopIfTrue="1" operator="equal">
      <formula>"r"</formula>
    </cfRule>
    <cfRule type="cellIs" dxfId="2031" priority="275" stopIfTrue="1" operator="equal">
      <formula>"y"</formula>
    </cfRule>
  </conditionalFormatting>
  <conditionalFormatting sqref="C77 C79 C81">
    <cfRule type="cellIs" dxfId="2030" priority="270" stopIfTrue="1" operator="equal">
      <formula>"g"</formula>
    </cfRule>
    <cfRule type="cellIs" dxfId="2029" priority="271" stopIfTrue="1" operator="equal">
      <formula>"r"</formula>
    </cfRule>
    <cfRule type="cellIs" dxfId="2028" priority="272" stopIfTrue="1" operator="equal">
      <formula>"y"</formula>
    </cfRule>
  </conditionalFormatting>
  <conditionalFormatting sqref="C85 C87">
    <cfRule type="cellIs" dxfId="2027" priority="267" stopIfTrue="1" operator="equal">
      <formula>"g"</formula>
    </cfRule>
    <cfRule type="cellIs" dxfId="2026" priority="268" stopIfTrue="1" operator="equal">
      <formula>"r"</formula>
    </cfRule>
    <cfRule type="cellIs" dxfId="2025" priority="269" stopIfTrue="1" operator="equal">
      <formula>"y"</formula>
    </cfRule>
  </conditionalFormatting>
  <conditionalFormatting sqref="C89 C91 C93">
    <cfRule type="cellIs" dxfId="2024" priority="264" stopIfTrue="1" operator="equal">
      <formula>"g"</formula>
    </cfRule>
    <cfRule type="cellIs" dxfId="2023" priority="265" stopIfTrue="1" operator="equal">
      <formula>"r"</formula>
    </cfRule>
    <cfRule type="cellIs" dxfId="2022" priority="266" stopIfTrue="1" operator="equal">
      <formula>"y"</formula>
    </cfRule>
  </conditionalFormatting>
  <conditionalFormatting sqref="C97 C99">
    <cfRule type="cellIs" dxfId="2021" priority="261" stopIfTrue="1" operator="equal">
      <formula>"g"</formula>
    </cfRule>
    <cfRule type="cellIs" dxfId="2020" priority="262" stopIfTrue="1" operator="equal">
      <formula>"r"</formula>
    </cfRule>
    <cfRule type="cellIs" dxfId="2019" priority="263" stopIfTrue="1" operator="equal">
      <formula>"y"</formula>
    </cfRule>
  </conditionalFormatting>
  <conditionalFormatting sqref="D1:D42">
    <cfRule type="cellIs" dxfId="2018" priority="255" stopIfTrue="1" operator="equal">
      <formula>"g"</formula>
    </cfRule>
    <cfRule type="cellIs" dxfId="2017" priority="256" stopIfTrue="1" operator="equal">
      <formula>"r"</formula>
    </cfRule>
    <cfRule type="cellIs" dxfId="2016" priority="257" stopIfTrue="1" operator="equal">
      <formula>"y"</formula>
    </cfRule>
  </conditionalFormatting>
  <conditionalFormatting sqref="D45:D198">
    <cfRule type="cellIs" dxfId="2015" priority="282" stopIfTrue="1" operator="equal">
      <formula>"g"</formula>
    </cfRule>
    <cfRule type="cellIs" dxfId="2014" priority="283" stopIfTrue="1" operator="equal">
      <formula>"r"</formula>
    </cfRule>
    <cfRule type="cellIs" dxfId="2013" priority="284" stopIfTrue="1" operator="equal">
      <formula>"y"</formula>
    </cfRule>
  </conditionalFormatting>
  <conditionalFormatting sqref="D199">
    <cfRule type="cellIs" dxfId="2012" priority="306" stopIfTrue="1" operator="equal">
      <formula>"g"</formula>
    </cfRule>
    <cfRule type="cellIs" dxfId="2011" priority="307" stopIfTrue="1" operator="equal">
      <formula>"r"</formula>
    </cfRule>
    <cfRule type="cellIs" dxfId="2010" priority="308" stopIfTrue="1" operator="equal">
      <formula>"y"</formula>
    </cfRule>
  </conditionalFormatting>
  <conditionalFormatting sqref="D200:D240">
    <cfRule type="cellIs" dxfId="2009" priority="303" stopIfTrue="1" operator="equal">
      <formula>"g"</formula>
    </cfRule>
    <cfRule type="cellIs" dxfId="2008" priority="304" stopIfTrue="1" operator="equal">
      <formula>"r"</formula>
    </cfRule>
    <cfRule type="cellIs" dxfId="2007" priority="305" stopIfTrue="1" operator="equal">
      <formula>"y"</formula>
    </cfRule>
  </conditionalFormatting>
  <conditionalFormatting sqref="H21:CF21">
    <cfRule type="expression" dxfId="2006" priority="243" stopIfTrue="1">
      <formula>H22&lt;0.0101</formula>
    </cfRule>
    <cfRule type="expression" dxfId="2005" priority="244" stopIfTrue="1">
      <formula>H22&gt;0.0201</formula>
    </cfRule>
    <cfRule type="expression" dxfId="2004" priority="245" stopIfTrue="1">
      <formula>H22&lt;0.0201</formula>
    </cfRule>
  </conditionalFormatting>
  <conditionalFormatting sqref="H22:CF22">
    <cfRule type="cellIs" dxfId="2003" priority="246" stopIfTrue="1" operator="lessThanOrEqual">
      <formula>0.01</formula>
    </cfRule>
    <cfRule type="cellIs" dxfId="2002" priority="247" stopIfTrue="1" operator="between">
      <formula>0.01</formula>
      <formula>0.02</formula>
    </cfRule>
    <cfRule type="cellIs" dxfId="2001" priority="248" stopIfTrue="1" operator="greaterThan">
      <formula>0.02</formula>
    </cfRule>
  </conditionalFormatting>
  <conditionalFormatting sqref="H31:CF31">
    <cfRule type="cellIs" dxfId="2000" priority="91" stopIfTrue="1" operator="lessThanOrEqual">
      <formula>0.4</formula>
    </cfRule>
    <cfRule type="cellIs" dxfId="1999" priority="92" stopIfTrue="1" operator="greaterThan">
      <formula>0.65</formula>
    </cfRule>
    <cfRule type="cellIs" dxfId="1998" priority="93" stopIfTrue="1" operator="between">
      <formula>0.4</formula>
      <formula>0.65</formula>
    </cfRule>
  </conditionalFormatting>
  <conditionalFormatting sqref="H32:CF32">
    <cfRule type="expression" dxfId="1997" priority="94" stopIfTrue="1">
      <formula>H33&lt;0.000201</formula>
    </cfRule>
    <cfRule type="expression" dxfId="1996" priority="95" stopIfTrue="1">
      <formula>H33&gt;0.0005</formula>
    </cfRule>
    <cfRule type="expression" dxfId="1995" priority="96" stopIfTrue="1">
      <formula>H33&lt;0.0005</formula>
    </cfRule>
  </conditionalFormatting>
  <conditionalFormatting sqref="H33:CF33">
    <cfRule type="cellIs" dxfId="1994" priority="97" stopIfTrue="1" operator="lessThanOrEqual">
      <formula>0.0002</formula>
    </cfRule>
    <cfRule type="cellIs" dxfId="1993" priority="98" stopIfTrue="1" operator="greaterThan">
      <formula>0.0005</formula>
    </cfRule>
    <cfRule type="cellIs" dxfId="1992" priority="99" stopIfTrue="1" operator="between">
      <formula>0.0002</formula>
      <formula>0.0005</formula>
    </cfRule>
  </conditionalFormatting>
  <conditionalFormatting sqref="H34:CF34">
    <cfRule type="expression" dxfId="1991" priority="85" stopIfTrue="1">
      <formula>H35&lt;0.0301</formula>
    </cfRule>
    <cfRule type="expression" dxfId="1990" priority="86" stopIfTrue="1">
      <formula>H35&gt;0.05</formula>
    </cfRule>
    <cfRule type="expression" dxfId="1989" priority="87" stopIfTrue="1">
      <formula>H35&lt;0.0501</formula>
    </cfRule>
  </conditionalFormatting>
  <conditionalFormatting sqref="H35:CF35">
    <cfRule type="cellIs" dxfId="1988" priority="88" stopIfTrue="1" operator="lessThanOrEqual">
      <formula>0.0301</formula>
    </cfRule>
    <cfRule type="cellIs" dxfId="1987" priority="89" stopIfTrue="1" operator="between">
      <formula>0.03</formula>
      <formula>0.0501</formula>
    </cfRule>
    <cfRule type="cellIs" dxfId="1986" priority="90" stopIfTrue="1" operator="greaterThan">
      <formula>0.05</formula>
    </cfRule>
  </conditionalFormatting>
  <conditionalFormatting sqref="H36:CF36">
    <cfRule type="cellIs" dxfId="1985" priority="100" stopIfTrue="1" operator="lessThanOrEqual">
      <formula>0</formula>
    </cfRule>
    <cfRule type="cellIs" dxfId="1984" priority="101" stopIfTrue="1" operator="greaterThan">
      <formula>0</formula>
    </cfRule>
  </conditionalFormatting>
  <conditionalFormatting sqref="H37:CF37">
    <cfRule type="expression" dxfId="1983" priority="105" stopIfTrue="1">
      <formula>H38&lt;0.005</formula>
    </cfRule>
    <cfRule type="expression" dxfId="1982" priority="106" stopIfTrue="1">
      <formula>H38&gt;=0.01</formula>
    </cfRule>
    <cfRule type="expression" dxfId="1981" priority="107" stopIfTrue="1">
      <formula>H38&lt;0.01</formula>
    </cfRule>
  </conditionalFormatting>
  <conditionalFormatting sqref="H38:CF38">
    <cfRule type="cellIs" dxfId="1980" priority="102" stopIfTrue="1" operator="lessThan">
      <formula>0.005</formula>
    </cfRule>
    <cfRule type="cellIs" dxfId="1979" priority="103" stopIfTrue="1" operator="between">
      <formula>0.005</formula>
      <formula>0.01</formula>
    </cfRule>
    <cfRule type="cellIs" dxfId="1978" priority="104" stopIfTrue="1" operator="greaterThan">
      <formula>0.01</formula>
    </cfRule>
  </conditionalFormatting>
  <conditionalFormatting sqref="H39:CF39">
    <cfRule type="expression" dxfId="1977" priority="108" stopIfTrue="1">
      <formula>H40&lt;0.01</formula>
    </cfRule>
    <cfRule type="expression" dxfId="1976" priority="109" stopIfTrue="1">
      <formula>H40&lt;0.01501</formula>
    </cfRule>
    <cfRule type="expression" dxfId="1975" priority="110" stopIfTrue="1">
      <formula>H40&gt;0.015</formula>
    </cfRule>
  </conditionalFormatting>
  <conditionalFormatting sqref="H40:CF40">
    <cfRule type="cellIs" dxfId="1974" priority="111" stopIfTrue="1" operator="lessThanOrEqual">
      <formula>0.01</formula>
    </cfRule>
    <cfRule type="cellIs" dxfId="1973" priority="112" stopIfTrue="1" operator="between">
      <formula>0.01</formula>
      <formula>0.01501</formula>
    </cfRule>
    <cfRule type="cellIs" dxfId="1972" priority="113" stopIfTrue="1" operator="greaterThanOrEqual">
      <formula>0.01501</formula>
    </cfRule>
  </conditionalFormatting>
  <conditionalFormatting sqref="H45:CF45 H47:CF47">
    <cfRule type="expression" dxfId="1971" priority="114" stopIfTrue="1">
      <formula>H46&lt;0.00501</formula>
    </cfRule>
    <cfRule type="expression" dxfId="1970" priority="115" stopIfTrue="1">
      <formula>H46&gt;0.01</formula>
    </cfRule>
    <cfRule type="expression" dxfId="1969" priority="116" stopIfTrue="1">
      <formula>H46&lt;0.0101</formula>
    </cfRule>
  </conditionalFormatting>
  <conditionalFormatting sqref="H46:CF46 H48:CF48">
    <cfRule type="cellIs" dxfId="1968" priority="117" stopIfTrue="1" operator="lessThanOrEqual">
      <formula>0.005</formula>
    </cfRule>
    <cfRule type="cellIs" dxfId="1967" priority="118" stopIfTrue="1" operator="greaterThan">
      <formula>0.01</formula>
    </cfRule>
    <cfRule type="cellIs" dxfId="1966" priority="119" stopIfTrue="1" operator="between">
      <formula>0.005</formula>
      <formula>0.0101</formula>
    </cfRule>
  </conditionalFormatting>
  <conditionalFormatting sqref="H49:CF49">
    <cfRule type="expression" dxfId="1965" priority="4" stopIfTrue="1">
      <formula>H50&lt;0.00501</formula>
    </cfRule>
    <cfRule type="expression" dxfId="1964" priority="5" stopIfTrue="1">
      <formula>H50&gt;0.01</formula>
    </cfRule>
    <cfRule type="expression" dxfId="1963" priority="6" stopIfTrue="1">
      <formula>H50&lt;0.0101</formula>
    </cfRule>
  </conditionalFormatting>
  <conditionalFormatting sqref="H50:CF50">
    <cfRule type="cellIs" dxfId="1962" priority="249" stopIfTrue="1" operator="lessThanOrEqual">
      <formula>0.04</formula>
    </cfRule>
    <cfRule type="cellIs" dxfId="1961" priority="250" stopIfTrue="1" operator="greaterThan">
      <formula>0.08</formula>
    </cfRule>
    <cfRule type="cellIs" dxfId="1960" priority="251" stopIfTrue="1" operator="between">
      <formula>0.04</formula>
      <formula>0.0801</formula>
    </cfRule>
  </conditionalFormatting>
  <conditionalFormatting sqref="H51:CF51">
    <cfRule type="cellIs" dxfId="1959" priority="120" stopIfTrue="1" operator="lessThanOrEqual">
      <formula>50</formula>
    </cfRule>
    <cfRule type="cellIs" dxfId="1958" priority="121" stopIfTrue="1" operator="greaterThan">
      <formula>80</formula>
    </cfRule>
    <cfRule type="cellIs" dxfId="1957" priority="122" stopIfTrue="1" operator="between">
      <formula>50</formula>
      <formula>81</formula>
    </cfRule>
  </conditionalFormatting>
  <conditionalFormatting sqref="H53:CF53">
    <cfRule type="expression" dxfId="1956" priority="123" stopIfTrue="1">
      <formula>H54&lt;0.1501</formula>
    </cfRule>
    <cfRule type="expression" dxfId="1955" priority="124" stopIfTrue="1">
      <formula>H54&lt;0.201</formula>
    </cfRule>
    <cfRule type="expression" dxfId="1954" priority="125" stopIfTrue="1">
      <formula>H54&gt;0.2</formula>
    </cfRule>
  </conditionalFormatting>
  <conditionalFormatting sqref="H54:CF54">
    <cfRule type="cellIs" dxfId="1953" priority="126" stopIfTrue="1" operator="lessThanOrEqual">
      <formula>0.15</formula>
    </cfRule>
    <cfRule type="cellIs" dxfId="1952" priority="127" stopIfTrue="1" operator="lessThanOrEqual">
      <formula>0.2</formula>
    </cfRule>
    <cfRule type="cellIs" dxfId="1951" priority="128" stopIfTrue="1" operator="greaterThan">
      <formula>0.2</formula>
    </cfRule>
  </conditionalFormatting>
  <conditionalFormatting sqref="H64:CF64">
    <cfRule type="expression" dxfId="1950" priority="150" stopIfTrue="1">
      <formula>H65&lt;0.0101</formula>
    </cfRule>
    <cfRule type="expression" dxfId="1949" priority="151" stopIfTrue="1">
      <formula>H65&gt;0.02</formula>
    </cfRule>
    <cfRule type="expression" dxfId="1948" priority="152" stopIfTrue="1">
      <formula>H65&lt;0.0201</formula>
    </cfRule>
  </conditionalFormatting>
  <conditionalFormatting sqref="H65:CF65 H83:CF83 H95:CF95">
    <cfRule type="cellIs" dxfId="1947" priority="132" stopIfTrue="1" operator="lessThanOrEqual">
      <formula>0.01</formula>
    </cfRule>
    <cfRule type="cellIs" dxfId="1946" priority="133" stopIfTrue="1" operator="between">
      <formula>0.01</formula>
      <formula>0.0201</formula>
    </cfRule>
    <cfRule type="cellIs" dxfId="1945" priority="134" stopIfTrue="1" operator="greaterThanOrEqual">
      <formula>0.02</formula>
    </cfRule>
  </conditionalFormatting>
  <conditionalFormatting sqref="H66:CF66">
    <cfRule type="expression" dxfId="1944" priority="43" stopIfTrue="1">
      <formula>H67&lt;0.0101</formula>
    </cfRule>
    <cfRule type="expression" dxfId="1943" priority="44" stopIfTrue="1">
      <formula>H67&gt;0.02</formula>
    </cfRule>
    <cfRule type="expression" dxfId="1942" priority="45" stopIfTrue="1">
      <formula>H67&lt;0.0201</formula>
    </cfRule>
  </conditionalFormatting>
  <conditionalFormatting sqref="H67:CF67">
    <cfRule type="cellIs" dxfId="1941" priority="79" stopIfTrue="1" operator="lessThanOrEqual">
      <formula>0.01</formula>
    </cfRule>
    <cfRule type="cellIs" dxfId="1940" priority="80" stopIfTrue="1" operator="between">
      <formula>0.01</formula>
      <formula>0.0201</formula>
    </cfRule>
    <cfRule type="cellIs" dxfId="1939" priority="81" stopIfTrue="1" operator="greaterThanOrEqual">
      <formula>0.02</formula>
    </cfRule>
  </conditionalFormatting>
  <conditionalFormatting sqref="H68:CF68">
    <cfRule type="expression" dxfId="1938" priority="40" stopIfTrue="1">
      <formula>H69&lt;0.0101</formula>
    </cfRule>
    <cfRule type="expression" dxfId="1937" priority="41" stopIfTrue="1">
      <formula>H69&gt;0.02</formula>
    </cfRule>
    <cfRule type="expression" dxfId="1936" priority="42" stopIfTrue="1">
      <formula>H69&lt;0.0201</formula>
    </cfRule>
  </conditionalFormatting>
  <conditionalFormatting sqref="H69:CF69">
    <cfRule type="cellIs" dxfId="1935" priority="76" stopIfTrue="1" operator="lessThanOrEqual">
      <formula>0.01</formula>
    </cfRule>
    <cfRule type="cellIs" dxfId="1934" priority="77" stopIfTrue="1" operator="between">
      <formula>0.01</formula>
      <formula>0.0201</formula>
    </cfRule>
    <cfRule type="cellIs" dxfId="1933" priority="78" stopIfTrue="1" operator="greaterThanOrEqual">
      <formula>0.02</formula>
    </cfRule>
  </conditionalFormatting>
  <conditionalFormatting sqref="H70:CF70">
    <cfRule type="expression" dxfId="1932" priority="37" stopIfTrue="1">
      <formula>H71&lt;0.0101</formula>
    </cfRule>
    <cfRule type="expression" dxfId="1931" priority="38" stopIfTrue="1">
      <formula>H71&gt;0.02</formula>
    </cfRule>
    <cfRule type="expression" dxfId="1930" priority="39" stopIfTrue="1">
      <formula>H71&lt;0.0201</formula>
    </cfRule>
  </conditionalFormatting>
  <conditionalFormatting sqref="H71:CF71">
    <cfRule type="cellIs" dxfId="1929" priority="73" stopIfTrue="1" operator="lessThanOrEqual">
      <formula>0.01</formula>
    </cfRule>
    <cfRule type="cellIs" dxfId="1928" priority="74" stopIfTrue="1" operator="between">
      <formula>0.01</formula>
      <formula>0.0201</formula>
    </cfRule>
    <cfRule type="cellIs" dxfId="1927" priority="75" stopIfTrue="1" operator="greaterThanOrEqual">
      <formula>0.02</formula>
    </cfRule>
  </conditionalFormatting>
  <conditionalFormatting sqref="H74:CF74">
    <cfRule type="expression" dxfId="1926" priority="129" stopIfTrue="1">
      <formula>H75&lt;0.00075</formula>
    </cfRule>
    <cfRule type="expression" dxfId="1925" priority="130" stopIfTrue="1">
      <formula>H75 &gt; 0.0015</formula>
    </cfRule>
    <cfRule type="expression" dxfId="1924" priority="131" stopIfTrue="1">
      <formula>H75 &gt;= 0.00075</formula>
    </cfRule>
  </conditionalFormatting>
  <conditionalFormatting sqref="H75:CF75">
    <cfRule type="cellIs" dxfId="1923" priority="138" stopIfTrue="1" operator="lessThan">
      <formula>0.00075</formula>
    </cfRule>
    <cfRule type="cellIs" dxfId="1922" priority="139" stopIfTrue="1" operator="between">
      <formula>0.00075</formula>
      <formula>0.0015</formula>
    </cfRule>
    <cfRule type="cellIs" dxfId="1921" priority="140" stopIfTrue="1" operator="greaterThanOrEqual">
      <formula>0.0015</formula>
    </cfRule>
  </conditionalFormatting>
  <conditionalFormatting sqref="H76:CF76">
    <cfRule type="expression" dxfId="1920" priority="34" stopIfTrue="1">
      <formula>H77&lt;0.00075</formula>
    </cfRule>
    <cfRule type="expression" dxfId="1919" priority="35" stopIfTrue="1">
      <formula>H77 &gt; 0.0015</formula>
    </cfRule>
    <cfRule type="expression" dxfId="1918" priority="36" stopIfTrue="1">
      <formula>H77 &gt;= 0.00075</formula>
    </cfRule>
  </conditionalFormatting>
  <conditionalFormatting sqref="H77:CF77">
    <cfRule type="cellIs" dxfId="1917" priority="70" stopIfTrue="1" operator="lessThanOrEqual">
      <formula>0.01</formula>
    </cfRule>
    <cfRule type="cellIs" dxfId="1916" priority="71" stopIfTrue="1" operator="between">
      <formula>0.01</formula>
      <formula>0.0201</formula>
    </cfRule>
    <cfRule type="cellIs" dxfId="1915" priority="72" stopIfTrue="1" operator="greaterThanOrEqual">
      <formula>0.02</formula>
    </cfRule>
  </conditionalFormatting>
  <conditionalFormatting sqref="H78:CF78">
    <cfRule type="expression" dxfId="1914" priority="31" stopIfTrue="1">
      <formula>H79&lt;0.00075</formula>
    </cfRule>
    <cfRule type="expression" dxfId="1913" priority="32" stopIfTrue="1">
      <formula>H79 &gt; 0.0015</formula>
    </cfRule>
    <cfRule type="expression" dxfId="1912" priority="33" stopIfTrue="1">
      <formula>H79 &gt;= 0.00075</formula>
    </cfRule>
  </conditionalFormatting>
  <conditionalFormatting sqref="H79:CF79">
    <cfRule type="cellIs" dxfId="1911" priority="67" stopIfTrue="1" operator="lessThanOrEqual">
      <formula>0.01</formula>
    </cfRule>
    <cfRule type="cellIs" dxfId="1910" priority="68" stopIfTrue="1" operator="between">
      <formula>0.01</formula>
      <formula>0.0201</formula>
    </cfRule>
    <cfRule type="cellIs" dxfId="1909" priority="69" stopIfTrue="1" operator="greaterThanOrEqual">
      <formula>0.02</formula>
    </cfRule>
  </conditionalFormatting>
  <conditionalFormatting sqref="H80:CF80">
    <cfRule type="expression" dxfId="1908" priority="28" stopIfTrue="1">
      <formula>H81&lt;0.00075</formula>
    </cfRule>
    <cfRule type="expression" dxfId="1907" priority="29" stopIfTrue="1">
      <formula>H81 &gt; 0.0015</formula>
    </cfRule>
    <cfRule type="expression" dxfId="1906" priority="30" stopIfTrue="1">
      <formula>H81 &gt;= 0.00075</formula>
    </cfRule>
  </conditionalFormatting>
  <conditionalFormatting sqref="H81:CF81">
    <cfRule type="cellIs" dxfId="1905" priority="64" stopIfTrue="1" operator="lessThanOrEqual">
      <formula>0.01</formula>
    </cfRule>
    <cfRule type="cellIs" dxfId="1904" priority="65" stopIfTrue="1" operator="between">
      <formula>0.01</formula>
      <formula>0.0201</formula>
    </cfRule>
    <cfRule type="cellIs" dxfId="1903" priority="66" stopIfTrue="1" operator="greaterThanOrEqual">
      <formula>0.02</formula>
    </cfRule>
  </conditionalFormatting>
  <conditionalFormatting sqref="H82:CF82">
    <cfRule type="expression" dxfId="1902" priority="1" stopIfTrue="1">
      <formula>H83 &lt;= 0.01</formula>
    </cfRule>
    <cfRule type="expression" dxfId="1901" priority="2" stopIfTrue="1">
      <formula>H83 &gt;= 0.02</formula>
    </cfRule>
    <cfRule type="expression" dxfId="1900" priority="3" stopIfTrue="1">
      <formula>H83 &gt; 0.01</formula>
    </cfRule>
  </conditionalFormatting>
  <conditionalFormatting sqref="H84:CF84">
    <cfRule type="expression" dxfId="1899" priority="7" stopIfTrue="1">
      <formula>H85 &lt;= 0.01</formula>
    </cfRule>
    <cfRule type="expression" dxfId="1898" priority="8" stopIfTrue="1">
      <formula>H85 &gt;= 0.02</formula>
    </cfRule>
    <cfRule type="expression" dxfId="1897" priority="9" stopIfTrue="1">
      <formula>H85 &gt; 0.01</formula>
    </cfRule>
  </conditionalFormatting>
  <conditionalFormatting sqref="H85:CF85">
    <cfRule type="cellIs" dxfId="1896" priority="61" stopIfTrue="1" operator="lessThanOrEqual">
      <formula>0.01</formula>
    </cfRule>
    <cfRule type="cellIs" dxfId="1895" priority="62" stopIfTrue="1" operator="between">
      <formula>0.01</formula>
      <formula>0.0201</formula>
    </cfRule>
    <cfRule type="cellIs" dxfId="1894" priority="63" stopIfTrue="1" operator="greaterThanOrEqual">
      <formula>0.02</formula>
    </cfRule>
  </conditionalFormatting>
  <conditionalFormatting sqref="H86:CF86">
    <cfRule type="expression" dxfId="1893" priority="25" stopIfTrue="1">
      <formula>H87 &lt;= 0.01</formula>
    </cfRule>
    <cfRule type="expression" dxfId="1892" priority="26" stopIfTrue="1">
      <formula>H87 &gt;= 0.02</formula>
    </cfRule>
    <cfRule type="expression" dxfId="1891" priority="27" stopIfTrue="1">
      <formula>H87 &gt; 0.01</formula>
    </cfRule>
  </conditionalFormatting>
  <conditionalFormatting sqref="H87:CF87">
    <cfRule type="cellIs" dxfId="1890" priority="58" stopIfTrue="1" operator="lessThanOrEqual">
      <formula>0.01</formula>
    </cfRule>
    <cfRule type="cellIs" dxfId="1889" priority="59" stopIfTrue="1" operator="between">
      <formula>0.01</formula>
      <formula>0.0201</formula>
    </cfRule>
    <cfRule type="cellIs" dxfId="1888" priority="60" stopIfTrue="1" operator="greaterThanOrEqual">
      <formula>0.02</formula>
    </cfRule>
  </conditionalFormatting>
  <conditionalFormatting sqref="H88:CF88">
    <cfRule type="expression" dxfId="1887" priority="16" stopIfTrue="1">
      <formula>H89 &lt;= 0.01</formula>
    </cfRule>
    <cfRule type="expression" dxfId="1886" priority="17" stopIfTrue="1">
      <formula>H89 &gt;= 0.02</formula>
    </cfRule>
    <cfRule type="expression" dxfId="1885" priority="18" stopIfTrue="1">
      <formula>H89 &gt; 0.01</formula>
    </cfRule>
  </conditionalFormatting>
  <conditionalFormatting sqref="H89:CF89">
    <cfRule type="cellIs" dxfId="1884" priority="82" stopIfTrue="1" operator="lessThanOrEqual">
      <formula>0.01</formula>
    </cfRule>
    <cfRule type="cellIs" dxfId="1883" priority="83" stopIfTrue="1" operator="between">
      <formula>0.01</formula>
      <formula>0.0201</formula>
    </cfRule>
    <cfRule type="cellIs" dxfId="1882" priority="84" stopIfTrue="1" operator="greaterThanOrEqual">
      <formula>0.02</formula>
    </cfRule>
  </conditionalFormatting>
  <conditionalFormatting sqref="H90:CF90">
    <cfRule type="expression" dxfId="1881" priority="13" stopIfTrue="1">
      <formula>H91 &lt;= 0.01</formula>
    </cfRule>
    <cfRule type="expression" dxfId="1880" priority="14" stopIfTrue="1">
      <formula>H91 &gt;= 0.02</formula>
    </cfRule>
    <cfRule type="expression" dxfId="1879" priority="15" stopIfTrue="1">
      <formula>H91 &gt; 0.01</formula>
    </cfRule>
  </conditionalFormatting>
  <conditionalFormatting sqref="H91:CF91">
    <cfRule type="cellIs" dxfId="1878" priority="55" stopIfTrue="1" operator="lessThanOrEqual">
      <formula>0.01</formula>
    </cfRule>
    <cfRule type="cellIs" dxfId="1877" priority="56" stopIfTrue="1" operator="between">
      <formula>0.01</formula>
      <formula>0.0201</formula>
    </cfRule>
    <cfRule type="cellIs" dxfId="1876" priority="57" stopIfTrue="1" operator="greaterThanOrEqual">
      <formula>0.02</formula>
    </cfRule>
  </conditionalFormatting>
  <conditionalFormatting sqref="H92:CF92">
    <cfRule type="expression" dxfId="1875" priority="10" stopIfTrue="1">
      <formula>H93 &lt;= 0.01</formula>
    </cfRule>
    <cfRule type="expression" dxfId="1874" priority="11" stopIfTrue="1">
      <formula>H93 &gt;= 0.02</formula>
    </cfRule>
    <cfRule type="expression" dxfId="1873" priority="12" stopIfTrue="1">
      <formula>H93 &gt; 0.01</formula>
    </cfRule>
  </conditionalFormatting>
  <conditionalFormatting sqref="H93:CF93">
    <cfRule type="cellIs" dxfId="1872" priority="52" stopIfTrue="1" operator="lessThanOrEqual">
      <formula>0.01</formula>
    </cfRule>
    <cfRule type="cellIs" dxfId="1871" priority="53" stopIfTrue="1" operator="between">
      <formula>0.01</formula>
      <formula>0.0201</formula>
    </cfRule>
    <cfRule type="cellIs" dxfId="1870" priority="54" stopIfTrue="1" operator="greaterThanOrEqual">
      <formula>0.02</formula>
    </cfRule>
  </conditionalFormatting>
  <conditionalFormatting sqref="H94:CF94">
    <cfRule type="expression" dxfId="1869" priority="141" stopIfTrue="1">
      <formula>H95 &lt;= 0.01</formula>
    </cfRule>
    <cfRule type="expression" dxfId="1868" priority="142" stopIfTrue="1">
      <formula xml:space="preserve"> H95 &gt;= 0.02</formula>
    </cfRule>
    <cfRule type="expression" dxfId="1867" priority="143" stopIfTrue="1">
      <formula xml:space="preserve"> H95 &gt; 0.01</formula>
    </cfRule>
  </conditionalFormatting>
  <conditionalFormatting sqref="H96:CF96">
    <cfRule type="expression" dxfId="1866" priority="22" stopIfTrue="1">
      <formula>H97 &lt;= 0.01</formula>
    </cfRule>
    <cfRule type="expression" dxfId="1865" priority="23" stopIfTrue="1">
      <formula xml:space="preserve"> H97 &gt;= 0.02</formula>
    </cfRule>
    <cfRule type="expression" dxfId="1864" priority="24" stopIfTrue="1">
      <formula xml:space="preserve"> H97 &gt; 0.01</formula>
    </cfRule>
  </conditionalFormatting>
  <conditionalFormatting sqref="H97:CF97">
    <cfRule type="cellIs" dxfId="1863" priority="49" stopIfTrue="1" operator="lessThanOrEqual">
      <formula>0.01</formula>
    </cfRule>
    <cfRule type="cellIs" dxfId="1862" priority="50" stopIfTrue="1" operator="between">
      <formula>0.01</formula>
      <formula>0.0201</formula>
    </cfRule>
    <cfRule type="cellIs" dxfId="1861" priority="51" stopIfTrue="1" operator="greaterThanOrEqual">
      <formula>0.02</formula>
    </cfRule>
  </conditionalFormatting>
  <conditionalFormatting sqref="H98:CF98">
    <cfRule type="expression" dxfId="1860" priority="19" stopIfTrue="1">
      <formula>H99 &lt;= 0.01</formula>
    </cfRule>
    <cfRule type="expression" dxfId="1859" priority="20" stopIfTrue="1">
      <formula xml:space="preserve"> H99 &gt;= 0.02</formula>
    </cfRule>
    <cfRule type="expression" dxfId="1858" priority="21" stopIfTrue="1">
      <formula xml:space="preserve"> H99 &gt; 0.01</formula>
    </cfRule>
  </conditionalFormatting>
  <conditionalFormatting sqref="H99:CF99">
    <cfRule type="cellIs" dxfId="1857" priority="46" stopIfTrue="1" operator="lessThanOrEqual">
      <formula>0.01</formula>
    </cfRule>
    <cfRule type="cellIs" dxfId="1856" priority="47" stopIfTrue="1" operator="between">
      <formula>0.01</formula>
      <formula>0.0201</formula>
    </cfRule>
    <cfRule type="cellIs" dxfId="1855" priority="48" stopIfTrue="1" operator="greaterThanOrEqual">
      <formula>0.02</formula>
    </cfRule>
  </conditionalFormatting>
  <conditionalFormatting sqref="H130:CF130 H137:CF137 H139:CF139">
    <cfRule type="expression" dxfId="1854" priority="144" stopIfTrue="1">
      <formula>H131&lt;0.0501</formula>
    </cfRule>
    <cfRule type="expression" dxfId="1853" priority="145" stopIfTrue="1">
      <formula>H131&lt;0.07501</formula>
    </cfRule>
    <cfRule type="expression" dxfId="1852" priority="146" stopIfTrue="1">
      <formula>H131&gt;0.075</formula>
    </cfRule>
  </conditionalFormatting>
  <conditionalFormatting sqref="H131:CF131">
    <cfRule type="cellIs" dxfId="1851" priority="147" stopIfTrue="1" operator="lessThanOrEqual">
      <formula>0.05</formula>
    </cfRule>
    <cfRule type="cellIs" dxfId="1850" priority="148" stopIfTrue="1" operator="between">
      <formula>0.05</formula>
      <formula>0.07501</formula>
    </cfRule>
    <cfRule type="cellIs" dxfId="1849" priority="149" stopIfTrue="1" operator="greaterThan">
      <formula>0.075</formula>
    </cfRule>
  </conditionalFormatting>
  <conditionalFormatting sqref="H132:CF132">
    <cfRule type="expression" dxfId="1848" priority="153" stopIfTrue="1">
      <formula>H133&lt;0.0201</formula>
    </cfRule>
    <cfRule type="expression" dxfId="1847" priority="154" stopIfTrue="1">
      <formula>H133&lt;0.0401</formula>
    </cfRule>
    <cfRule type="expression" dxfId="1846" priority="155" stopIfTrue="1">
      <formula>H133&gt;0.04</formula>
    </cfRule>
  </conditionalFormatting>
  <conditionalFormatting sqref="H133:CF133">
    <cfRule type="cellIs" dxfId="1845" priority="156" stopIfTrue="1" operator="lessThanOrEqual">
      <formula>0.02</formula>
    </cfRule>
    <cfRule type="cellIs" dxfId="1844" priority="157" stopIfTrue="1" operator="between">
      <formula>0.02</formula>
      <formula>0.0401</formula>
    </cfRule>
    <cfRule type="cellIs" dxfId="1843" priority="158" stopIfTrue="1" operator="greaterThan">
      <formula>0.04</formula>
    </cfRule>
  </conditionalFormatting>
  <conditionalFormatting sqref="H134:CF134">
    <cfRule type="expression" dxfId="1842" priority="159" stopIfTrue="1">
      <formula>H135&lt;0.0301</formula>
    </cfRule>
    <cfRule type="expression" dxfId="1841" priority="160" stopIfTrue="1">
      <formula>H135&lt;0.0501</formula>
    </cfRule>
    <cfRule type="expression" dxfId="1840" priority="161" stopIfTrue="1">
      <formula>H135&gt;0.05</formula>
    </cfRule>
  </conditionalFormatting>
  <conditionalFormatting sqref="H135:CF135">
    <cfRule type="cellIs" dxfId="1839" priority="162" stopIfTrue="1" operator="lessThanOrEqual">
      <formula>0.03</formula>
    </cfRule>
    <cfRule type="cellIs" dxfId="1838" priority="163" stopIfTrue="1" operator="between">
      <formula>0.03</formula>
      <formula>0.0501</formula>
    </cfRule>
    <cfRule type="cellIs" dxfId="1837" priority="164" stopIfTrue="1" operator="greaterThan">
      <formula>0.05</formula>
    </cfRule>
  </conditionalFormatting>
  <conditionalFormatting sqref="H136:CF136">
    <cfRule type="cellIs" dxfId="1836" priority="165" stopIfTrue="1" operator="lessThan">
      <formula>201</formula>
    </cfRule>
    <cfRule type="cellIs" dxfId="1835" priority="166" stopIfTrue="1" operator="lessThan">
      <formula>501</formula>
    </cfRule>
    <cfRule type="cellIs" dxfId="1834" priority="167" stopIfTrue="1" operator="greaterThan">
      <formula>500</formula>
    </cfRule>
  </conditionalFormatting>
  <conditionalFormatting sqref="H138:CF138">
    <cfRule type="cellIs" dxfId="1833" priority="168" stopIfTrue="1" operator="lessThan">
      <formula>0.005</formula>
    </cfRule>
    <cfRule type="cellIs" dxfId="1832" priority="169" stopIfTrue="1" operator="between">
      <formula>0.005</formula>
      <formula>0.0101</formula>
    </cfRule>
    <cfRule type="cellIs" dxfId="1831" priority="170" stopIfTrue="1" operator="greaterThan">
      <formula>0.01</formula>
    </cfRule>
  </conditionalFormatting>
  <conditionalFormatting sqref="H140:CF140">
    <cfRule type="cellIs" dxfId="1830" priority="171" stopIfTrue="1" operator="lessThanOrEqual">
      <formula>0.01</formula>
    </cfRule>
    <cfRule type="cellIs" dxfId="1829" priority="172" stopIfTrue="1" operator="between">
      <formula>0.01</formula>
      <formula>0.01501</formula>
    </cfRule>
    <cfRule type="cellIs" dxfId="1828" priority="173" stopIfTrue="1" operator="greaterThan">
      <formula>0.015</formula>
    </cfRule>
  </conditionalFormatting>
  <conditionalFormatting sqref="H141:CF141">
    <cfRule type="expression" dxfId="1827" priority="174" stopIfTrue="1">
      <formula>H142&lt;0.001</formula>
    </cfRule>
    <cfRule type="expression" dxfId="1826" priority="175" stopIfTrue="1">
      <formula>H142&lt;0.001501</formula>
    </cfRule>
    <cfRule type="expression" dxfId="1825" priority="176" stopIfTrue="1">
      <formula>H142&gt;0.015</formula>
    </cfRule>
  </conditionalFormatting>
  <conditionalFormatting sqref="H142:CF142 H149:CF149">
    <cfRule type="cellIs" dxfId="1824" priority="183" stopIfTrue="1" operator="lessThanOrEqual">
      <formula>0.001</formula>
    </cfRule>
    <cfRule type="cellIs" dxfId="1823" priority="184" stopIfTrue="1" operator="between">
      <formula>0.001</formula>
      <formula>0.001501</formula>
    </cfRule>
    <cfRule type="cellIs" dxfId="1822" priority="185" stopIfTrue="1" operator="greaterThan">
      <formula>0.0015</formula>
    </cfRule>
  </conditionalFormatting>
  <conditionalFormatting sqref="H144:CF144">
    <cfRule type="expression" dxfId="1821" priority="180" stopIfTrue="1">
      <formula>H145 &lt; 0.25</formula>
    </cfRule>
    <cfRule type="expression" dxfId="1820" priority="181" stopIfTrue="1">
      <formula>H145 &gt; 0.4</formula>
    </cfRule>
    <cfRule type="expression" dxfId="1819" priority="182" stopIfTrue="1">
      <formula>H145 &gt;= 0.25</formula>
    </cfRule>
  </conditionalFormatting>
  <conditionalFormatting sqref="H145:CF145">
    <cfRule type="cellIs" dxfId="1818" priority="177" stopIfTrue="1" operator="lessThan">
      <formula>0.25</formula>
    </cfRule>
    <cfRule type="cellIs" dxfId="1817" priority="178" stopIfTrue="1" operator="greaterThan">
      <formula>0.4</formula>
    </cfRule>
    <cfRule type="cellIs" dxfId="1816" priority="179" stopIfTrue="1" operator="greaterThanOrEqual">
      <formula>0.25</formula>
    </cfRule>
  </conditionalFormatting>
  <conditionalFormatting sqref="H146:CF146">
    <cfRule type="expression" dxfId="1815" priority="186" stopIfTrue="1">
      <formula>H147&lt;0.0251</formula>
    </cfRule>
    <cfRule type="expression" dxfId="1814" priority="187" stopIfTrue="1">
      <formula>H147&lt;0.0401</formula>
    </cfRule>
    <cfRule type="expression" dxfId="1813" priority="188" stopIfTrue="1">
      <formula>H147&gt;0.04</formula>
    </cfRule>
  </conditionalFormatting>
  <conditionalFormatting sqref="H147:CF147">
    <cfRule type="cellIs" dxfId="1812" priority="189" stopIfTrue="1" operator="lessThanOrEqual">
      <formula>0.025</formula>
    </cfRule>
    <cfRule type="cellIs" dxfId="1811" priority="190" stopIfTrue="1" operator="between">
      <formula>0.025</formula>
      <formula>0.0401</formula>
    </cfRule>
    <cfRule type="cellIs" dxfId="1810" priority="191" stopIfTrue="1" operator="greaterThan">
      <formula>0.04</formula>
    </cfRule>
  </conditionalFormatting>
  <conditionalFormatting sqref="H148:CF148">
    <cfRule type="expression" dxfId="1809" priority="192" stopIfTrue="1">
      <formula>H153&lt;0.001</formula>
    </cfRule>
    <cfRule type="expression" dxfId="1808" priority="193" stopIfTrue="1">
      <formula>H153&lt;0.001501</formula>
    </cfRule>
    <cfRule type="expression" dxfId="1807" priority="194" stopIfTrue="1">
      <formula>H153&gt;0.0015</formula>
    </cfRule>
  </conditionalFormatting>
  <conditionalFormatting sqref="H160:CF160 H162:CF162 H166:CF166 H168:CF168 H170:CF170">
    <cfRule type="expression" dxfId="1806" priority="195" stopIfTrue="1">
      <formula>H161&lt;0.00501</formula>
    </cfRule>
    <cfRule type="expression" dxfId="1805" priority="196" stopIfTrue="1">
      <formula>H161&lt;0.0101</formula>
    </cfRule>
    <cfRule type="expression" dxfId="1804" priority="197" stopIfTrue="1">
      <formula>H161&gt;0.01</formula>
    </cfRule>
  </conditionalFormatting>
  <conditionalFormatting sqref="H161:CF161">
    <cfRule type="cellIs" dxfId="1803" priority="198" stopIfTrue="1" operator="lessThanOrEqual">
      <formula>0.005</formula>
    </cfRule>
    <cfRule type="cellIs" dxfId="1802" priority="199" stopIfTrue="1" operator="greaterThan">
      <formula>0.01</formula>
    </cfRule>
    <cfRule type="cellIs" dxfId="1801" priority="200" stopIfTrue="1" operator="between">
      <formula>0.005</formula>
      <formula>0.01</formula>
    </cfRule>
  </conditionalFormatting>
  <conditionalFormatting sqref="H163:CF163">
    <cfRule type="cellIs" dxfId="1800" priority="201" stopIfTrue="1" operator="lessThanOrEqual">
      <formula>0.03</formula>
    </cfRule>
    <cfRule type="cellIs" dxfId="1799" priority="202" stopIfTrue="1" operator="greaterThan">
      <formula>0.05</formula>
    </cfRule>
    <cfRule type="cellIs" dxfId="1798" priority="203" stopIfTrue="1" operator="between">
      <formula>0.03</formula>
      <formula>0.05</formula>
    </cfRule>
  </conditionalFormatting>
  <conditionalFormatting sqref="H167:CF167">
    <cfRule type="cellIs" dxfId="1797" priority="204" stopIfTrue="1" operator="lessThanOrEqual">
      <formula>0.005</formula>
    </cfRule>
    <cfRule type="cellIs" dxfId="1796" priority="205" stopIfTrue="1" operator="greaterThan">
      <formula>0.01</formula>
    </cfRule>
    <cfRule type="cellIs" dxfId="1795" priority="206" stopIfTrue="1" operator="between">
      <formula>0.005</formula>
      <formula>0.0101</formula>
    </cfRule>
  </conditionalFormatting>
  <conditionalFormatting sqref="H169:CF169">
    <cfRule type="cellIs" dxfId="1794" priority="207" stopIfTrue="1" operator="lessThanOrEqual">
      <formula>0.01</formula>
    </cfRule>
    <cfRule type="cellIs" dxfId="1793" priority="208" stopIfTrue="1" operator="greaterThan">
      <formula>0.03</formula>
    </cfRule>
    <cfRule type="cellIs" dxfId="1792" priority="209" stopIfTrue="1" operator="between">
      <formula>0.01</formula>
      <formula>0.0301</formula>
    </cfRule>
  </conditionalFormatting>
  <conditionalFormatting sqref="H171:CF171 H181:CF181">
    <cfRule type="cellIs" dxfId="1791" priority="210" stopIfTrue="1" operator="lessThan">
      <formula>0.005</formula>
    </cfRule>
    <cfRule type="cellIs" dxfId="1790" priority="211" stopIfTrue="1" operator="greaterThan">
      <formula>0.01</formula>
    </cfRule>
    <cfRule type="cellIs" dxfId="1789" priority="212" stopIfTrue="1" operator="between">
      <formula>0.005</formula>
      <formula>0.0101</formula>
    </cfRule>
  </conditionalFormatting>
  <conditionalFormatting sqref="H180:CF180">
    <cfRule type="expression" dxfId="1788" priority="213" stopIfTrue="1">
      <formula>H181&lt;0.005</formula>
    </cfRule>
    <cfRule type="expression" dxfId="1787" priority="214" stopIfTrue="1">
      <formula>H181&gt;0.01</formula>
    </cfRule>
    <cfRule type="expression" dxfId="1786" priority="215" stopIfTrue="1">
      <formula>H181&lt;0.0101</formula>
    </cfRule>
  </conditionalFormatting>
  <conditionalFormatting sqref="H182:CF182 H188:CF188">
    <cfRule type="expression" dxfId="1785" priority="216" stopIfTrue="1">
      <formula>H183&lt;0.02</formula>
    </cfRule>
    <cfRule type="expression" dxfId="1784" priority="217" stopIfTrue="1">
      <formula>H183&gt;0.04</formula>
    </cfRule>
    <cfRule type="expression" dxfId="1783" priority="218" stopIfTrue="1">
      <formula>H183&lt;0.0401</formula>
    </cfRule>
  </conditionalFormatting>
  <conditionalFormatting sqref="H183:CF183 H189:CF189">
    <cfRule type="cellIs" dxfId="1782" priority="219" stopIfTrue="1" operator="lessThan">
      <formula>0.02</formula>
    </cfRule>
    <cfRule type="cellIs" dxfId="1781" priority="220" stopIfTrue="1" operator="greaterThan">
      <formula>0.04</formula>
    </cfRule>
    <cfRule type="cellIs" dxfId="1780" priority="221" stopIfTrue="1" operator="between">
      <formula>0.02</formula>
      <formula>0.0401</formula>
    </cfRule>
  </conditionalFormatting>
  <conditionalFormatting sqref="H184:CF184 H186:CF186 H207:CF207 H209:CF209 H213:CF213 H215:CF215">
    <cfRule type="expression" dxfId="1779" priority="222" stopIfTrue="1">
      <formula>H185&lt;0.01</formula>
    </cfRule>
    <cfRule type="expression" dxfId="1778" priority="223" stopIfTrue="1">
      <formula>H185&gt;0.02</formula>
    </cfRule>
    <cfRule type="expression" dxfId="1777" priority="224" stopIfTrue="1">
      <formula>H185&lt;0.0201</formula>
    </cfRule>
  </conditionalFormatting>
  <conditionalFormatting sqref="H185:CF185 H187:CF187">
    <cfRule type="cellIs" dxfId="1776" priority="225" stopIfTrue="1" operator="lessThan">
      <formula>0.01</formula>
    </cfRule>
    <cfRule type="cellIs" dxfId="1775" priority="226" stopIfTrue="1" operator="greaterThan">
      <formula>0.02</formula>
    </cfRule>
    <cfRule type="cellIs" dxfId="1774" priority="227" stopIfTrue="1" operator="between">
      <formula>0.01</formula>
      <formula>0.0201</formula>
    </cfRule>
  </conditionalFormatting>
  <conditionalFormatting sqref="H196:CF198">
    <cfRule type="cellIs" dxfId="1773" priority="228" stopIfTrue="1" operator="lessThanOrEqual">
      <formula>0</formula>
    </cfRule>
    <cfRule type="cellIs" dxfId="1772" priority="229" stopIfTrue="1" operator="between">
      <formula>1</formula>
      <formula>5</formula>
    </cfRule>
    <cfRule type="cellIs" dxfId="1771" priority="230" stopIfTrue="1" operator="greaterThan">
      <formula>5</formula>
    </cfRule>
  </conditionalFormatting>
  <conditionalFormatting sqref="H203:CF203">
    <cfRule type="expression" dxfId="1770" priority="234" stopIfTrue="1">
      <formula>H204 &lt;= 0.03</formula>
    </cfRule>
    <cfRule type="expression" dxfId="1769" priority="235" stopIfTrue="1">
      <formula xml:space="preserve"> H204 &gt; 0.05</formula>
    </cfRule>
    <cfRule type="expression" dxfId="1768" priority="236" stopIfTrue="1">
      <formula xml:space="preserve"> H204 &lt;= 0.05</formula>
    </cfRule>
  </conditionalFormatting>
  <conditionalFormatting sqref="H204:CF204">
    <cfRule type="cellIs" dxfId="1767" priority="231" stopIfTrue="1" operator="lessThanOrEqual">
      <formula>0.03</formula>
    </cfRule>
    <cfRule type="cellIs" dxfId="1766" priority="232" stopIfTrue="1" operator="between">
      <formula>0.03</formula>
      <formula>0.05</formula>
    </cfRule>
    <cfRule type="cellIs" dxfId="1765" priority="233" stopIfTrue="1" operator="greaterThan">
      <formula>0.05</formula>
    </cfRule>
  </conditionalFormatting>
  <conditionalFormatting sqref="H208:CF208 H210:CF210 H214:CF214 H216:CF216">
    <cfRule type="cellIs" dxfId="1764" priority="237" stopIfTrue="1" operator="lessThanOrEqual">
      <formula>0.01</formula>
    </cfRule>
    <cfRule type="cellIs" dxfId="1763" priority="238" stopIfTrue="1" operator="greaterThan">
      <formula>0.02</formula>
    </cfRule>
    <cfRule type="cellIs" dxfId="1762" priority="239" stopIfTrue="1" operator="between">
      <formula>0.01</formula>
      <formula>0.0201</formula>
    </cfRule>
  </conditionalFormatting>
  <conditionalFormatting sqref="H224:CF225">
    <cfRule type="cellIs" dxfId="1761" priority="240" stopIfTrue="1" operator="lessThan">
      <formula>100</formula>
    </cfRule>
    <cfRule type="cellIs" dxfId="1760" priority="241" stopIfTrue="1" operator="greaterThan">
      <formula>200</formula>
    </cfRule>
    <cfRule type="cellIs" dxfId="1759" priority="242" stopIfTrue="1" operator="between">
      <formula>100</formula>
      <formula>201</formula>
    </cfRule>
  </conditionalFormatting>
  <hyperlinks>
    <hyperlink ref="F21" location="GRAPHS!A25" display="List Clean To Do's - Address Validation" xr:uid="{00000000-0004-0000-0100-000000000000}"/>
    <hyperlink ref="F34" location="GRAPHS!A80" display="SPU Accounts which should have had at least 1 actual read used on a bill in the past 100 days and haven't" xr:uid="{00000000-0004-0000-0100-000001000000}"/>
    <hyperlink ref="F37" location="GRAPHS!A145" display="LPU Accounts which should have had at least 1 actual read used on a bill in the past 100 days and haven't" xr:uid="{00000000-0004-0000-0100-000002000000}"/>
    <hyperlink ref="F53" location="GRAPHS!A325" display="Conventional Pending Field Activities (past scheduled date)" xr:uid="{00000000-0004-0000-0100-000003000000}"/>
    <hyperlink ref="F62" location="GRAPHS!A385" display="Unbilled Service Agreements - Inception to date" xr:uid="{00000000-0004-0000-0100-000004000000}"/>
    <hyperlink ref="F82" location="GRAPHS!A445" display="No. of active customers billed on zero consumption" xr:uid="{00000000-0004-0000-0100-000005000000}"/>
    <hyperlink ref="F146" location="GRAPHS!A505" display="Refund To Do's in excess of 60 days" xr:uid="{00000000-0004-0000-0100-000006000000}"/>
    <hyperlink ref="F166" location="GRAPHS!A625" display="Conventional Unallocated Payments " xr:uid="{00000000-0004-0000-0100-000007000000}"/>
    <hyperlink ref="F39" location="GRAPHS!A205" display="Accounts which should have had at least 1 actual read used on a bill in the past 300 days and haven't" xr:uid="{00000000-0004-0000-0100-000008000000}"/>
    <hyperlink ref="F51" location="GRAPHS!A265" display="Routes Uploaded Late" xr:uid="{00000000-0004-0000-0100-000009000000}"/>
    <hyperlink ref="F225" location="GRAPHS!A685" display="- Inception To Date" xr:uid="{00000000-0004-0000-0100-00000A000000}"/>
    <hyperlink ref="F148" location="GRAPHS!A560" display="Number of active customers linked to zero interest rate" xr:uid="{00000000-0004-0000-0100-00000B000000}"/>
    <hyperlink ref="F84" location="GRAPHS!A445" display="No. of active customers billed on zero consumption" xr:uid="{00000000-0004-0000-0100-00000C000000}"/>
    <hyperlink ref="F86" location="GRAPHS!A445" display="No. of active customers billed on zero consumption" xr:uid="{00000000-0004-0000-0100-00000D000000}"/>
  </hyperlinks>
  <pageMargins left="0.7" right="0.7" top="0.75" bottom="0.75" header="0.3" footer="0.3"/>
  <pageSetup paperSize="9" orientation="portrait" r:id="rId1"/>
  <headerFooter>
    <oddFooter>&amp;L&amp;1#&amp;"Calibri"&amp;10 Sensitivity: Secret</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2088-6308-4063-AAD8-0DE2A077441C}">
  <dimension ref="A1:BL712"/>
  <sheetViews>
    <sheetView zoomScaleNormal="100" workbookViewId="0">
      <selection activeCell="E18" sqref="E18"/>
    </sheetView>
  </sheetViews>
  <sheetFormatPr defaultRowHeight="13.2" x14ac:dyDescent="0.25"/>
  <cols>
    <col min="1" max="1" width="9.5546875" style="237" customWidth="1"/>
    <col min="2" max="2" width="66.6640625" style="238" customWidth="1"/>
    <col min="3" max="3" width="15.5546875" style="237" customWidth="1"/>
    <col min="4" max="4" width="13.21875" style="239" customWidth="1"/>
    <col min="5" max="5" width="11.21875" style="239" customWidth="1"/>
    <col min="6" max="9" width="13.21875" style="239" customWidth="1"/>
    <col min="10" max="11" width="15.5546875" style="240" customWidth="1"/>
    <col min="12" max="12" width="15.5546875" style="273" customWidth="1"/>
    <col min="13" max="13" width="19.5546875" style="274" customWidth="1"/>
    <col min="14" max="14" width="15.21875" style="217" bestFit="1" customWidth="1"/>
    <col min="15" max="15" width="17.21875" style="217" customWidth="1"/>
    <col min="16" max="16" width="10.44140625" style="217" customWidth="1"/>
    <col min="17" max="262" width="8.88671875" style="217"/>
    <col min="263" max="263" width="13" style="217" customWidth="1"/>
    <col min="264" max="264" width="13.5546875" style="217" customWidth="1"/>
    <col min="265" max="265" width="73" style="217" customWidth="1"/>
    <col min="266" max="266" width="15.5546875" style="217" customWidth="1"/>
    <col min="267" max="267" width="9.44140625" style="217" customWidth="1"/>
    <col min="268" max="268" width="12.21875" style="217" bestFit="1" customWidth="1"/>
    <col min="269" max="269" width="19.5546875" style="217" customWidth="1"/>
    <col min="270" max="270" width="16" style="217" customWidth="1"/>
    <col min="271" max="271" width="17.21875" style="217" customWidth="1"/>
    <col min="272" max="272" width="10.44140625" style="217" customWidth="1"/>
    <col min="273" max="518" width="8.88671875" style="217"/>
    <col min="519" max="519" width="13" style="217" customWidth="1"/>
    <col min="520" max="520" width="13.5546875" style="217" customWidth="1"/>
    <col min="521" max="521" width="73" style="217" customWidth="1"/>
    <col min="522" max="522" width="15.5546875" style="217" customWidth="1"/>
    <col min="523" max="523" width="9.44140625" style="217" customWidth="1"/>
    <col min="524" max="524" width="12.21875" style="217" bestFit="1" customWidth="1"/>
    <col min="525" max="525" width="19.5546875" style="217" customWidth="1"/>
    <col min="526" max="526" width="16" style="217" customWidth="1"/>
    <col min="527" max="527" width="17.21875" style="217" customWidth="1"/>
    <col min="528" max="528" width="10.44140625" style="217" customWidth="1"/>
    <col min="529" max="774" width="8.88671875" style="217"/>
    <col min="775" max="775" width="13" style="217" customWidth="1"/>
    <col min="776" max="776" width="13.5546875" style="217" customWidth="1"/>
    <col min="777" max="777" width="73" style="217" customWidth="1"/>
    <col min="778" max="778" width="15.5546875" style="217" customWidth="1"/>
    <col min="779" max="779" width="9.44140625" style="217" customWidth="1"/>
    <col min="780" max="780" width="12.21875" style="217" bestFit="1" customWidth="1"/>
    <col min="781" max="781" width="19.5546875" style="217" customWidth="1"/>
    <col min="782" max="782" width="16" style="217" customWidth="1"/>
    <col min="783" max="783" width="17.21875" style="217" customWidth="1"/>
    <col min="784" max="784" width="10.44140625" style="217" customWidth="1"/>
    <col min="785" max="1030" width="8.88671875" style="217"/>
    <col min="1031" max="1031" width="13" style="217" customWidth="1"/>
    <col min="1032" max="1032" width="13.5546875" style="217" customWidth="1"/>
    <col min="1033" max="1033" width="73" style="217" customWidth="1"/>
    <col min="1034" max="1034" width="15.5546875" style="217" customWidth="1"/>
    <col min="1035" max="1035" width="9.44140625" style="217" customWidth="1"/>
    <col min="1036" max="1036" width="12.21875" style="217" bestFit="1" customWidth="1"/>
    <col min="1037" max="1037" width="19.5546875" style="217" customWidth="1"/>
    <col min="1038" max="1038" width="16" style="217" customWidth="1"/>
    <col min="1039" max="1039" width="17.21875" style="217" customWidth="1"/>
    <col min="1040" max="1040" width="10.44140625" style="217" customWidth="1"/>
    <col min="1041" max="1286" width="8.88671875" style="217"/>
    <col min="1287" max="1287" width="13" style="217" customWidth="1"/>
    <col min="1288" max="1288" width="13.5546875" style="217" customWidth="1"/>
    <col min="1289" max="1289" width="73" style="217" customWidth="1"/>
    <col min="1290" max="1290" width="15.5546875" style="217" customWidth="1"/>
    <col min="1291" max="1291" width="9.44140625" style="217" customWidth="1"/>
    <col min="1292" max="1292" width="12.21875" style="217" bestFit="1" customWidth="1"/>
    <col min="1293" max="1293" width="19.5546875" style="217" customWidth="1"/>
    <col min="1294" max="1294" width="16" style="217" customWidth="1"/>
    <col min="1295" max="1295" width="17.21875" style="217" customWidth="1"/>
    <col min="1296" max="1296" width="10.44140625" style="217" customWidth="1"/>
    <col min="1297" max="1542" width="8.88671875" style="217"/>
    <col min="1543" max="1543" width="13" style="217" customWidth="1"/>
    <col min="1544" max="1544" width="13.5546875" style="217" customWidth="1"/>
    <col min="1545" max="1545" width="73" style="217" customWidth="1"/>
    <col min="1546" max="1546" width="15.5546875" style="217" customWidth="1"/>
    <col min="1547" max="1547" width="9.44140625" style="217" customWidth="1"/>
    <col min="1548" max="1548" width="12.21875" style="217" bestFit="1" customWidth="1"/>
    <col min="1549" max="1549" width="19.5546875" style="217" customWidth="1"/>
    <col min="1550" max="1550" width="16" style="217" customWidth="1"/>
    <col min="1551" max="1551" width="17.21875" style="217" customWidth="1"/>
    <col min="1552" max="1552" width="10.44140625" style="217" customWidth="1"/>
    <col min="1553" max="1798" width="8.88671875" style="217"/>
    <col min="1799" max="1799" width="13" style="217" customWidth="1"/>
    <col min="1800" max="1800" width="13.5546875" style="217" customWidth="1"/>
    <col min="1801" max="1801" width="73" style="217" customWidth="1"/>
    <col min="1802" max="1802" width="15.5546875" style="217" customWidth="1"/>
    <col min="1803" max="1803" width="9.44140625" style="217" customWidth="1"/>
    <col min="1804" max="1804" width="12.21875" style="217" bestFit="1" customWidth="1"/>
    <col min="1805" max="1805" width="19.5546875" style="217" customWidth="1"/>
    <col min="1806" max="1806" width="16" style="217" customWidth="1"/>
    <col min="1807" max="1807" width="17.21875" style="217" customWidth="1"/>
    <col min="1808" max="1808" width="10.44140625" style="217" customWidth="1"/>
    <col min="1809" max="2054" width="8.88671875" style="217"/>
    <col min="2055" max="2055" width="13" style="217" customWidth="1"/>
    <col min="2056" max="2056" width="13.5546875" style="217" customWidth="1"/>
    <col min="2057" max="2057" width="73" style="217" customWidth="1"/>
    <col min="2058" max="2058" width="15.5546875" style="217" customWidth="1"/>
    <col min="2059" max="2059" width="9.44140625" style="217" customWidth="1"/>
    <col min="2060" max="2060" width="12.21875" style="217" bestFit="1" customWidth="1"/>
    <col min="2061" max="2061" width="19.5546875" style="217" customWidth="1"/>
    <col min="2062" max="2062" width="16" style="217" customWidth="1"/>
    <col min="2063" max="2063" width="17.21875" style="217" customWidth="1"/>
    <col min="2064" max="2064" width="10.44140625" style="217" customWidth="1"/>
    <col min="2065" max="2310" width="8.88671875" style="217"/>
    <col min="2311" max="2311" width="13" style="217" customWidth="1"/>
    <col min="2312" max="2312" width="13.5546875" style="217" customWidth="1"/>
    <col min="2313" max="2313" width="73" style="217" customWidth="1"/>
    <col min="2314" max="2314" width="15.5546875" style="217" customWidth="1"/>
    <col min="2315" max="2315" width="9.44140625" style="217" customWidth="1"/>
    <col min="2316" max="2316" width="12.21875" style="217" bestFit="1" customWidth="1"/>
    <col min="2317" max="2317" width="19.5546875" style="217" customWidth="1"/>
    <col min="2318" max="2318" width="16" style="217" customWidth="1"/>
    <col min="2319" max="2319" width="17.21875" style="217" customWidth="1"/>
    <col min="2320" max="2320" width="10.44140625" style="217" customWidth="1"/>
    <col min="2321" max="2566" width="8.88671875" style="217"/>
    <col min="2567" max="2567" width="13" style="217" customWidth="1"/>
    <col min="2568" max="2568" width="13.5546875" style="217" customWidth="1"/>
    <col min="2569" max="2569" width="73" style="217" customWidth="1"/>
    <col min="2570" max="2570" width="15.5546875" style="217" customWidth="1"/>
    <col min="2571" max="2571" width="9.44140625" style="217" customWidth="1"/>
    <col min="2572" max="2572" width="12.21875" style="217" bestFit="1" customWidth="1"/>
    <col min="2573" max="2573" width="19.5546875" style="217" customWidth="1"/>
    <col min="2574" max="2574" width="16" style="217" customWidth="1"/>
    <col min="2575" max="2575" width="17.21875" style="217" customWidth="1"/>
    <col min="2576" max="2576" width="10.44140625" style="217" customWidth="1"/>
    <col min="2577" max="2822" width="8.88671875" style="217"/>
    <col min="2823" max="2823" width="13" style="217" customWidth="1"/>
    <col min="2824" max="2824" width="13.5546875" style="217" customWidth="1"/>
    <col min="2825" max="2825" width="73" style="217" customWidth="1"/>
    <col min="2826" max="2826" width="15.5546875" style="217" customWidth="1"/>
    <col min="2827" max="2827" width="9.44140625" style="217" customWidth="1"/>
    <col min="2828" max="2828" width="12.21875" style="217" bestFit="1" customWidth="1"/>
    <col min="2829" max="2829" width="19.5546875" style="217" customWidth="1"/>
    <col min="2830" max="2830" width="16" style="217" customWidth="1"/>
    <col min="2831" max="2831" width="17.21875" style="217" customWidth="1"/>
    <col min="2832" max="2832" width="10.44140625" style="217" customWidth="1"/>
    <col min="2833" max="3078" width="8.88671875" style="217"/>
    <col min="3079" max="3079" width="13" style="217" customWidth="1"/>
    <col min="3080" max="3080" width="13.5546875" style="217" customWidth="1"/>
    <col min="3081" max="3081" width="73" style="217" customWidth="1"/>
    <col min="3082" max="3082" width="15.5546875" style="217" customWidth="1"/>
    <col min="3083" max="3083" width="9.44140625" style="217" customWidth="1"/>
    <col min="3084" max="3084" width="12.21875" style="217" bestFit="1" customWidth="1"/>
    <col min="3085" max="3085" width="19.5546875" style="217" customWidth="1"/>
    <col min="3086" max="3086" width="16" style="217" customWidth="1"/>
    <col min="3087" max="3087" width="17.21875" style="217" customWidth="1"/>
    <col min="3088" max="3088" width="10.44140625" style="217" customWidth="1"/>
    <col min="3089" max="3334" width="8.88671875" style="217"/>
    <col min="3335" max="3335" width="13" style="217" customWidth="1"/>
    <col min="3336" max="3336" width="13.5546875" style="217" customWidth="1"/>
    <col min="3337" max="3337" width="73" style="217" customWidth="1"/>
    <col min="3338" max="3338" width="15.5546875" style="217" customWidth="1"/>
    <col min="3339" max="3339" width="9.44140625" style="217" customWidth="1"/>
    <col min="3340" max="3340" width="12.21875" style="217" bestFit="1" customWidth="1"/>
    <col min="3341" max="3341" width="19.5546875" style="217" customWidth="1"/>
    <col min="3342" max="3342" width="16" style="217" customWidth="1"/>
    <col min="3343" max="3343" width="17.21875" style="217" customWidth="1"/>
    <col min="3344" max="3344" width="10.44140625" style="217" customWidth="1"/>
    <col min="3345" max="3590" width="8.88671875" style="217"/>
    <col min="3591" max="3591" width="13" style="217" customWidth="1"/>
    <col min="3592" max="3592" width="13.5546875" style="217" customWidth="1"/>
    <col min="3593" max="3593" width="73" style="217" customWidth="1"/>
    <col min="3594" max="3594" width="15.5546875" style="217" customWidth="1"/>
    <col min="3595" max="3595" width="9.44140625" style="217" customWidth="1"/>
    <col min="3596" max="3596" width="12.21875" style="217" bestFit="1" customWidth="1"/>
    <col min="3597" max="3597" width="19.5546875" style="217" customWidth="1"/>
    <col min="3598" max="3598" width="16" style="217" customWidth="1"/>
    <col min="3599" max="3599" width="17.21875" style="217" customWidth="1"/>
    <col min="3600" max="3600" width="10.44140625" style="217" customWidth="1"/>
    <col min="3601" max="3846" width="8.88671875" style="217"/>
    <col min="3847" max="3847" width="13" style="217" customWidth="1"/>
    <col min="3848" max="3848" width="13.5546875" style="217" customWidth="1"/>
    <col min="3849" max="3849" width="73" style="217" customWidth="1"/>
    <col min="3850" max="3850" width="15.5546875" style="217" customWidth="1"/>
    <col min="3851" max="3851" width="9.44140625" style="217" customWidth="1"/>
    <col min="3852" max="3852" width="12.21875" style="217" bestFit="1" customWidth="1"/>
    <col min="3853" max="3853" width="19.5546875" style="217" customWidth="1"/>
    <col min="3854" max="3854" width="16" style="217" customWidth="1"/>
    <col min="3855" max="3855" width="17.21875" style="217" customWidth="1"/>
    <col min="3856" max="3856" width="10.44140625" style="217" customWidth="1"/>
    <col min="3857" max="4102" width="8.88671875" style="217"/>
    <col min="4103" max="4103" width="13" style="217" customWidth="1"/>
    <col min="4104" max="4104" width="13.5546875" style="217" customWidth="1"/>
    <col min="4105" max="4105" width="73" style="217" customWidth="1"/>
    <col min="4106" max="4106" width="15.5546875" style="217" customWidth="1"/>
    <col min="4107" max="4107" width="9.44140625" style="217" customWidth="1"/>
    <col min="4108" max="4108" width="12.21875" style="217" bestFit="1" customWidth="1"/>
    <col min="4109" max="4109" width="19.5546875" style="217" customWidth="1"/>
    <col min="4110" max="4110" width="16" style="217" customWidth="1"/>
    <col min="4111" max="4111" width="17.21875" style="217" customWidth="1"/>
    <col min="4112" max="4112" width="10.44140625" style="217" customWidth="1"/>
    <col min="4113" max="4358" width="8.88671875" style="217"/>
    <col min="4359" max="4359" width="13" style="217" customWidth="1"/>
    <col min="4360" max="4360" width="13.5546875" style="217" customWidth="1"/>
    <col min="4361" max="4361" width="73" style="217" customWidth="1"/>
    <col min="4362" max="4362" width="15.5546875" style="217" customWidth="1"/>
    <col min="4363" max="4363" width="9.44140625" style="217" customWidth="1"/>
    <col min="4364" max="4364" width="12.21875" style="217" bestFit="1" customWidth="1"/>
    <col min="4365" max="4365" width="19.5546875" style="217" customWidth="1"/>
    <col min="4366" max="4366" width="16" style="217" customWidth="1"/>
    <col min="4367" max="4367" width="17.21875" style="217" customWidth="1"/>
    <col min="4368" max="4368" width="10.44140625" style="217" customWidth="1"/>
    <col min="4369" max="4614" width="8.88671875" style="217"/>
    <col min="4615" max="4615" width="13" style="217" customWidth="1"/>
    <col min="4616" max="4616" width="13.5546875" style="217" customWidth="1"/>
    <col min="4617" max="4617" width="73" style="217" customWidth="1"/>
    <col min="4618" max="4618" width="15.5546875" style="217" customWidth="1"/>
    <col min="4619" max="4619" width="9.44140625" style="217" customWidth="1"/>
    <col min="4620" max="4620" width="12.21875" style="217" bestFit="1" customWidth="1"/>
    <col min="4621" max="4621" width="19.5546875" style="217" customWidth="1"/>
    <col min="4622" max="4622" width="16" style="217" customWidth="1"/>
    <col min="4623" max="4623" width="17.21875" style="217" customWidth="1"/>
    <col min="4624" max="4624" width="10.44140625" style="217" customWidth="1"/>
    <col min="4625" max="4870" width="8.88671875" style="217"/>
    <col min="4871" max="4871" width="13" style="217" customWidth="1"/>
    <col min="4872" max="4872" width="13.5546875" style="217" customWidth="1"/>
    <col min="4873" max="4873" width="73" style="217" customWidth="1"/>
    <col min="4874" max="4874" width="15.5546875" style="217" customWidth="1"/>
    <col min="4875" max="4875" width="9.44140625" style="217" customWidth="1"/>
    <col min="4876" max="4876" width="12.21875" style="217" bestFit="1" customWidth="1"/>
    <col min="4877" max="4877" width="19.5546875" style="217" customWidth="1"/>
    <col min="4878" max="4878" width="16" style="217" customWidth="1"/>
    <col min="4879" max="4879" width="17.21875" style="217" customWidth="1"/>
    <col min="4880" max="4880" width="10.44140625" style="217" customWidth="1"/>
    <col min="4881" max="5126" width="8.88671875" style="217"/>
    <col min="5127" max="5127" width="13" style="217" customWidth="1"/>
    <col min="5128" max="5128" width="13.5546875" style="217" customWidth="1"/>
    <col min="5129" max="5129" width="73" style="217" customWidth="1"/>
    <col min="5130" max="5130" width="15.5546875" style="217" customWidth="1"/>
    <col min="5131" max="5131" width="9.44140625" style="217" customWidth="1"/>
    <col min="5132" max="5132" width="12.21875" style="217" bestFit="1" customWidth="1"/>
    <col min="5133" max="5133" width="19.5546875" style="217" customWidth="1"/>
    <col min="5134" max="5134" width="16" style="217" customWidth="1"/>
    <col min="5135" max="5135" width="17.21875" style="217" customWidth="1"/>
    <col min="5136" max="5136" width="10.44140625" style="217" customWidth="1"/>
    <col min="5137" max="5382" width="8.88671875" style="217"/>
    <col min="5383" max="5383" width="13" style="217" customWidth="1"/>
    <col min="5384" max="5384" width="13.5546875" style="217" customWidth="1"/>
    <col min="5385" max="5385" width="73" style="217" customWidth="1"/>
    <col min="5386" max="5386" width="15.5546875" style="217" customWidth="1"/>
    <col min="5387" max="5387" width="9.44140625" style="217" customWidth="1"/>
    <col min="5388" max="5388" width="12.21875" style="217" bestFit="1" customWidth="1"/>
    <col min="5389" max="5389" width="19.5546875" style="217" customWidth="1"/>
    <col min="5390" max="5390" width="16" style="217" customWidth="1"/>
    <col min="5391" max="5391" width="17.21875" style="217" customWidth="1"/>
    <col min="5392" max="5392" width="10.44140625" style="217" customWidth="1"/>
    <col min="5393" max="5638" width="8.88671875" style="217"/>
    <col min="5639" max="5639" width="13" style="217" customWidth="1"/>
    <col min="5640" max="5640" width="13.5546875" style="217" customWidth="1"/>
    <col min="5641" max="5641" width="73" style="217" customWidth="1"/>
    <col min="5642" max="5642" width="15.5546875" style="217" customWidth="1"/>
    <col min="5643" max="5643" width="9.44140625" style="217" customWidth="1"/>
    <col min="5644" max="5644" width="12.21875" style="217" bestFit="1" customWidth="1"/>
    <col min="5645" max="5645" width="19.5546875" style="217" customWidth="1"/>
    <col min="5646" max="5646" width="16" style="217" customWidth="1"/>
    <col min="5647" max="5647" width="17.21875" style="217" customWidth="1"/>
    <col min="5648" max="5648" width="10.44140625" style="217" customWidth="1"/>
    <col min="5649" max="5894" width="8.88671875" style="217"/>
    <col min="5895" max="5895" width="13" style="217" customWidth="1"/>
    <col min="5896" max="5896" width="13.5546875" style="217" customWidth="1"/>
    <col min="5897" max="5897" width="73" style="217" customWidth="1"/>
    <col min="5898" max="5898" width="15.5546875" style="217" customWidth="1"/>
    <col min="5899" max="5899" width="9.44140625" style="217" customWidth="1"/>
    <col min="5900" max="5900" width="12.21875" style="217" bestFit="1" customWidth="1"/>
    <col min="5901" max="5901" width="19.5546875" style="217" customWidth="1"/>
    <col min="5902" max="5902" width="16" style="217" customWidth="1"/>
    <col min="5903" max="5903" width="17.21875" style="217" customWidth="1"/>
    <col min="5904" max="5904" width="10.44140625" style="217" customWidth="1"/>
    <col min="5905" max="6150" width="8.88671875" style="217"/>
    <col min="6151" max="6151" width="13" style="217" customWidth="1"/>
    <col min="6152" max="6152" width="13.5546875" style="217" customWidth="1"/>
    <col min="6153" max="6153" width="73" style="217" customWidth="1"/>
    <col min="6154" max="6154" width="15.5546875" style="217" customWidth="1"/>
    <col min="6155" max="6155" width="9.44140625" style="217" customWidth="1"/>
    <col min="6156" max="6156" width="12.21875" style="217" bestFit="1" customWidth="1"/>
    <col min="6157" max="6157" width="19.5546875" style="217" customWidth="1"/>
    <col min="6158" max="6158" width="16" style="217" customWidth="1"/>
    <col min="6159" max="6159" width="17.21875" style="217" customWidth="1"/>
    <col min="6160" max="6160" width="10.44140625" style="217" customWidth="1"/>
    <col min="6161" max="6406" width="8.88671875" style="217"/>
    <col min="6407" max="6407" width="13" style="217" customWidth="1"/>
    <col min="6408" max="6408" width="13.5546875" style="217" customWidth="1"/>
    <col min="6409" max="6409" width="73" style="217" customWidth="1"/>
    <col min="6410" max="6410" width="15.5546875" style="217" customWidth="1"/>
    <col min="6411" max="6411" width="9.44140625" style="217" customWidth="1"/>
    <col min="6412" max="6412" width="12.21875" style="217" bestFit="1" customWidth="1"/>
    <col min="6413" max="6413" width="19.5546875" style="217" customWidth="1"/>
    <col min="6414" max="6414" width="16" style="217" customWidth="1"/>
    <col min="6415" max="6415" width="17.21875" style="217" customWidth="1"/>
    <col min="6416" max="6416" width="10.44140625" style="217" customWidth="1"/>
    <col min="6417" max="6662" width="8.88671875" style="217"/>
    <col min="6663" max="6663" width="13" style="217" customWidth="1"/>
    <col min="6664" max="6664" width="13.5546875" style="217" customWidth="1"/>
    <col min="6665" max="6665" width="73" style="217" customWidth="1"/>
    <col min="6666" max="6666" width="15.5546875" style="217" customWidth="1"/>
    <col min="6667" max="6667" width="9.44140625" style="217" customWidth="1"/>
    <col min="6668" max="6668" width="12.21875" style="217" bestFit="1" customWidth="1"/>
    <col min="6669" max="6669" width="19.5546875" style="217" customWidth="1"/>
    <col min="6670" max="6670" width="16" style="217" customWidth="1"/>
    <col min="6671" max="6671" width="17.21875" style="217" customWidth="1"/>
    <col min="6672" max="6672" width="10.44140625" style="217" customWidth="1"/>
    <col min="6673" max="6918" width="8.88671875" style="217"/>
    <col min="6919" max="6919" width="13" style="217" customWidth="1"/>
    <col min="6920" max="6920" width="13.5546875" style="217" customWidth="1"/>
    <col min="6921" max="6921" width="73" style="217" customWidth="1"/>
    <col min="6922" max="6922" width="15.5546875" style="217" customWidth="1"/>
    <col min="6923" max="6923" width="9.44140625" style="217" customWidth="1"/>
    <col min="6924" max="6924" width="12.21875" style="217" bestFit="1" customWidth="1"/>
    <col min="6925" max="6925" width="19.5546875" style="217" customWidth="1"/>
    <col min="6926" max="6926" width="16" style="217" customWidth="1"/>
    <col min="6927" max="6927" width="17.21875" style="217" customWidth="1"/>
    <col min="6928" max="6928" width="10.44140625" style="217" customWidth="1"/>
    <col min="6929" max="7174" width="8.88671875" style="217"/>
    <col min="7175" max="7175" width="13" style="217" customWidth="1"/>
    <col min="7176" max="7176" width="13.5546875" style="217" customWidth="1"/>
    <col min="7177" max="7177" width="73" style="217" customWidth="1"/>
    <col min="7178" max="7178" width="15.5546875" style="217" customWidth="1"/>
    <col min="7179" max="7179" width="9.44140625" style="217" customWidth="1"/>
    <col min="7180" max="7180" width="12.21875" style="217" bestFit="1" customWidth="1"/>
    <col min="7181" max="7181" width="19.5546875" style="217" customWidth="1"/>
    <col min="7182" max="7182" width="16" style="217" customWidth="1"/>
    <col min="7183" max="7183" width="17.21875" style="217" customWidth="1"/>
    <col min="7184" max="7184" width="10.44140625" style="217" customWidth="1"/>
    <col min="7185" max="7430" width="8.88671875" style="217"/>
    <col min="7431" max="7431" width="13" style="217" customWidth="1"/>
    <col min="7432" max="7432" width="13.5546875" style="217" customWidth="1"/>
    <col min="7433" max="7433" width="73" style="217" customWidth="1"/>
    <col min="7434" max="7434" width="15.5546875" style="217" customWidth="1"/>
    <col min="7435" max="7435" width="9.44140625" style="217" customWidth="1"/>
    <col min="7436" max="7436" width="12.21875" style="217" bestFit="1" customWidth="1"/>
    <col min="7437" max="7437" width="19.5546875" style="217" customWidth="1"/>
    <col min="7438" max="7438" width="16" style="217" customWidth="1"/>
    <col min="7439" max="7439" width="17.21875" style="217" customWidth="1"/>
    <col min="7440" max="7440" width="10.44140625" style="217" customWidth="1"/>
    <col min="7441" max="7686" width="8.88671875" style="217"/>
    <col min="7687" max="7687" width="13" style="217" customWidth="1"/>
    <col min="7688" max="7688" width="13.5546875" style="217" customWidth="1"/>
    <col min="7689" max="7689" width="73" style="217" customWidth="1"/>
    <col min="7690" max="7690" width="15.5546875" style="217" customWidth="1"/>
    <col min="7691" max="7691" width="9.44140625" style="217" customWidth="1"/>
    <col min="7692" max="7692" width="12.21875" style="217" bestFit="1" customWidth="1"/>
    <col min="7693" max="7693" width="19.5546875" style="217" customWidth="1"/>
    <col min="7694" max="7694" width="16" style="217" customWidth="1"/>
    <col min="7695" max="7695" width="17.21875" style="217" customWidth="1"/>
    <col min="7696" max="7696" width="10.44140625" style="217" customWidth="1"/>
    <col min="7697" max="7942" width="8.88671875" style="217"/>
    <col min="7943" max="7943" width="13" style="217" customWidth="1"/>
    <col min="7944" max="7944" width="13.5546875" style="217" customWidth="1"/>
    <col min="7945" max="7945" width="73" style="217" customWidth="1"/>
    <col min="7946" max="7946" width="15.5546875" style="217" customWidth="1"/>
    <col min="7947" max="7947" width="9.44140625" style="217" customWidth="1"/>
    <col min="7948" max="7948" width="12.21875" style="217" bestFit="1" customWidth="1"/>
    <col min="7949" max="7949" width="19.5546875" style="217" customWidth="1"/>
    <col min="7950" max="7950" width="16" style="217" customWidth="1"/>
    <col min="7951" max="7951" width="17.21875" style="217" customWidth="1"/>
    <col min="7952" max="7952" width="10.44140625" style="217" customWidth="1"/>
    <col min="7953" max="8198" width="8.88671875" style="217"/>
    <col min="8199" max="8199" width="13" style="217" customWidth="1"/>
    <col min="8200" max="8200" width="13.5546875" style="217" customWidth="1"/>
    <col min="8201" max="8201" width="73" style="217" customWidth="1"/>
    <col min="8202" max="8202" width="15.5546875" style="217" customWidth="1"/>
    <col min="8203" max="8203" width="9.44140625" style="217" customWidth="1"/>
    <col min="8204" max="8204" width="12.21875" style="217" bestFit="1" customWidth="1"/>
    <col min="8205" max="8205" width="19.5546875" style="217" customWidth="1"/>
    <col min="8206" max="8206" width="16" style="217" customWidth="1"/>
    <col min="8207" max="8207" width="17.21875" style="217" customWidth="1"/>
    <col min="8208" max="8208" width="10.44140625" style="217" customWidth="1"/>
    <col min="8209" max="8454" width="8.88671875" style="217"/>
    <col min="8455" max="8455" width="13" style="217" customWidth="1"/>
    <col min="8456" max="8456" width="13.5546875" style="217" customWidth="1"/>
    <col min="8457" max="8457" width="73" style="217" customWidth="1"/>
    <col min="8458" max="8458" width="15.5546875" style="217" customWidth="1"/>
    <col min="8459" max="8459" width="9.44140625" style="217" customWidth="1"/>
    <col min="8460" max="8460" width="12.21875" style="217" bestFit="1" customWidth="1"/>
    <col min="8461" max="8461" width="19.5546875" style="217" customWidth="1"/>
    <col min="8462" max="8462" width="16" style="217" customWidth="1"/>
    <col min="8463" max="8463" width="17.21875" style="217" customWidth="1"/>
    <col min="8464" max="8464" width="10.44140625" style="217" customWidth="1"/>
    <col min="8465" max="8710" width="8.88671875" style="217"/>
    <col min="8711" max="8711" width="13" style="217" customWidth="1"/>
    <col min="8712" max="8712" width="13.5546875" style="217" customWidth="1"/>
    <col min="8713" max="8713" width="73" style="217" customWidth="1"/>
    <col min="8714" max="8714" width="15.5546875" style="217" customWidth="1"/>
    <col min="8715" max="8715" width="9.44140625" style="217" customWidth="1"/>
    <col min="8716" max="8716" width="12.21875" style="217" bestFit="1" customWidth="1"/>
    <col min="8717" max="8717" width="19.5546875" style="217" customWidth="1"/>
    <col min="8718" max="8718" width="16" style="217" customWidth="1"/>
    <col min="8719" max="8719" width="17.21875" style="217" customWidth="1"/>
    <col min="8720" max="8720" width="10.44140625" style="217" customWidth="1"/>
    <col min="8721" max="8966" width="8.88671875" style="217"/>
    <col min="8967" max="8967" width="13" style="217" customWidth="1"/>
    <col min="8968" max="8968" width="13.5546875" style="217" customWidth="1"/>
    <col min="8969" max="8969" width="73" style="217" customWidth="1"/>
    <col min="8970" max="8970" width="15.5546875" style="217" customWidth="1"/>
    <col min="8971" max="8971" width="9.44140625" style="217" customWidth="1"/>
    <col min="8972" max="8972" width="12.21875" style="217" bestFit="1" customWidth="1"/>
    <col min="8973" max="8973" width="19.5546875" style="217" customWidth="1"/>
    <col min="8974" max="8974" width="16" style="217" customWidth="1"/>
    <col min="8975" max="8975" width="17.21875" style="217" customWidth="1"/>
    <col min="8976" max="8976" width="10.44140625" style="217" customWidth="1"/>
    <col min="8977" max="9222" width="8.88671875" style="217"/>
    <col min="9223" max="9223" width="13" style="217" customWidth="1"/>
    <col min="9224" max="9224" width="13.5546875" style="217" customWidth="1"/>
    <col min="9225" max="9225" width="73" style="217" customWidth="1"/>
    <col min="9226" max="9226" width="15.5546875" style="217" customWidth="1"/>
    <col min="9227" max="9227" width="9.44140625" style="217" customWidth="1"/>
    <col min="9228" max="9228" width="12.21875" style="217" bestFit="1" customWidth="1"/>
    <col min="9229" max="9229" width="19.5546875" style="217" customWidth="1"/>
    <col min="9230" max="9230" width="16" style="217" customWidth="1"/>
    <col min="9231" max="9231" width="17.21875" style="217" customWidth="1"/>
    <col min="9232" max="9232" width="10.44140625" style="217" customWidth="1"/>
    <col min="9233" max="9478" width="8.88671875" style="217"/>
    <col min="9479" max="9479" width="13" style="217" customWidth="1"/>
    <col min="9480" max="9480" width="13.5546875" style="217" customWidth="1"/>
    <col min="9481" max="9481" width="73" style="217" customWidth="1"/>
    <col min="9482" max="9482" width="15.5546875" style="217" customWidth="1"/>
    <col min="9483" max="9483" width="9.44140625" style="217" customWidth="1"/>
    <col min="9484" max="9484" width="12.21875" style="217" bestFit="1" customWidth="1"/>
    <col min="9485" max="9485" width="19.5546875" style="217" customWidth="1"/>
    <col min="9486" max="9486" width="16" style="217" customWidth="1"/>
    <col min="9487" max="9487" width="17.21875" style="217" customWidth="1"/>
    <col min="9488" max="9488" width="10.44140625" style="217" customWidth="1"/>
    <col min="9489" max="9734" width="8.88671875" style="217"/>
    <col min="9735" max="9735" width="13" style="217" customWidth="1"/>
    <col min="9736" max="9736" width="13.5546875" style="217" customWidth="1"/>
    <col min="9737" max="9737" width="73" style="217" customWidth="1"/>
    <col min="9738" max="9738" width="15.5546875" style="217" customWidth="1"/>
    <col min="9739" max="9739" width="9.44140625" style="217" customWidth="1"/>
    <col min="9740" max="9740" width="12.21875" style="217" bestFit="1" customWidth="1"/>
    <col min="9741" max="9741" width="19.5546875" style="217" customWidth="1"/>
    <col min="9742" max="9742" width="16" style="217" customWidth="1"/>
    <col min="9743" max="9743" width="17.21875" style="217" customWidth="1"/>
    <col min="9744" max="9744" width="10.44140625" style="217" customWidth="1"/>
    <col min="9745" max="9990" width="8.88671875" style="217"/>
    <col min="9991" max="9991" width="13" style="217" customWidth="1"/>
    <col min="9992" max="9992" width="13.5546875" style="217" customWidth="1"/>
    <col min="9993" max="9993" width="73" style="217" customWidth="1"/>
    <col min="9994" max="9994" width="15.5546875" style="217" customWidth="1"/>
    <col min="9995" max="9995" width="9.44140625" style="217" customWidth="1"/>
    <col min="9996" max="9996" width="12.21875" style="217" bestFit="1" customWidth="1"/>
    <col min="9997" max="9997" width="19.5546875" style="217" customWidth="1"/>
    <col min="9998" max="9998" width="16" style="217" customWidth="1"/>
    <col min="9999" max="9999" width="17.21875" style="217" customWidth="1"/>
    <col min="10000" max="10000" width="10.44140625" style="217" customWidth="1"/>
    <col min="10001" max="10246" width="8.88671875" style="217"/>
    <col min="10247" max="10247" width="13" style="217" customWidth="1"/>
    <col min="10248" max="10248" width="13.5546875" style="217" customWidth="1"/>
    <col min="10249" max="10249" width="73" style="217" customWidth="1"/>
    <col min="10250" max="10250" width="15.5546875" style="217" customWidth="1"/>
    <col min="10251" max="10251" width="9.44140625" style="217" customWidth="1"/>
    <col min="10252" max="10252" width="12.21875" style="217" bestFit="1" customWidth="1"/>
    <col min="10253" max="10253" width="19.5546875" style="217" customWidth="1"/>
    <col min="10254" max="10254" width="16" style="217" customWidth="1"/>
    <col min="10255" max="10255" width="17.21875" style="217" customWidth="1"/>
    <col min="10256" max="10256" width="10.44140625" style="217" customWidth="1"/>
    <col min="10257" max="10502" width="8.88671875" style="217"/>
    <col min="10503" max="10503" width="13" style="217" customWidth="1"/>
    <col min="10504" max="10504" width="13.5546875" style="217" customWidth="1"/>
    <col min="10505" max="10505" width="73" style="217" customWidth="1"/>
    <col min="10506" max="10506" width="15.5546875" style="217" customWidth="1"/>
    <col min="10507" max="10507" width="9.44140625" style="217" customWidth="1"/>
    <col min="10508" max="10508" width="12.21875" style="217" bestFit="1" customWidth="1"/>
    <col min="10509" max="10509" width="19.5546875" style="217" customWidth="1"/>
    <col min="10510" max="10510" width="16" style="217" customWidth="1"/>
    <col min="10511" max="10511" width="17.21875" style="217" customWidth="1"/>
    <col min="10512" max="10512" width="10.44140625" style="217" customWidth="1"/>
    <col min="10513" max="10758" width="8.88671875" style="217"/>
    <col min="10759" max="10759" width="13" style="217" customWidth="1"/>
    <col min="10760" max="10760" width="13.5546875" style="217" customWidth="1"/>
    <col min="10761" max="10761" width="73" style="217" customWidth="1"/>
    <col min="10762" max="10762" width="15.5546875" style="217" customWidth="1"/>
    <col min="10763" max="10763" width="9.44140625" style="217" customWidth="1"/>
    <col min="10764" max="10764" width="12.21875" style="217" bestFit="1" customWidth="1"/>
    <col min="10765" max="10765" width="19.5546875" style="217" customWidth="1"/>
    <col min="10766" max="10766" width="16" style="217" customWidth="1"/>
    <col min="10767" max="10767" width="17.21875" style="217" customWidth="1"/>
    <col min="10768" max="10768" width="10.44140625" style="217" customWidth="1"/>
    <col min="10769" max="11014" width="8.88671875" style="217"/>
    <col min="11015" max="11015" width="13" style="217" customWidth="1"/>
    <col min="11016" max="11016" width="13.5546875" style="217" customWidth="1"/>
    <col min="11017" max="11017" width="73" style="217" customWidth="1"/>
    <col min="11018" max="11018" width="15.5546875" style="217" customWidth="1"/>
    <col min="11019" max="11019" width="9.44140625" style="217" customWidth="1"/>
    <col min="11020" max="11020" width="12.21875" style="217" bestFit="1" customWidth="1"/>
    <col min="11021" max="11021" width="19.5546875" style="217" customWidth="1"/>
    <col min="11022" max="11022" width="16" style="217" customWidth="1"/>
    <col min="11023" max="11023" width="17.21875" style="217" customWidth="1"/>
    <col min="11024" max="11024" width="10.44140625" style="217" customWidth="1"/>
    <col min="11025" max="11270" width="8.88671875" style="217"/>
    <col min="11271" max="11271" width="13" style="217" customWidth="1"/>
    <col min="11272" max="11272" width="13.5546875" style="217" customWidth="1"/>
    <col min="11273" max="11273" width="73" style="217" customWidth="1"/>
    <col min="11274" max="11274" width="15.5546875" style="217" customWidth="1"/>
    <col min="11275" max="11275" width="9.44140625" style="217" customWidth="1"/>
    <col min="11276" max="11276" width="12.21875" style="217" bestFit="1" customWidth="1"/>
    <col min="11277" max="11277" width="19.5546875" style="217" customWidth="1"/>
    <col min="11278" max="11278" width="16" style="217" customWidth="1"/>
    <col min="11279" max="11279" width="17.21875" style="217" customWidth="1"/>
    <col min="11280" max="11280" width="10.44140625" style="217" customWidth="1"/>
    <col min="11281" max="11526" width="8.88671875" style="217"/>
    <col min="11527" max="11527" width="13" style="217" customWidth="1"/>
    <col min="11528" max="11528" width="13.5546875" style="217" customWidth="1"/>
    <col min="11529" max="11529" width="73" style="217" customWidth="1"/>
    <col min="11530" max="11530" width="15.5546875" style="217" customWidth="1"/>
    <col min="11531" max="11531" width="9.44140625" style="217" customWidth="1"/>
    <col min="11532" max="11532" width="12.21875" style="217" bestFit="1" customWidth="1"/>
    <col min="11533" max="11533" width="19.5546875" style="217" customWidth="1"/>
    <col min="11534" max="11534" width="16" style="217" customWidth="1"/>
    <col min="11535" max="11535" width="17.21875" style="217" customWidth="1"/>
    <col min="11536" max="11536" width="10.44140625" style="217" customWidth="1"/>
    <col min="11537" max="11782" width="8.88671875" style="217"/>
    <col min="11783" max="11783" width="13" style="217" customWidth="1"/>
    <col min="11784" max="11784" width="13.5546875" style="217" customWidth="1"/>
    <col min="11785" max="11785" width="73" style="217" customWidth="1"/>
    <col min="11786" max="11786" width="15.5546875" style="217" customWidth="1"/>
    <col min="11787" max="11787" width="9.44140625" style="217" customWidth="1"/>
    <col min="11788" max="11788" width="12.21875" style="217" bestFit="1" customWidth="1"/>
    <col min="11789" max="11789" width="19.5546875" style="217" customWidth="1"/>
    <col min="11790" max="11790" width="16" style="217" customWidth="1"/>
    <col min="11791" max="11791" width="17.21875" style="217" customWidth="1"/>
    <col min="11792" max="11792" width="10.44140625" style="217" customWidth="1"/>
    <col min="11793" max="12038" width="8.88671875" style="217"/>
    <col min="12039" max="12039" width="13" style="217" customWidth="1"/>
    <col min="12040" max="12040" width="13.5546875" style="217" customWidth="1"/>
    <col min="12041" max="12041" width="73" style="217" customWidth="1"/>
    <col min="12042" max="12042" width="15.5546875" style="217" customWidth="1"/>
    <col min="12043" max="12043" width="9.44140625" style="217" customWidth="1"/>
    <col min="12044" max="12044" width="12.21875" style="217" bestFit="1" customWidth="1"/>
    <col min="12045" max="12045" width="19.5546875" style="217" customWidth="1"/>
    <col min="12046" max="12046" width="16" style="217" customWidth="1"/>
    <col min="12047" max="12047" width="17.21875" style="217" customWidth="1"/>
    <col min="12048" max="12048" width="10.44140625" style="217" customWidth="1"/>
    <col min="12049" max="12294" width="8.88671875" style="217"/>
    <col min="12295" max="12295" width="13" style="217" customWidth="1"/>
    <col min="12296" max="12296" width="13.5546875" style="217" customWidth="1"/>
    <col min="12297" max="12297" width="73" style="217" customWidth="1"/>
    <col min="12298" max="12298" width="15.5546875" style="217" customWidth="1"/>
    <col min="12299" max="12299" width="9.44140625" style="217" customWidth="1"/>
    <col min="12300" max="12300" width="12.21875" style="217" bestFit="1" customWidth="1"/>
    <col min="12301" max="12301" width="19.5546875" style="217" customWidth="1"/>
    <col min="12302" max="12302" width="16" style="217" customWidth="1"/>
    <col min="12303" max="12303" width="17.21875" style="217" customWidth="1"/>
    <col min="12304" max="12304" width="10.44140625" style="217" customWidth="1"/>
    <col min="12305" max="12550" width="8.88671875" style="217"/>
    <col min="12551" max="12551" width="13" style="217" customWidth="1"/>
    <col min="12552" max="12552" width="13.5546875" style="217" customWidth="1"/>
    <col min="12553" max="12553" width="73" style="217" customWidth="1"/>
    <col min="12554" max="12554" width="15.5546875" style="217" customWidth="1"/>
    <col min="12555" max="12555" width="9.44140625" style="217" customWidth="1"/>
    <col min="12556" max="12556" width="12.21875" style="217" bestFit="1" customWidth="1"/>
    <col min="12557" max="12557" width="19.5546875" style="217" customWidth="1"/>
    <col min="12558" max="12558" width="16" style="217" customWidth="1"/>
    <col min="12559" max="12559" width="17.21875" style="217" customWidth="1"/>
    <col min="12560" max="12560" width="10.44140625" style="217" customWidth="1"/>
    <col min="12561" max="12806" width="8.88671875" style="217"/>
    <col min="12807" max="12807" width="13" style="217" customWidth="1"/>
    <col min="12808" max="12808" width="13.5546875" style="217" customWidth="1"/>
    <col min="12809" max="12809" width="73" style="217" customWidth="1"/>
    <col min="12810" max="12810" width="15.5546875" style="217" customWidth="1"/>
    <col min="12811" max="12811" width="9.44140625" style="217" customWidth="1"/>
    <col min="12812" max="12812" width="12.21875" style="217" bestFit="1" customWidth="1"/>
    <col min="12813" max="12813" width="19.5546875" style="217" customWidth="1"/>
    <col min="12814" max="12814" width="16" style="217" customWidth="1"/>
    <col min="12815" max="12815" width="17.21875" style="217" customWidth="1"/>
    <col min="12816" max="12816" width="10.44140625" style="217" customWidth="1"/>
    <col min="12817" max="13062" width="8.88671875" style="217"/>
    <col min="13063" max="13063" width="13" style="217" customWidth="1"/>
    <col min="13064" max="13064" width="13.5546875" style="217" customWidth="1"/>
    <col min="13065" max="13065" width="73" style="217" customWidth="1"/>
    <col min="13066" max="13066" width="15.5546875" style="217" customWidth="1"/>
    <col min="13067" max="13067" width="9.44140625" style="217" customWidth="1"/>
    <col min="13068" max="13068" width="12.21875" style="217" bestFit="1" customWidth="1"/>
    <col min="13069" max="13069" width="19.5546875" style="217" customWidth="1"/>
    <col min="13070" max="13070" width="16" style="217" customWidth="1"/>
    <col min="13071" max="13071" width="17.21875" style="217" customWidth="1"/>
    <col min="13072" max="13072" width="10.44140625" style="217" customWidth="1"/>
    <col min="13073" max="13318" width="8.88671875" style="217"/>
    <col min="13319" max="13319" width="13" style="217" customWidth="1"/>
    <col min="13320" max="13320" width="13.5546875" style="217" customWidth="1"/>
    <col min="13321" max="13321" width="73" style="217" customWidth="1"/>
    <col min="13322" max="13322" width="15.5546875" style="217" customWidth="1"/>
    <col min="13323" max="13323" width="9.44140625" style="217" customWidth="1"/>
    <col min="13324" max="13324" width="12.21875" style="217" bestFit="1" customWidth="1"/>
    <col min="13325" max="13325" width="19.5546875" style="217" customWidth="1"/>
    <col min="13326" max="13326" width="16" style="217" customWidth="1"/>
    <col min="13327" max="13327" width="17.21875" style="217" customWidth="1"/>
    <col min="13328" max="13328" width="10.44140625" style="217" customWidth="1"/>
    <col min="13329" max="13574" width="8.88671875" style="217"/>
    <col min="13575" max="13575" width="13" style="217" customWidth="1"/>
    <col min="13576" max="13576" width="13.5546875" style="217" customWidth="1"/>
    <col min="13577" max="13577" width="73" style="217" customWidth="1"/>
    <col min="13578" max="13578" width="15.5546875" style="217" customWidth="1"/>
    <col min="13579" max="13579" width="9.44140625" style="217" customWidth="1"/>
    <col min="13580" max="13580" width="12.21875" style="217" bestFit="1" customWidth="1"/>
    <col min="13581" max="13581" width="19.5546875" style="217" customWidth="1"/>
    <col min="13582" max="13582" width="16" style="217" customWidth="1"/>
    <col min="13583" max="13583" width="17.21875" style="217" customWidth="1"/>
    <col min="13584" max="13584" width="10.44140625" style="217" customWidth="1"/>
    <col min="13585" max="13830" width="8.88671875" style="217"/>
    <col min="13831" max="13831" width="13" style="217" customWidth="1"/>
    <col min="13832" max="13832" width="13.5546875" style="217" customWidth="1"/>
    <col min="13833" max="13833" width="73" style="217" customWidth="1"/>
    <col min="13834" max="13834" width="15.5546875" style="217" customWidth="1"/>
    <col min="13835" max="13835" width="9.44140625" style="217" customWidth="1"/>
    <col min="13836" max="13836" width="12.21875" style="217" bestFit="1" customWidth="1"/>
    <col min="13837" max="13837" width="19.5546875" style="217" customWidth="1"/>
    <col min="13838" max="13838" width="16" style="217" customWidth="1"/>
    <col min="13839" max="13839" width="17.21875" style="217" customWidth="1"/>
    <col min="13840" max="13840" width="10.44140625" style="217" customWidth="1"/>
    <col min="13841" max="14086" width="8.88671875" style="217"/>
    <col min="14087" max="14087" width="13" style="217" customWidth="1"/>
    <col min="14088" max="14088" width="13.5546875" style="217" customWidth="1"/>
    <col min="14089" max="14089" width="73" style="217" customWidth="1"/>
    <col min="14090" max="14090" width="15.5546875" style="217" customWidth="1"/>
    <col min="14091" max="14091" width="9.44140625" style="217" customWidth="1"/>
    <col min="14092" max="14092" width="12.21875" style="217" bestFit="1" customWidth="1"/>
    <col min="14093" max="14093" width="19.5546875" style="217" customWidth="1"/>
    <col min="14094" max="14094" width="16" style="217" customWidth="1"/>
    <col min="14095" max="14095" width="17.21875" style="217" customWidth="1"/>
    <col min="14096" max="14096" width="10.44140625" style="217" customWidth="1"/>
    <col min="14097" max="14342" width="8.88671875" style="217"/>
    <col min="14343" max="14343" width="13" style="217" customWidth="1"/>
    <col min="14344" max="14344" width="13.5546875" style="217" customWidth="1"/>
    <col min="14345" max="14345" width="73" style="217" customWidth="1"/>
    <col min="14346" max="14346" width="15.5546875" style="217" customWidth="1"/>
    <col min="14347" max="14347" width="9.44140625" style="217" customWidth="1"/>
    <col min="14348" max="14348" width="12.21875" style="217" bestFit="1" customWidth="1"/>
    <col min="14349" max="14349" width="19.5546875" style="217" customWidth="1"/>
    <col min="14350" max="14350" width="16" style="217" customWidth="1"/>
    <col min="14351" max="14351" width="17.21875" style="217" customWidth="1"/>
    <col min="14352" max="14352" width="10.44140625" style="217" customWidth="1"/>
    <col min="14353" max="14598" width="8.88671875" style="217"/>
    <col min="14599" max="14599" width="13" style="217" customWidth="1"/>
    <col min="14600" max="14600" width="13.5546875" style="217" customWidth="1"/>
    <col min="14601" max="14601" width="73" style="217" customWidth="1"/>
    <col min="14602" max="14602" width="15.5546875" style="217" customWidth="1"/>
    <col min="14603" max="14603" width="9.44140625" style="217" customWidth="1"/>
    <col min="14604" max="14604" width="12.21875" style="217" bestFit="1" customWidth="1"/>
    <col min="14605" max="14605" width="19.5546875" style="217" customWidth="1"/>
    <col min="14606" max="14606" width="16" style="217" customWidth="1"/>
    <col min="14607" max="14607" width="17.21875" style="217" customWidth="1"/>
    <col min="14608" max="14608" width="10.44140625" style="217" customWidth="1"/>
    <col min="14609" max="14854" width="8.88671875" style="217"/>
    <col min="14855" max="14855" width="13" style="217" customWidth="1"/>
    <col min="14856" max="14856" width="13.5546875" style="217" customWidth="1"/>
    <col min="14857" max="14857" width="73" style="217" customWidth="1"/>
    <col min="14858" max="14858" width="15.5546875" style="217" customWidth="1"/>
    <col min="14859" max="14859" width="9.44140625" style="217" customWidth="1"/>
    <col min="14860" max="14860" width="12.21875" style="217" bestFit="1" customWidth="1"/>
    <col min="14861" max="14861" width="19.5546875" style="217" customWidth="1"/>
    <col min="14862" max="14862" width="16" style="217" customWidth="1"/>
    <col min="14863" max="14863" width="17.21875" style="217" customWidth="1"/>
    <col min="14864" max="14864" width="10.44140625" style="217" customWidth="1"/>
    <col min="14865" max="15110" width="8.88671875" style="217"/>
    <col min="15111" max="15111" width="13" style="217" customWidth="1"/>
    <col min="15112" max="15112" width="13.5546875" style="217" customWidth="1"/>
    <col min="15113" max="15113" width="73" style="217" customWidth="1"/>
    <col min="15114" max="15114" width="15.5546875" style="217" customWidth="1"/>
    <col min="15115" max="15115" width="9.44140625" style="217" customWidth="1"/>
    <col min="15116" max="15116" width="12.21875" style="217" bestFit="1" customWidth="1"/>
    <col min="15117" max="15117" width="19.5546875" style="217" customWidth="1"/>
    <col min="15118" max="15118" width="16" style="217" customWidth="1"/>
    <col min="15119" max="15119" width="17.21875" style="217" customWidth="1"/>
    <col min="15120" max="15120" width="10.44140625" style="217" customWidth="1"/>
    <col min="15121" max="15366" width="8.88671875" style="217"/>
    <col min="15367" max="15367" width="13" style="217" customWidth="1"/>
    <col min="15368" max="15368" width="13.5546875" style="217" customWidth="1"/>
    <col min="15369" max="15369" width="73" style="217" customWidth="1"/>
    <col min="15370" max="15370" width="15.5546875" style="217" customWidth="1"/>
    <col min="15371" max="15371" width="9.44140625" style="217" customWidth="1"/>
    <col min="15372" max="15372" width="12.21875" style="217" bestFit="1" customWidth="1"/>
    <col min="15373" max="15373" width="19.5546875" style="217" customWidth="1"/>
    <col min="15374" max="15374" width="16" style="217" customWidth="1"/>
    <col min="15375" max="15375" width="17.21875" style="217" customWidth="1"/>
    <col min="15376" max="15376" width="10.44140625" style="217" customWidth="1"/>
    <col min="15377" max="15622" width="8.88671875" style="217"/>
    <col min="15623" max="15623" width="13" style="217" customWidth="1"/>
    <col min="15624" max="15624" width="13.5546875" style="217" customWidth="1"/>
    <col min="15625" max="15625" width="73" style="217" customWidth="1"/>
    <col min="15626" max="15626" width="15.5546875" style="217" customWidth="1"/>
    <col min="15627" max="15627" width="9.44140625" style="217" customWidth="1"/>
    <col min="15628" max="15628" width="12.21875" style="217" bestFit="1" customWidth="1"/>
    <col min="15629" max="15629" width="19.5546875" style="217" customWidth="1"/>
    <col min="15630" max="15630" width="16" style="217" customWidth="1"/>
    <col min="15631" max="15631" width="17.21875" style="217" customWidth="1"/>
    <col min="15632" max="15632" width="10.44140625" style="217" customWidth="1"/>
    <col min="15633" max="15878" width="8.88671875" style="217"/>
    <col min="15879" max="15879" width="13" style="217" customWidth="1"/>
    <col min="15880" max="15880" width="13.5546875" style="217" customWidth="1"/>
    <col min="15881" max="15881" width="73" style="217" customWidth="1"/>
    <col min="15882" max="15882" width="15.5546875" style="217" customWidth="1"/>
    <col min="15883" max="15883" width="9.44140625" style="217" customWidth="1"/>
    <col min="15884" max="15884" width="12.21875" style="217" bestFit="1" customWidth="1"/>
    <col min="15885" max="15885" width="19.5546875" style="217" customWidth="1"/>
    <col min="15886" max="15886" width="16" style="217" customWidth="1"/>
    <col min="15887" max="15887" width="17.21875" style="217" customWidth="1"/>
    <col min="15888" max="15888" width="10.44140625" style="217" customWidth="1"/>
    <col min="15889" max="16134" width="8.88671875" style="217"/>
    <col min="16135" max="16135" width="13" style="217" customWidth="1"/>
    <col min="16136" max="16136" width="13.5546875" style="217" customWidth="1"/>
    <col min="16137" max="16137" width="73" style="217" customWidth="1"/>
    <col min="16138" max="16138" width="15.5546875" style="217" customWidth="1"/>
    <col min="16139" max="16139" width="9.44140625" style="217" customWidth="1"/>
    <col min="16140" max="16140" width="12.21875" style="217" bestFit="1" customWidth="1"/>
    <col min="16141" max="16141" width="19.5546875" style="217" customWidth="1"/>
    <col min="16142" max="16142" width="16" style="217" customWidth="1"/>
    <col min="16143" max="16143" width="17.21875" style="217" customWidth="1"/>
    <col min="16144" max="16144" width="10.44140625" style="217" customWidth="1"/>
    <col min="16145" max="16384" width="8.88671875" style="217"/>
  </cols>
  <sheetData>
    <row r="1" spans="1:15" ht="12.75" customHeight="1" x14ac:dyDescent="0.25">
      <c r="A1" s="358"/>
      <c r="B1" s="359"/>
      <c r="C1" s="359"/>
      <c r="D1" s="359"/>
      <c r="E1" s="359"/>
      <c r="F1" s="359"/>
      <c r="G1" s="359"/>
      <c r="H1" s="359"/>
      <c r="I1" s="359"/>
      <c r="J1" s="359"/>
      <c r="K1" s="215"/>
      <c r="L1" s="261"/>
      <c r="M1" s="262"/>
    </row>
    <row r="2" spans="1:15" x14ac:dyDescent="0.25">
      <c r="A2" s="360"/>
      <c r="B2" s="361"/>
      <c r="C2" s="361"/>
      <c r="D2" s="361"/>
      <c r="E2" s="361"/>
      <c r="F2" s="361"/>
      <c r="G2" s="361"/>
      <c r="H2" s="361"/>
      <c r="I2" s="361"/>
      <c r="J2" s="361"/>
      <c r="K2" s="218"/>
      <c r="L2" s="263"/>
      <c r="M2" s="264"/>
    </row>
    <row r="3" spans="1:15" x14ac:dyDescent="0.25">
      <c r="A3" s="362" t="s">
        <v>245</v>
      </c>
      <c r="B3" s="362"/>
      <c r="C3" s="362"/>
      <c r="D3" s="362"/>
      <c r="E3" s="362"/>
      <c r="F3" s="362"/>
      <c r="G3" s="362"/>
      <c r="H3" s="362"/>
      <c r="I3" s="362"/>
      <c r="J3" s="362"/>
      <c r="K3" s="362"/>
      <c r="L3" s="362"/>
      <c r="M3" s="362"/>
    </row>
    <row r="4" spans="1:15" ht="13.8" thickBot="1" x14ac:dyDescent="0.3">
      <c r="A4" s="243"/>
      <c r="B4" s="243"/>
      <c r="C4" s="243"/>
      <c r="D4" s="243"/>
      <c r="E4" s="363" t="s">
        <v>311</v>
      </c>
      <c r="F4" s="363"/>
      <c r="G4" s="363"/>
      <c r="H4" s="363"/>
      <c r="I4" s="363"/>
      <c r="J4" s="364" t="s">
        <v>315</v>
      </c>
      <c r="K4" s="364"/>
      <c r="L4" s="364"/>
      <c r="M4" s="364"/>
    </row>
    <row r="5" spans="1:15" ht="40.200000000000003" thickBot="1" x14ac:dyDescent="0.3">
      <c r="A5" s="213" t="s">
        <v>246</v>
      </c>
      <c r="B5" s="214" t="s">
        <v>247</v>
      </c>
      <c r="C5" s="214" t="s">
        <v>248</v>
      </c>
      <c r="D5" s="244" t="s">
        <v>249</v>
      </c>
      <c r="E5" s="244" t="s">
        <v>306</v>
      </c>
      <c r="F5" s="244" t="s">
        <v>307</v>
      </c>
      <c r="G5" s="244" t="s">
        <v>308</v>
      </c>
      <c r="H5" s="244" t="s">
        <v>309</v>
      </c>
      <c r="I5" s="244" t="s">
        <v>310</v>
      </c>
      <c r="J5" s="244" t="s">
        <v>316</v>
      </c>
      <c r="K5" s="244" t="s">
        <v>312</v>
      </c>
      <c r="L5" s="265" t="s">
        <v>313</v>
      </c>
      <c r="M5" s="266" t="s">
        <v>314</v>
      </c>
    </row>
    <row r="6" spans="1:15" x14ac:dyDescent="0.25">
      <c r="A6" s="246" t="s">
        <v>250</v>
      </c>
      <c r="B6" s="212" t="s">
        <v>251</v>
      </c>
      <c r="C6" s="210"/>
      <c r="D6" s="247"/>
      <c r="E6" s="247"/>
      <c r="F6" s="247"/>
      <c r="G6" s="247"/>
      <c r="H6" s="247"/>
      <c r="I6" s="247"/>
      <c r="J6" s="248"/>
      <c r="K6" s="248"/>
      <c r="L6" s="267"/>
      <c r="M6" s="268"/>
    </row>
    <row r="7" spans="1:15" x14ac:dyDescent="0.25">
      <c r="A7" s="211">
        <v>1</v>
      </c>
      <c r="B7" s="190" t="s">
        <v>252</v>
      </c>
      <c r="C7" s="191"/>
      <c r="D7" s="250"/>
      <c r="E7" s="250"/>
      <c r="F7" s="250"/>
      <c r="G7" s="250"/>
      <c r="H7" s="250"/>
      <c r="I7" s="250"/>
      <c r="J7" s="251"/>
      <c r="K7" s="251"/>
      <c r="L7" s="269"/>
      <c r="M7" s="270"/>
    </row>
    <row r="8" spans="1:15" x14ac:dyDescent="0.25">
      <c r="A8" s="197">
        <v>1.1000000000000001</v>
      </c>
      <c r="B8" s="193" t="s">
        <v>303</v>
      </c>
      <c r="C8" s="191" t="s">
        <v>254</v>
      </c>
      <c r="D8" s="253">
        <v>1</v>
      </c>
      <c r="E8" s="222"/>
      <c r="F8" s="222"/>
      <c r="G8" s="222"/>
      <c r="H8" s="253">
        <f>F8*G8</f>
        <v>0</v>
      </c>
      <c r="I8" s="253">
        <f>D8*F8</f>
        <v>0</v>
      </c>
      <c r="J8" s="221"/>
      <c r="K8" s="251">
        <f t="shared" ref="K8:K13" si="0">J8*D8</f>
        <v>0</v>
      </c>
      <c r="L8" s="269">
        <f t="shared" ref="L8:L13" si="1">+J8+H8</f>
        <v>0</v>
      </c>
      <c r="M8" s="270">
        <f t="shared" ref="M8:M13" si="2">L8*D8</f>
        <v>0</v>
      </c>
      <c r="N8" s="223"/>
      <c r="O8" s="224"/>
    </row>
    <row r="9" spans="1:15" ht="39.6" x14ac:dyDescent="0.25">
      <c r="A9" s="197">
        <v>1.2</v>
      </c>
      <c r="B9" s="209" t="s">
        <v>304</v>
      </c>
      <c r="C9" s="191" t="s">
        <v>254</v>
      </c>
      <c r="D9" s="253">
        <v>1</v>
      </c>
      <c r="E9" s="222"/>
      <c r="F9" s="222"/>
      <c r="G9" s="222"/>
      <c r="H9" s="253">
        <f t="shared" ref="H9:H13" si="3">F9*G9</f>
        <v>0</v>
      </c>
      <c r="I9" s="253">
        <f t="shared" ref="I9:I13" si="4">D9*F9</f>
        <v>0</v>
      </c>
      <c r="J9" s="221"/>
      <c r="K9" s="251">
        <f t="shared" si="0"/>
        <v>0</v>
      </c>
      <c r="L9" s="269">
        <f t="shared" si="1"/>
        <v>0</v>
      </c>
      <c r="M9" s="270">
        <f t="shared" si="2"/>
        <v>0</v>
      </c>
      <c r="N9" s="223"/>
      <c r="O9" s="224"/>
    </row>
    <row r="10" spans="1:15" x14ac:dyDescent="0.25">
      <c r="A10" s="197">
        <v>1.3</v>
      </c>
      <c r="B10" s="192" t="s">
        <v>305</v>
      </c>
      <c r="C10" s="191" t="s">
        <v>254</v>
      </c>
      <c r="D10" s="253">
        <v>1</v>
      </c>
      <c r="E10" s="222"/>
      <c r="F10" s="222"/>
      <c r="G10" s="222"/>
      <c r="H10" s="253">
        <f t="shared" si="3"/>
        <v>0</v>
      </c>
      <c r="I10" s="253">
        <f t="shared" si="4"/>
        <v>0</v>
      </c>
      <c r="J10" s="221"/>
      <c r="K10" s="251">
        <f t="shared" si="0"/>
        <v>0</v>
      </c>
      <c r="L10" s="269">
        <f t="shared" si="1"/>
        <v>0</v>
      </c>
      <c r="M10" s="270">
        <f t="shared" si="2"/>
        <v>0</v>
      </c>
      <c r="N10" s="223"/>
      <c r="O10" s="224"/>
    </row>
    <row r="11" spans="1:15" x14ac:dyDescent="0.25">
      <c r="A11" s="191">
        <v>1.4</v>
      </c>
      <c r="B11" s="192" t="s">
        <v>253</v>
      </c>
      <c r="C11" s="191" t="s">
        <v>254</v>
      </c>
      <c r="D11" s="253">
        <v>1</v>
      </c>
      <c r="E11" s="222"/>
      <c r="F11" s="222"/>
      <c r="G11" s="222"/>
      <c r="H11" s="253">
        <f t="shared" si="3"/>
        <v>0</v>
      </c>
      <c r="I11" s="253">
        <f t="shared" si="4"/>
        <v>0</v>
      </c>
      <c r="J11" s="221"/>
      <c r="K11" s="251">
        <f t="shared" si="0"/>
        <v>0</v>
      </c>
      <c r="L11" s="269">
        <f t="shared" si="1"/>
        <v>0</v>
      </c>
      <c r="M11" s="270">
        <f t="shared" si="2"/>
        <v>0</v>
      </c>
      <c r="N11" s="223"/>
      <c r="O11" s="224"/>
    </row>
    <row r="12" spans="1:15" x14ac:dyDescent="0.25">
      <c r="A12" s="191">
        <v>1.5</v>
      </c>
      <c r="B12" s="192" t="s">
        <v>342</v>
      </c>
      <c r="C12" s="191" t="s">
        <v>254</v>
      </c>
      <c r="D12" s="254">
        <v>1</v>
      </c>
      <c r="E12" s="225"/>
      <c r="F12" s="222"/>
      <c r="G12" s="222"/>
      <c r="H12" s="253">
        <f t="shared" si="3"/>
        <v>0</v>
      </c>
      <c r="I12" s="253">
        <f t="shared" si="4"/>
        <v>0</v>
      </c>
      <c r="J12" s="221"/>
      <c r="K12" s="251">
        <f t="shared" si="0"/>
        <v>0</v>
      </c>
      <c r="L12" s="269">
        <f t="shared" si="1"/>
        <v>0</v>
      </c>
      <c r="M12" s="270">
        <f t="shared" si="2"/>
        <v>0</v>
      </c>
      <c r="N12" s="223"/>
      <c r="O12" s="224"/>
    </row>
    <row r="13" spans="1:15" x14ac:dyDescent="0.25">
      <c r="A13" s="197">
        <v>1.6</v>
      </c>
      <c r="B13" s="192" t="s">
        <v>243</v>
      </c>
      <c r="C13" s="191" t="s">
        <v>255</v>
      </c>
      <c r="D13" s="250">
        <v>365</v>
      </c>
      <c r="E13" s="220"/>
      <c r="F13" s="222"/>
      <c r="G13" s="222"/>
      <c r="H13" s="253">
        <f t="shared" si="3"/>
        <v>0</v>
      </c>
      <c r="I13" s="253">
        <f t="shared" si="4"/>
        <v>0</v>
      </c>
      <c r="J13" s="221"/>
      <c r="K13" s="251">
        <f t="shared" si="0"/>
        <v>0</v>
      </c>
      <c r="L13" s="269">
        <f t="shared" si="1"/>
        <v>0</v>
      </c>
      <c r="M13" s="270">
        <f t="shared" si="2"/>
        <v>0</v>
      </c>
      <c r="N13" s="226"/>
      <c r="O13" s="227"/>
    </row>
    <row r="14" spans="1:15" x14ac:dyDescent="0.25">
      <c r="A14" s="190"/>
      <c r="B14" s="195"/>
      <c r="C14" s="195"/>
      <c r="D14" s="195"/>
      <c r="E14" s="276"/>
      <c r="F14" s="276"/>
      <c r="G14" s="276"/>
      <c r="H14" s="195"/>
      <c r="I14" s="195"/>
      <c r="J14" s="276"/>
      <c r="K14" s="195"/>
      <c r="L14" s="271"/>
      <c r="M14" s="270"/>
    </row>
    <row r="15" spans="1:15" x14ac:dyDescent="0.25">
      <c r="A15" s="190"/>
      <c r="B15" s="195"/>
      <c r="C15" s="195"/>
      <c r="D15" s="255"/>
      <c r="E15" s="228"/>
      <c r="F15" s="228"/>
      <c r="G15" s="228"/>
      <c r="H15" s="255"/>
      <c r="I15" s="255"/>
      <c r="J15" s="278"/>
      <c r="K15" s="256"/>
      <c r="L15" s="272"/>
      <c r="M15" s="270"/>
    </row>
    <row r="16" spans="1:15" x14ac:dyDescent="0.25">
      <c r="A16" s="242">
        <v>2</v>
      </c>
      <c r="B16" s="190" t="s">
        <v>343</v>
      </c>
      <c r="C16" s="195"/>
      <c r="D16" s="255"/>
      <c r="E16" s="228"/>
      <c r="F16" s="228"/>
      <c r="G16" s="228"/>
      <c r="H16" s="255"/>
      <c r="I16" s="255"/>
      <c r="J16" s="278"/>
      <c r="K16" s="256"/>
      <c r="L16" s="272"/>
      <c r="M16" s="270"/>
    </row>
    <row r="17" spans="1:15" x14ac:dyDescent="0.25">
      <c r="A17" s="191">
        <v>2.1</v>
      </c>
      <c r="B17" s="192" t="s">
        <v>266</v>
      </c>
      <c r="C17" s="191" t="s">
        <v>257</v>
      </c>
      <c r="D17" s="283">
        <v>122179</v>
      </c>
      <c r="E17" s="220"/>
      <c r="F17" s="220"/>
      <c r="G17" s="220"/>
      <c r="H17" s="250">
        <f t="shared" ref="H17:H46" si="5">F17*G17</f>
        <v>0</v>
      </c>
      <c r="I17" s="250">
        <f t="shared" ref="I17:I46" si="6">D17*F17</f>
        <v>0</v>
      </c>
      <c r="J17" s="221"/>
      <c r="K17" s="251">
        <f t="shared" ref="K17:K23" si="7">J17*D17</f>
        <v>0</v>
      </c>
      <c r="L17" s="269">
        <f t="shared" ref="L17:L23" si="8">+J17+H17</f>
        <v>0</v>
      </c>
      <c r="M17" s="270">
        <f t="shared" ref="M17:M23" si="9">L17*D17</f>
        <v>0</v>
      </c>
    </row>
    <row r="18" spans="1:15" x14ac:dyDescent="0.25">
      <c r="A18" s="191">
        <v>2.2000000000000002</v>
      </c>
      <c r="B18" s="192" t="s">
        <v>267</v>
      </c>
      <c r="C18" s="191" t="s">
        <v>257</v>
      </c>
      <c r="D18" s="283">
        <v>623</v>
      </c>
      <c r="E18" s="220"/>
      <c r="F18" s="220"/>
      <c r="G18" s="220"/>
      <c r="H18" s="250">
        <f t="shared" si="5"/>
        <v>0</v>
      </c>
      <c r="I18" s="250">
        <f t="shared" si="6"/>
        <v>0</v>
      </c>
      <c r="J18" s="221"/>
      <c r="K18" s="251">
        <f t="shared" si="7"/>
        <v>0</v>
      </c>
      <c r="L18" s="269">
        <f t="shared" si="8"/>
        <v>0</v>
      </c>
      <c r="M18" s="270">
        <f t="shared" si="9"/>
        <v>0</v>
      </c>
    </row>
    <row r="19" spans="1:15" ht="26.4" x14ac:dyDescent="0.25">
      <c r="A19" s="191">
        <v>2.2999999999999998</v>
      </c>
      <c r="B19" s="192" t="s">
        <v>268</v>
      </c>
      <c r="C19" s="191" t="s">
        <v>257</v>
      </c>
      <c r="D19" s="283">
        <v>12220</v>
      </c>
      <c r="E19" s="220"/>
      <c r="F19" s="220"/>
      <c r="G19" s="220"/>
      <c r="H19" s="250">
        <f t="shared" si="5"/>
        <v>0</v>
      </c>
      <c r="I19" s="250">
        <f t="shared" si="6"/>
        <v>0</v>
      </c>
      <c r="J19" s="221"/>
      <c r="K19" s="251">
        <f t="shared" si="7"/>
        <v>0</v>
      </c>
      <c r="L19" s="269">
        <f t="shared" si="8"/>
        <v>0</v>
      </c>
      <c r="M19" s="270">
        <f t="shared" si="9"/>
        <v>0</v>
      </c>
    </row>
    <row r="20" spans="1:15" x14ac:dyDescent="0.25">
      <c r="A20" s="191">
        <v>2.4</v>
      </c>
      <c r="B20" s="192" t="s">
        <v>269</v>
      </c>
      <c r="C20" s="191" t="s">
        <v>257</v>
      </c>
      <c r="D20" s="283">
        <v>28</v>
      </c>
      <c r="E20" s="220"/>
      <c r="F20" s="220"/>
      <c r="G20" s="220"/>
      <c r="H20" s="250">
        <f t="shared" si="5"/>
        <v>0</v>
      </c>
      <c r="I20" s="250">
        <f t="shared" si="6"/>
        <v>0</v>
      </c>
      <c r="J20" s="221"/>
      <c r="K20" s="251">
        <f t="shared" si="7"/>
        <v>0</v>
      </c>
      <c r="L20" s="269">
        <f t="shared" si="8"/>
        <v>0</v>
      </c>
      <c r="M20" s="270">
        <f t="shared" si="9"/>
        <v>0</v>
      </c>
    </row>
    <row r="21" spans="1:15" ht="26.4" x14ac:dyDescent="0.25">
      <c r="A21" s="191">
        <v>2.5</v>
      </c>
      <c r="B21" s="192" t="s">
        <v>270</v>
      </c>
      <c r="C21" s="191" t="s">
        <v>257</v>
      </c>
      <c r="D21" s="283">
        <v>536</v>
      </c>
      <c r="E21" s="220"/>
      <c r="F21" s="220"/>
      <c r="G21" s="220"/>
      <c r="H21" s="250">
        <f t="shared" si="5"/>
        <v>0</v>
      </c>
      <c r="I21" s="250">
        <f t="shared" si="6"/>
        <v>0</v>
      </c>
      <c r="J21" s="221"/>
      <c r="K21" s="251">
        <f t="shared" si="7"/>
        <v>0</v>
      </c>
      <c r="L21" s="269">
        <f t="shared" si="8"/>
        <v>0</v>
      </c>
      <c r="M21" s="270">
        <f t="shared" si="9"/>
        <v>0</v>
      </c>
    </row>
    <row r="22" spans="1:15" x14ac:dyDescent="0.25">
      <c r="A22" s="191">
        <v>2.6</v>
      </c>
      <c r="B22" s="192" t="s">
        <v>258</v>
      </c>
      <c r="C22" s="191" t="s">
        <v>257</v>
      </c>
      <c r="D22" s="284">
        <v>135586</v>
      </c>
      <c r="E22" s="220"/>
      <c r="F22" s="220"/>
      <c r="G22" s="220"/>
      <c r="H22" s="250">
        <f t="shared" si="5"/>
        <v>0</v>
      </c>
      <c r="I22" s="250">
        <f t="shared" si="6"/>
        <v>0</v>
      </c>
      <c r="J22" s="221"/>
      <c r="K22" s="251">
        <f t="shared" si="7"/>
        <v>0</v>
      </c>
      <c r="L22" s="269">
        <f t="shared" si="8"/>
        <v>0</v>
      </c>
      <c r="M22" s="270">
        <f t="shared" si="9"/>
        <v>0</v>
      </c>
    </row>
    <row r="23" spans="1:15" ht="11.55" customHeight="1" x14ac:dyDescent="0.25">
      <c r="A23" s="259">
        <v>2.7</v>
      </c>
      <c r="B23" s="192" t="s">
        <v>259</v>
      </c>
      <c r="C23" s="191" t="s">
        <v>257</v>
      </c>
      <c r="D23" s="283">
        <v>135586</v>
      </c>
      <c r="E23" s="220"/>
      <c r="F23" s="220"/>
      <c r="G23" s="220"/>
      <c r="H23" s="250">
        <f t="shared" si="5"/>
        <v>0</v>
      </c>
      <c r="I23" s="250">
        <f t="shared" si="6"/>
        <v>0</v>
      </c>
      <c r="J23" s="221"/>
      <c r="K23" s="251">
        <f t="shared" si="7"/>
        <v>0</v>
      </c>
      <c r="L23" s="269">
        <f t="shared" si="8"/>
        <v>0</v>
      </c>
      <c r="M23" s="270">
        <f t="shared" si="9"/>
        <v>0</v>
      </c>
    </row>
    <row r="24" spans="1:15" x14ac:dyDescent="0.25">
      <c r="A24" s="191"/>
      <c r="B24" s="192"/>
      <c r="C24" s="191"/>
      <c r="D24" s="285"/>
      <c r="E24" s="220"/>
      <c r="F24" s="220"/>
      <c r="G24" s="220"/>
      <c r="H24" s="250"/>
      <c r="I24" s="250"/>
      <c r="J24" s="221"/>
      <c r="K24" s="251"/>
      <c r="L24" s="269"/>
      <c r="M24" s="270"/>
    </row>
    <row r="25" spans="1:15" x14ac:dyDescent="0.25">
      <c r="A25" s="242">
        <v>3</v>
      </c>
      <c r="B25" s="190" t="s">
        <v>260</v>
      </c>
      <c r="C25" s="191"/>
      <c r="D25" s="285"/>
      <c r="E25" s="220"/>
      <c r="F25" s="220"/>
      <c r="G25" s="220"/>
      <c r="H25" s="250"/>
      <c r="I25" s="250"/>
      <c r="J25" s="221"/>
      <c r="K25" s="251"/>
      <c r="L25" s="269"/>
      <c r="M25" s="270"/>
    </row>
    <row r="26" spans="1:15" x14ac:dyDescent="0.25">
      <c r="A26" s="191">
        <v>3.1</v>
      </c>
      <c r="B26" s="194" t="s">
        <v>261</v>
      </c>
      <c r="C26" s="191" t="s">
        <v>257</v>
      </c>
      <c r="D26" s="283">
        <v>135586</v>
      </c>
      <c r="E26" s="228"/>
      <c r="F26" s="220"/>
      <c r="G26" s="220"/>
      <c r="H26" s="250">
        <f t="shared" si="5"/>
        <v>0</v>
      </c>
      <c r="I26" s="250">
        <f t="shared" si="6"/>
        <v>0</v>
      </c>
      <c r="J26" s="221"/>
      <c r="K26" s="251">
        <f>J26*D26</f>
        <v>0</v>
      </c>
      <c r="L26" s="269">
        <f>+J26+H26</f>
        <v>0</v>
      </c>
      <c r="M26" s="270">
        <f>L26*D26</f>
        <v>0</v>
      </c>
      <c r="N26" s="229"/>
      <c r="O26" s="230"/>
    </row>
    <row r="27" spans="1:15" x14ac:dyDescent="0.25">
      <c r="A27" s="191"/>
      <c r="B27" s="192"/>
      <c r="C27" s="191"/>
      <c r="D27" s="283"/>
      <c r="E27" s="228"/>
      <c r="F27" s="220"/>
      <c r="G27" s="220"/>
      <c r="H27" s="250"/>
      <c r="I27" s="250"/>
      <c r="J27" s="221"/>
      <c r="K27" s="251"/>
      <c r="L27" s="269"/>
      <c r="M27" s="270"/>
    </row>
    <row r="28" spans="1:15" x14ac:dyDescent="0.25">
      <c r="A28" s="242">
        <v>4</v>
      </c>
      <c r="B28" s="190" t="s">
        <v>340</v>
      </c>
      <c r="C28" s="191"/>
      <c r="D28" s="283"/>
      <c r="E28" s="228"/>
      <c r="F28" s="220"/>
      <c r="G28" s="220"/>
      <c r="H28" s="250"/>
      <c r="I28" s="250"/>
      <c r="J28" s="221"/>
      <c r="K28" s="251"/>
      <c r="L28" s="269"/>
      <c r="M28" s="270"/>
    </row>
    <row r="29" spans="1:15" x14ac:dyDescent="0.25">
      <c r="A29" s="191">
        <v>4.0999999999999996</v>
      </c>
      <c r="B29" s="192" t="s">
        <v>265</v>
      </c>
      <c r="C29" s="191" t="s">
        <v>257</v>
      </c>
      <c r="D29" s="283">
        <v>6121</v>
      </c>
      <c r="E29" s="228"/>
      <c r="F29" s="220"/>
      <c r="G29" s="220"/>
      <c r="H29" s="250">
        <f t="shared" si="5"/>
        <v>0</v>
      </c>
      <c r="I29" s="250">
        <f t="shared" si="6"/>
        <v>0</v>
      </c>
      <c r="J29" s="221"/>
      <c r="K29" s="251">
        <f>J29*D29</f>
        <v>0</v>
      </c>
      <c r="L29" s="269">
        <f>+J29+H29</f>
        <v>0</v>
      </c>
      <c r="M29" s="270">
        <f>L29*D29</f>
        <v>0</v>
      </c>
      <c r="N29" s="231"/>
    </row>
    <row r="30" spans="1:15" x14ac:dyDescent="0.25">
      <c r="A30" s="191">
        <v>4.2</v>
      </c>
      <c r="B30" s="260" t="s">
        <v>262</v>
      </c>
      <c r="C30" s="191" t="s">
        <v>257</v>
      </c>
      <c r="D30" s="283">
        <v>6121</v>
      </c>
      <c r="E30" s="228"/>
      <c r="F30" s="220"/>
      <c r="G30" s="220"/>
      <c r="H30" s="250">
        <f t="shared" si="5"/>
        <v>0</v>
      </c>
      <c r="I30" s="250">
        <f t="shared" si="6"/>
        <v>0</v>
      </c>
      <c r="J30" s="221"/>
      <c r="K30" s="251">
        <f>J30*D30</f>
        <v>0</v>
      </c>
      <c r="L30" s="269">
        <f>+J30+H30</f>
        <v>0</v>
      </c>
      <c r="M30" s="270">
        <f>L30*D30</f>
        <v>0</v>
      </c>
      <c r="N30" s="231"/>
    </row>
    <row r="31" spans="1:15" x14ac:dyDescent="0.25">
      <c r="A31" s="191"/>
      <c r="B31" s="194"/>
      <c r="C31" s="191"/>
      <c r="D31" s="283"/>
      <c r="E31" s="228"/>
      <c r="F31" s="220"/>
      <c r="G31" s="220"/>
      <c r="H31" s="250">
        <f t="shared" si="5"/>
        <v>0</v>
      </c>
      <c r="I31" s="250">
        <f t="shared" si="6"/>
        <v>0</v>
      </c>
      <c r="J31" s="221"/>
      <c r="K31" s="251">
        <f>J31*D31</f>
        <v>0</v>
      </c>
      <c r="L31" s="269">
        <f>+J31+H31</f>
        <v>0</v>
      </c>
      <c r="M31" s="270">
        <f>L31*D31</f>
        <v>0</v>
      </c>
      <c r="O31" s="232"/>
    </row>
    <row r="32" spans="1:15" x14ac:dyDescent="0.25">
      <c r="A32" s="242">
        <v>5</v>
      </c>
      <c r="B32" s="196" t="s">
        <v>263</v>
      </c>
      <c r="C32" s="191"/>
      <c r="D32" s="283"/>
      <c r="E32" s="228"/>
      <c r="F32" s="220"/>
      <c r="G32" s="220"/>
      <c r="H32" s="250"/>
      <c r="I32" s="250"/>
      <c r="J32" s="221"/>
      <c r="K32" s="251"/>
      <c r="L32" s="269"/>
      <c r="M32" s="270"/>
      <c r="O32" s="232"/>
    </row>
    <row r="33" spans="1:15" x14ac:dyDescent="0.25">
      <c r="A33" s="191">
        <v>5.0999999999999996</v>
      </c>
      <c r="B33" s="260" t="s">
        <v>318</v>
      </c>
      <c r="C33" s="191" t="s">
        <v>257</v>
      </c>
      <c r="D33" s="283">
        <f>+D35*0.6</f>
        <v>24405.599999999999</v>
      </c>
      <c r="E33" s="220"/>
      <c r="F33" s="220"/>
      <c r="G33" s="220"/>
      <c r="H33" s="250">
        <f t="shared" ref="H33" si="10">F33*G33</f>
        <v>0</v>
      </c>
      <c r="I33" s="250">
        <f t="shared" ref="I33" si="11">D33*F33</f>
        <v>0</v>
      </c>
      <c r="J33" s="221"/>
      <c r="K33" s="251">
        <f t="shared" ref="K33:K46" si="12">J33*D33</f>
        <v>0</v>
      </c>
      <c r="L33" s="269">
        <f t="shared" ref="L33:L46" si="13">+J33+H33</f>
        <v>0</v>
      </c>
      <c r="M33" s="270">
        <f t="shared" ref="M33:M46" si="14">L33*D33</f>
        <v>0</v>
      </c>
      <c r="O33" s="232"/>
    </row>
    <row r="34" spans="1:15" x14ac:dyDescent="0.25">
      <c r="A34" s="191">
        <v>5.2</v>
      </c>
      <c r="B34" s="328" t="s">
        <v>317</v>
      </c>
      <c r="C34" s="191" t="s">
        <v>257</v>
      </c>
      <c r="D34" s="283">
        <f>+D35*0.4</f>
        <v>16270.400000000001</v>
      </c>
      <c r="E34" s="220"/>
      <c r="F34" s="220"/>
      <c r="G34" s="220"/>
      <c r="H34" s="250">
        <f t="shared" si="5"/>
        <v>0</v>
      </c>
      <c r="I34" s="250">
        <f t="shared" si="6"/>
        <v>0</v>
      </c>
      <c r="J34" s="221"/>
      <c r="K34" s="251">
        <f t="shared" si="12"/>
        <v>0</v>
      </c>
      <c r="L34" s="269">
        <f t="shared" si="13"/>
        <v>0</v>
      </c>
      <c r="M34" s="270">
        <f t="shared" si="14"/>
        <v>0</v>
      </c>
      <c r="O34" s="232"/>
    </row>
    <row r="35" spans="1:15" x14ac:dyDescent="0.25">
      <c r="A35" s="191">
        <f>+A34+0.1</f>
        <v>5.3</v>
      </c>
      <c r="B35" s="260" t="s">
        <v>341</v>
      </c>
      <c r="C35" s="191" t="s">
        <v>257</v>
      </c>
      <c r="D35" s="283">
        <v>40676</v>
      </c>
      <c r="E35" s="220"/>
      <c r="F35" s="220"/>
      <c r="G35" s="220"/>
      <c r="H35" s="250">
        <f t="shared" si="5"/>
        <v>0</v>
      </c>
      <c r="I35" s="250">
        <f t="shared" si="6"/>
        <v>0</v>
      </c>
      <c r="J35" s="221"/>
      <c r="K35" s="251">
        <f t="shared" si="12"/>
        <v>0</v>
      </c>
      <c r="L35" s="269">
        <f t="shared" si="13"/>
        <v>0</v>
      </c>
      <c r="M35" s="270">
        <f t="shared" si="14"/>
        <v>0</v>
      </c>
      <c r="O35" s="232"/>
    </row>
    <row r="36" spans="1:15" x14ac:dyDescent="0.25">
      <c r="A36" s="191">
        <f t="shared" ref="A36:A41" si="15">+A35+0.1</f>
        <v>5.3999999999999995</v>
      </c>
      <c r="B36" s="194" t="s">
        <v>271</v>
      </c>
      <c r="C36" s="191" t="s">
        <v>257</v>
      </c>
      <c r="D36" s="283">
        <v>207</v>
      </c>
      <c r="E36" s="220"/>
      <c r="F36" s="220"/>
      <c r="G36" s="220"/>
      <c r="H36" s="250">
        <f t="shared" si="5"/>
        <v>0</v>
      </c>
      <c r="I36" s="250">
        <f t="shared" si="6"/>
        <v>0</v>
      </c>
      <c r="J36" s="221"/>
      <c r="K36" s="251">
        <f t="shared" si="12"/>
        <v>0</v>
      </c>
      <c r="L36" s="269">
        <f t="shared" si="13"/>
        <v>0</v>
      </c>
      <c r="M36" s="270">
        <f t="shared" si="14"/>
        <v>0</v>
      </c>
      <c r="O36" s="232"/>
    </row>
    <row r="37" spans="1:15" x14ac:dyDescent="0.25">
      <c r="A37" s="191">
        <f t="shared" si="15"/>
        <v>5.4999999999999991</v>
      </c>
      <c r="B37" s="194" t="s">
        <v>272</v>
      </c>
      <c r="C37" s="191" t="s">
        <v>257</v>
      </c>
      <c r="D37" s="283">
        <v>207</v>
      </c>
      <c r="E37" s="220"/>
      <c r="F37" s="220"/>
      <c r="G37" s="220"/>
      <c r="H37" s="250">
        <f t="shared" si="5"/>
        <v>0</v>
      </c>
      <c r="I37" s="250">
        <f t="shared" si="6"/>
        <v>0</v>
      </c>
      <c r="J37" s="221"/>
      <c r="K37" s="251">
        <f t="shared" si="12"/>
        <v>0</v>
      </c>
      <c r="L37" s="269">
        <f t="shared" si="13"/>
        <v>0</v>
      </c>
      <c r="M37" s="270">
        <f t="shared" si="14"/>
        <v>0</v>
      </c>
      <c r="O37" s="232"/>
    </row>
    <row r="38" spans="1:15" x14ac:dyDescent="0.25">
      <c r="A38" s="191">
        <f t="shared" si="15"/>
        <v>5.5999999999999988</v>
      </c>
      <c r="B38" s="194" t="s">
        <v>273</v>
      </c>
      <c r="C38" s="191" t="s">
        <v>257</v>
      </c>
      <c r="D38" s="283">
        <v>12327</v>
      </c>
      <c r="E38" s="220"/>
      <c r="F38" s="220"/>
      <c r="G38" s="220"/>
      <c r="H38" s="250">
        <f t="shared" si="5"/>
        <v>0</v>
      </c>
      <c r="I38" s="250">
        <f t="shared" si="6"/>
        <v>0</v>
      </c>
      <c r="J38" s="221"/>
      <c r="K38" s="251">
        <f t="shared" si="12"/>
        <v>0</v>
      </c>
      <c r="L38" s="269">
        <f t="shared" si="13"/>
        <v>0</v>
      </c>
      <c r="M38" s="270">
        <f t="shared" si="14"/>
        <v>0</v>
      </c>
      <c r="O38" s="232"/>
    </row>
    <row r="39" spans="1:15" x14ac:dyDescent="0.25">
      <c r="A39" s="191">
        <f t="shared" si="15"/>
        <v>5.6999999999999984</v>
      </c>
      <c r="B39" s="194" t="s">
        <v>274</v>
      </c>
      <c r="C39" s="191" t="s">
        <v>257</v>
      </c>
      <c r="D39" s="283">
        <v>207</v>
      </c>
      <c r="E39" s="220"/>
      <c r="F39" s="220"/>
      <c r="G39" s="220"/>
      <c r="H39" s="250">
        <f t="shared" si="5"/>
        <v>0</v>
      </c>
      <c r="I39" s="250">
        <f t="shared" si="6"/>
        <v>0</v>
      </c>
      <c r="J39" s="221"/>
      <c r="K39" s="251">
        <f t="shared" si="12"/>
        <v>0</v>
      </c>
      <c r="L39" s="269">
        <f t="shared" si="13"/>
        <v>0</v>
      </c>
      <c r="M39" s="270">
        <f t="shared" si="14"/>
        <v>0</v>
      </c>
      <c r="O39" s="232"/>
    </row>
    <row r="40" spans="1:15" x14ac:dyDescent="0.25">
      <c r="A40" s="191">
        <f t="shared" si="15"/>
        <v>5.799999999999998</v>
      </c>
      <c r="B40" s="194" t="s">
        <v>275</v>
      </c>
      <c r="C40" s="191" t="s">
        <v>257</v>
      </c>
      <c r="D40" s="283">
        <v>207</v>
      </c>
      <c r="E40" s="220"/>
      <c r="F40" s="220"/>
      <c r="G40" s="220"/>
      <c r="H40" s="250">
        <f t="shared" si="5"/>
        <v>0</v>
      </c>
      <c r="I40" s="250">
        <f t="shared" si="6"/>
        <v>0</v>
      </c>
      <c r="J40" s="221"/>
      <c r="K40" s="251">
        <f t="shared" si="12"/>
        <v>0</v>
      </c>
      <c r="L40" s="269">
        <f t="shared" si="13"/>
        <v>0</v>
      </c>
      <c r="M40" s="270">
        <f t="shared" si="14"/>
        <v>0</v>
      </c>
      <c r="O40" s="232"/>
    </row>
    <row r="41" spans="1:15" x14ac:dyDescent="0.25">
      <c r="A41" s="191">
        <f t="shared" si="15"/>
        <v>5.8999999999999977</v>
      </c>
      <c r="B41" s="194" t="s">
        <v>276</v>
      </c>
      <c r="C41" s="191" t="s">
        <v>257</v>
      </c>
      <c r="D41" s="283">
        <v>207</v>
      </c>
      <c r="E41" s="220"/>
      <c r="F41" s="220"/>
      <c r="G41" s="220"/>
      <c r="H41" s="250">
        <f t="shared" si="5"/>
        <v>0</v>
      </c>
      <c r="I41" s="250">
        <f t="shared" si="6"/>
        <v>0</v>
      </c>
      <c r="J41" s="221"/>
      <c r="K41" s="251">
        <f t="shared" si="12"/>
        <v>0</v>
      </c>
      <c r="L41" s="269">
        <f t="shared" si="13"/>
        <v>0</v>
      </c>
      <c r="M41" s="270">
        <f t="shared" si="14"/>
        <v>0</v>
      </c>
      <c r="O41" s="232"/>
    </row>
    <row r="42" spans="1:15" x14ac:dyDescent="0.25">
      <c r="A42" s="257">
        <v>5.0999999999999996</v>
      </c>
      <c r="B42" s="194" t="s">
        <v>277</v>
      </c>
      <c r="C42" s="191" t="s">
        <v>257</v>
      </c>
      <c r="D42" s="283">
        <v>207</v>
      </c>
      <c r="E42" s="220"/>
      <c r="F42" s="220"/>
      <c r="G42" s="220"/>
      <c r="H42" s="250">
        <f t="shared" si="5"/>
        <v>0</v>
      </c>
      <c r="I42" s="250">
        <f t="shared" si="6"/>
        <v>0</v>
      </c>
      <c r="J42" s="221"/>
      <c r="K42" s="251">
        <f t="shared" si="12"/>
        <v>0</v>
      </c>
      <c r="L42" s="269">
        <f t="shared" si="13"/>
        <v>0</v>
      </c>
      <c r="M42" s="270">
        <f t="shared" si="14"/>
        <v>0</v>
      </c>
      <c r="O42" s="232"/>
    </row>
    <row r="43" spans="1:15" x14ac:dyDescent="0.25">
      <c r="A43" s="257">
        <f>+A42+0.01</f>
        <v>5.1099999999999994</v>
      </c>
      <c r="B43" s="194" t="s">
        <v>278</v>
      </c>
      <c r="C43" s="191" t="s">
        <v>257</v>
      </c>
      <c r="D43" s="283">
        <v>207</v>
      </c>
      <c r="E43" s="220"/>
      <c r="F43" s="220"/>
      <c r="G43" s="220"/>
      <c r="H43" s="250">
        <f t="shared" si="5"/>
        <v>0</v>
      </c>
      <c r="I43" s="250">
        <f t="shared" si="6"/>
        <v>0</v>
      </c>
      <c r="J43" s="221"/>
      <c r="K43" s="251">
        <f t="shared" si="12"/>
        <v>0</v>
      </c>
      <c r="L43" s="269">
        <f t="shared" si="13"/>
        <v>0</v>
      </c>
      <c r="M43" s="270">
        <f t="shared" si="14"/>
        <v>0</v>
      </c>
      <c r="O43" s="232"/>
    </row>
    <row r="44" spans="1:15" x14ac:dyDescent="0.25">
      <c r="A44" s="257">
        <f t="shared" ref="A44:A46" si="16">+A43+0.01</f>
        <v>5.1199999999999992</v>
      </c>
      <c r="B44" s="194" t="s">
        <v>319</v>
      </c>
      <c r="C44" s="191" t="s">
        <v>257</v>
      </c>
      <c r="D44" s="283">
        <v>13773</v>
      </c>
      <c r="E44" s="220"/>
      <c r="F44" s="220"/>
      <c r="G44" s="220"/>
      <c r="H44" s="250">
        <f t="shared" si="5"/>
        <v>0</v>
      </c>
      <c r="I44" s="250">
        <f t="shared" si="6"/>
        <v>0</v>
      </c>
      <c r="J44" s="221"/>
      <c r="K44" s="251">
        <f t="shared" si="12"/>
        <v>0</v>
      </c>
      <c r="L44" s="269">
        <f t="shared" si="13"/>
        <v>0</v>
      </c>
      <c r="M44" s="270">
        <f t="shared" si="14"/>
        <v>0</v>
      </c>
      <c r="N44" s="231"/>
      <c r="O44" s="232"/>
    </row>
    <row r="45" spans="1:15" x14ac:dyDescent="0.25">
      <c r="A45" s="257">
        <f t="shared" si="16"/>
        <v>5.129999999999999</v>
      </c>
      <c r="B45" s="194" t="s">
        <v>279</v>
      </c>
      <c r="C45" s="191" t="s">
        <v>257</v>
      </c>
      <c r="D45" s="283">
        <v>40698</v>
      </c>
      <c r="E45" s="220"/>
      <c r="F45" s="220"/>
      <c r="G45" s="220"/>
      <c r="H45" s="250">
        <f t="shared" si="5"/>
        <v>0</v>
      </c>
      <c r="I45" s="250">
        <f t="shared" si="6"/>
        <v>0</v>
      </c>
      <c r="J45" s="221"/>
      <c r="K45" s="251">
        <f t="shared" si="12"/>
        <v>0</v>
      </c>
      <c r="L45" s="269">
        <f t="shared" si="13"/>
        <v>0</v>
      </c>
      <c r="M45" s="270">
        <f t="shared" si="14"/>
        <v>0</v>
      </c>
      <c r="O45" s="232"/>
    </row>
    <row r="46" spans="1:15" x14ac:dyDescent="0.25">
      <c r="A46" s="257">
        <f t="shared" si="16"/>
        <v>5.1399999999999988</v>
      </c>
      <c r="B46" s="194" t="s">
        <v>264</v>
      </c>
      <c r="C46" s="191" t="s">
        <v>257</v>
      </c>
      <c r="D46" s="283">
        <v>13773</v>
      </c>
      <c r="E46" s="220"/>
      <c r="F46" s="220"/>
      <c r="G46" s="220"/>
      <c r="H46" s="250">
        <f t="shared" si="5"/>
        <v>0</v>
      </c>
      <c r="I46" s="250">
        <f t="shared" si="6"/>
        <v>0</v>
      </c>
      <c r="J46" s="221"/>
      <c r="K46" s="251">
        <f t="shared" si="12"/>
        <v>0</v>
      </c>
      <c r="L46" s="269">
        <f t="shared" si="13"/>
        <v>0</v>
      </c>
      <c r="M46" s="270">
        <f t="shared" si="14"/>
        <v>0</v>
      </c>
      <c r="O46" s="232"/>
    </row>
    <row r="47" spans="1:15" x14ac:dyDescent="0.25">
      <c r="A47" s="191"/>
      <c r="B47" s="194"/>
      <c r="C47" s="191"/>
      <c r="D47" s="250"/>
      <c r="E47" s="250"/>
      <c r="F47" s="250"/>
      <c r="G47" s="250"/>
      <c r="H47" s="250"/>
      <c r="I47" s="250"/>
      <c r="J47" s="221"/>
      <c r="K47" s="251"/>
      <c r="L47" s="269"/>
      <c r="M47" s="270"/>
      <c r="O47" s="232"/>
    </row>
    <row r="48" spans="1:15" ht="13.8" thickBot="1" x14ac:dyDescent="0.3">
      <c r="A48" s="191"/>
      <c r="B48" s="194"/>
      <c r="C48" s="191"/>
      <c r="D48" s="250"/>
      <c r="E48" s="250"/>
      <c r="F48" s="250"/>
      <c r="G48" s="250"/>
      <c r="H48" s="250"/>
      <c r="I48" s="250"/>
      <c r="J48" s="221"/>
      <c r="K48" s="251"/>
      <c r="L48" s="269"/>
      <c r="M48" s="270"/>
      <c r="O48" s="232"/>
    </row>
    <row r="49" spans="1:64" s="233" customFormat="1" ht="13.8" thickBot="1" x14ac:dyDescent="0.3">
      <c r="A49" s="242"/>
      <c r="B49" s="190" t="s">
        <v>302</v>
      </c>
      <c r="C49" s="190"/>
      <c r="D49" s="258"/>
      <c r="E49" s="258"/>
      <c r="F49" s="258"/>
      <c r="G49" s="258"/>
      <c r="H49" s="258"/>
      <c r="I49" s="258">
        <f>SUM(I8:I48)</f>
        <v>0</v>
      </c>
      <c r="J49" s="280"/>
      <c r="K49" s="252"/>
      <c r="L49" s="270"/>
      <c r="M49" s="270">
        <f>SUM(M8:M46)</f>
        <v>0</v>
      </c>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x14ac:dyDescent="0.25">
      <c r="A50" s="234"/>
      <c r="B50" s="217"/>
      <c r="C50" s="217"/>
      <c r="D50" s="235"/>
      <c r="E50" s="235"/>
      <c r="F50" s="235"/>
      <c r="G50" s="235"/>
      <c r="H50" s="235"/>
      <c r="I50" s="235"/>
      <c r="J50" s="281"/>
      <c r="K50" s="281"/>
      <c r="L50" s="282"/>
      <c r="M50" s="282"/>
    </row>
    <row r="51" spans="1:64" x14ac:dyDescent="0.25">
      <c r="A51" s="234"/>
      <c r="B51" s="217"/>
      <c r="C51" s="217"/>
      <c r="D51" s="235"/>
      <c r="E51" s="235"/>
      <c r="F51" s="235"/>
      <c r="G51" s="235"/>
      <c r="H51" s="235"/>
      <c r="I51" s="235"/>
      <c r="J51" s="281"/>
      <c r="K51" s="281"/>
      <c r="L51" s="282"/>
      <c r="M51" s="282"/>
    </row>
    <row r="52" spans="1:64" x14ac:dyDescent="0.25">
      <c r="A52" s="234"/>
      <c r="B52" s="217"/>
      <c r="C52" s="217"/>
      <c r="D52" s="235"/>
      <c r="E52" s="235"/>
      <c r="F52" s="235"/>
      <c r="G52" s="235"/>
      <c r="H52" s="235"/>
      <c r="I52" s="235"/>
      <c r="J52" s="281"/>
      <c r="K52" s="281"/>
      <c r="L52" s="282"/>
      <c r="M52" s="282"/>
    </row>
    <row r="53" spans="1:64" x14ac:dyDescent="0.25">
      <c r="A53" s="234"/>
      <c r="B53" s="217"/>
      <c r="C53" s="217"/>
      <c r="D53" s="235"/>
      <c r="E53" s="235"/>
      <c r="F53" s="235"/>
      <c r="G53" s="235"/>
      <c r="H53" s="235"/>
      <c r="I53" s="235"/>
      <c r="J53" s="281"/>
      <c r="K53" s="281"/>
      <c r="L53" s="282"/>
      <c r="M53" s="282"/>
    </row>
    <row r="61" spans="1:64" s="238" customFormat="1" x14ac:dyDescent="0.25">
      <c r="A61" s="237"/>
      <c r="C61" s="237"/>
      <c r="D61" s="239"/>
      <c r="E61" s="239"/>
      <c r="F61" s="239"/>
      <c r="G61" s="239"/>
      <c r="H61" s="239"/>
      <c r="I61" s="239"/>
      <c r="J61" s="240"/>
      <c r="K61" s="240"/>
      <c r="L61" s="273"/>
      <c r="M61" s="274"/>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238" customFormat="1" x14ac:dyDescent="0.25">
      <c r="A62" s="237"/>
      <c r="C62" s="237"/>
      <c r="D62" s="239"/>
      <c r="E62" s="239"/>
      <c r="F62" s="239"/>
      <c r="G62" s="239"/>
      <c r="H62" s="239"/>
      <c r="I62" s="239"/>
      <c r="J62" s="240"/>
      <c r="K62" s="240"/>
      <c r="L62" s="273"/>
      <c r="M62" s="274"/>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238" customFormat="1" x14ac:dyDescent="0.25">
      <c r="A63" s="237"/>
      <c r="C63" s="237"/>
      <c r="D63" s="239"/>
      <c r="E63" s="239"/>
      <c r="F63" s="239"/>
      <c r="G63" s="239"/>
      <c r="H63" s="239"/>
      <c r="I63" s="239"/>
      <c r="J63" s="240"/>
      <c r="K63" s="240"/>
      <c r="L63" s="273"/>
      <c r="M63" s="274"/>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238" customFormat="1" x14ac:dyDescent="0.25">
      <c r="A64" s="237"/>
      <c r="C64" s="237"/>
      <c r="D64" s="239"/>
      <c r="E64" s="239"/>
      <c r="F64" s="239"/>
      <c r="G64" s="239"/>
      <c r="H64" s="239"/>
      <c r="I64" s="239"/>
      <c r="J64" s="240"/>
      <c r="K64" s="240"/>
      <c r="L64" s="273"/>
      <c r="M64" s="274"/>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238" customFormat="1" x14ac:dyDescent="0.25">
      <c r="A65" s="237"/>
      <c r="C65" s="237"/>
      <c r="D65" s="239"/>
      <c r="E65" s="239"/>
      <c r="F65" s="239"/>
      <c r="G65" s="239"/>
      <c r="H65" s="239"/>
      <c r="I65" s="239"/>
      <c r="J65" s="240"/>
      <c r="K65" s="240"/>
      <c r="L65" s="273"/>
      <c r="M65" s="274"/>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238" customFormat="1" x14ac:dyDescent="0.25">
      <c r="A66" s="237"/>
      <c r="C66" s="237"/>
      <c r="D66" s="239"/>
      <c r="E66" s="239"/>
      <c r="F66" s="239"/>
      <c r="G66" s="239"/>
      <c r="H66" s="239"/>
      <c r="I66" s="239"/>
      <c r="J66" s="240"/>
      <c r="K66" s="240"/>
      <c r="L66" s="273"/>
      <c r="M66" s="274"/>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238" customFormat="1" x14ac:dyDescent="0.25">
      <c r="A67" s="237"/>
      <c r="C67" s="237"/>
      <c r="D67" s="239"/>
      <c r="E67" s="239"/>
      <c r="F67" s="239"/>
      <c r="G67" s="239"/>
      <c r="H67" s="239"/>
      <c r="I67" s="239"/>
      <c r="J67" s="240"/>
      <c r="K67" s="240"/>
      <c r="L67" s="273"/>
      <c r="M67" s="274"/>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238" customFormat="1" x14ac:dyDescent="0.25">
      <c r="A68" s="237"/>
      <c r="C68" s="237"/>
      <c r="D68" s="239"/>
      <c r="E68" s="239"/>
      <c r="F68" s="239"/>
      <c r="G68" s="239"/>
      <c r="H68" s="239"/>
      <c r="I68" s="239"/>
      <c r="J68" s="240"/>
      <c r="K68" s="240"/>
      <c r="L68" s="273"/>
      <c r="M68" s="274"/>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238" customFormat="1" x14ac:dyDescent="0.25">
      <c r="A69" s="237"/>
      <c r="C69" s="237"/>
      <c r="D69" s="239"/>
      <c r="E69" s="239"/>
      <c r="F69" s="239"/>
      <c r="G69" s="239"/>
      <c r="H69" s="239"/>
      <c r="I69" s="239"/>
      <c r="J69" s="240"/>
      <c r="K69" s="240"/>
      <c r="L69" s="273"/>
      <c r="M69" s="274"/>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238" customFormat="1" x14ac:dyDescent="0.25">
      <c r="A70" s="237"/>
      <c r="C70" s="237"/>
      <c r="D70" s="239"/>
      <c r="E70" s="239"/>
      <c r="F70" s="239"/>
      <c r="G70" s="239"/>
      <c r="H70" s="239"/>
      <c r="I70" s="239"/>
      <c r="J70" s="240"/>
      <c r="K70" s="240"/>
      <c r="L70" s="273"/>
      <c r="M70" s="274"/>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238" customFormat="1" x14ac:dyDescent="0.25">
      <c r="A71" s="237"/>
      <c r="C71" s="237"/>
      <c r="D71" s="239"/>
      <c r="E71" s="239"/>
      <c r="F71" s="239"/>
      <c r="G71" s="239"/>
      <c r="H71" s="239"/>
      <c r="I71" s="239"/>
      <c r="J71" s="240"/>
      <c r="K71" s="240"/>
      <c r="L71" s="273"/>
      <c r="M71" s="274"/>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238" customFormat="1" x14ac:dyDescent="0.25">
      <c r="A72" s="237"/>
      <c r="C72" s="237"/>
      <c r="D72" s="239"/>
      <c r="E72" s="239"/>
      <c r="F72" s="239"/>
      <c r="G72" s="239"/>
      <c r="H72" s="239"/>
      <c r="I72" s="239"/>
      <c r="J72" s="240"/>
      <c r="K72" s="240"/>
      <c r="L72" s="273"/>
      <c r="M72" s="274"/>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row>
    <row r="73" spans="1:64" s="238" customFormat="1" x14ac:dyDescent="0.25">
      <c r="A73" s="237"/>
      <c r="C73" s="237"/>
      <c r="D73" s="239"/>
      <c r="E73" s="239"/>
      <c r="F73" s="239"/>
      <c r="G73" s="239"/>
      <c r="H73" s="239"/>
      <c r="I73" s="239"/>
      <c r="J73" s="240"/>
      <c r="K73" s="240"/>
      <c r="L73" s="273"/>
      <c r="M73" s="274"/>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s="238" customFormat="1" x14ac:dyDescent="0.25">
      <c r="A74" s="237"/>
      <c r="C74" s="237"/>
      <c r="D74" s="239"/>
      <c r="E74" s="239"/>
      <c r="F74" s="239"/>
      <c r="G74" s="239"/>
      <c r="H74" s="239"/>
      <c r="I74" s="239"/>
      <c r="J74" s="240"/>
      <c r="K74" s="240"/>
      <c r="L74" s="273"/>
      <c r="M74" s="274"/>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row>
    <row r="75" spans="1:64" s="238" customFormat="1" x14ac:dyDescent="0.25">
      <c r="A75" s="237"/>
      <c r="C75" s="237"/>
      <c r="D75" s="239"/>
      <c r="E75" s="239"/>
      <c r="F75" s="239"/>
      <c r="G75" s="239"/>
      <c r="H75" s="239"/>
      <c r="I75" s="239"/>
      <c r="J75" s="240"/>
      <c r="K75" s="240"/>
      <c r="L75" s="273"/>
      <c r="M75" s="274"/>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row>
    <row r="76" spans="1:64" s="238" customFormat="1" x14ac:dyDescent="0.25">
      <c r="A76" s="237"/>
      <c r="C76" s="237"/>
      <c r="D76" s="239"/>
      <c r="E76" s="239"/>
      <c r="F76" s="239"/>
      <c r="G76" s="239"/>
      <c r="H76" s="239"/>
      <c r="I76" s="239"/>
      <c r="J76" s="240"/>
      <c r="K76" s="240"/>
      <c r="L76" s="273"/>
      <c r="M76" s="274"/>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row>
    <row r="77" spans="1:64" s="238" customFormat="1" x14ac:dyDescent="0.25">
      <c r="A77" s="237"/>
      <c r="C77" s="237"/>
      <c r="D77" s="239"/>
      <c r="E77" s="239"/>
      <c r="F77" s="239"/>
      <c r="G77" s="239"/>
      <c r="H77" s="239"/>
      <c r="I77" s="239"/>
      <c r="J77" s="240"/>
      <c r="K77" s="240"/>
      <c r="L77" s="273"/>
      <c r="M77" s="274"/>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row>
    <row r="78" spans="1:64" s="238" customFormat="1" x14ac:dyDescent="0.25">
      <c r="A78" s="237"/>
      <c r="C78" s="237"/>
      <c r="D78" s="239"/>
      <c r="E78" s="239"/>
      <c r="F78" s="239"/>
      <c r="G78" s="239"/>
      <c r="H78" s="239"/>
      <c r="I78" s="239"/>
      <c r="J78" s="240"/>
      <c r="K78" s="240"/>
      <c r="L78" s="273"/>
      <c r="M78" s="274"/>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row>
    <row r="79" spans="1:64" s="238" customFormat="1" x14ac:dyDescent="0.25">
      <c r="A79" s="237"/>
      <c r="C79" s="237"/>
      <c r="D79" s="239"/>
      <c r="E79" s="239"/>
      <c r="F79" s="239"/>
      <c r="G79" s="239"/>
      <c r="H79" s="239"/>
      <c r="I79" s="239"/>
      <c r="J79" s="240"/>
      <c r="K79" s="240"/>
      <c r="L79" s="273"/>
      <c r="M79" s="274"/>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row>
    <row r="80" spans="1:64" s="238" customFormat="1" x14ac:dyDescent="0.25">
      <c r="A80" s="237"/>
      <c r="C80" s="237"/>
      <c r="D80" s="239"/>
      <c r="E80" s="239"/>
      <c r="F80" s="239"/>
      <c r="G80" s="239"/>
      <c r="H80" s="239"/>
      <c r="I80" s="239"/>
      <c r="J80" s="240"/>
      <c r="K80" s="240"/>
      <c r="L80" s="273"/>
      <c r="M80" s="274"/>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row>
    <row r="81" spans="1:64" s="238" customFormat="1" x14ac:dyDescent="0.25">
      <c r="A81" s="237"/>
      <c r="C81" s="237"/>
      <c r="D81" s="239"/>
      <c r="E81" s="239"/>
      <c r="F81" s="239"/>
      <c r="G81" s="239"/>
      <c r="H81" s="239"/>
      <c r="I81" s="239"/>
      <c r="J81" s="240"/>
      <c r="K81" s="240"/>
      <c r="L81" s="273"/>
      <c r="M81" s="274"/>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row>
    <row r="82" spans="1:64" s="238" customFormat="1" x14ac:dyDescent="0.25">
      <c r="A82" s="237"/>
      <c r="C82" s="237"/>
      <c r="D82" s="239"/>
      <c r="E82" s="239"/>
      <c r="F82" s="239"/>
      <c r="G82" s="239"/>
      <c r="H82" s="239"/>
      <c r="I82" s="239"/>
      <c r="J82" s="240"/>
      <c r="K82" s="240"/>
      <c r="L82" s="273"/>
      <c r="M82" s="274"/>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row>
    <row r="83" spans="1:64" s="238" customFormat="1" x14ac:dyDescent="0.25">
      <c r="A83" s="237"/>
      <c r="C83" s="237"/>
      <c r="D83" s="239"/>
      <c r="E83" s="239"/>
      <c r="F83" s="239"/>
      <c r="G83" s="239"/>
      <c r="H83" s="239"/>
      <c r="I83" s="239"/>
      <c r="J83" s="240"/>
      <c r="K83" s="240"/>
      <c r="L83" s="273"/>
      <c r="M83" s="274"/>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row>
    <row r="84" spans="1:64" s="238" customFormat="1" x14ac:dyDescent="0.25">
      <c r="A84" s="237"/>
      <c r="C84" s="237"/>
      <c r="D84" s="239"/>
      <c r="E84" s="239"/>
      <c r="F84" s="239"/>
      <c r="G84" s="239"/>
      <c r="H84" s="239"/>
      <c r="I84" s="239"/>
      <c r="J84" s="240"/>
      <c r="K84" s="240"/>
      <c r="L84" s="273"/>
      <c r="M84" s="274"/>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row>
    <row r="85" spans="1:64" s="238" customFormat="1" x14ac:dyDescent="0.25">
      <c r="A85" s="237"/>
      <c r="C85" s="237"/>
      <c r="D85" s="239"/>
      <c r="E85" s="239"/>
      <c r="F85" s="239"/>
      <c r="G85" s="239"/>
      <c r="H85" s="239"/>
      <c r="I85" s="239"/>
      <c r="J85" s="240"/>
      <c r="K85" s="240"/>
      <c r="L85" s="273"/>
      <c r="M85" s="274"/>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row>
    <row r="86" spans="1:64" s="238" customFormat="1" x14ac:dyDescent="0.25">
      <c r="A86" s="237"/>
      <c r="C86" s="237"/>
      <c r="D86" s="239"/>
      <c r="E86" s="239"/>
      <c r="F86" s="239"/>
      <c r="G86" s="239"/>
      <c r="H86" s="239"/>
      <c r="I86" s="239"/>
      <c r="J86" s="240"/>
      <c r="K86" s="240"/>
      <c r="L86" s="273"/>
      <c r="M86" s="274"/>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row>
    <row r="87" spans="1:64" s="238" customFormat="1" x14ac:dyDescent="0.25">
      <c r="A87" s="237"/>
      <c r="C87" s="237"/>
      <c r="D87" s="239"/>
      <c r="E87" s="239"/>
      <c r="F87" s="239"/>
      <c r="G87" s="239"/>
      <c r="H87" s="239"/>
      <c r="I87" s="239"/>
      <c r="J87" s="240"/>
      <c r="K87" s="240"/>
      <c r="L87" s="273"/>
      <c r="M87" s="274"/>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row>
    <row r="88" spans="1:64" s="238" customFormat="1" x14ac:dyDescent="0.25">
      <c r="A88" s="237"/>
      <c r="C88" s="237"/>
      <c r="D88" s="239"/>
      <c r="E88" s="239"/>
      <c r="F88" s="239"/>
      <c r="G88" s="239"/>
      <c r="H88" s="239"/>
      <c r="I88" s="239"/>
      <c r="J88" s="240"/>
      <c r="K88" s="240"/>
      <c r="L88" s="273"/>
      <c r="M88" s="274"/>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row>
    <row r="89" spans="1:64" s="238" customFormat="1" x14ac:dyDescent="0.25">
      <c r="A89" s="237"/>
      <c r="C89" s="237"/>
      <c r="D89" s="239"/>
      <c r="E89" s="239"/>
      <c r="F89" s="239"/>
      <c r="G89" s="239"/>
      <c r="H89" s="239"/>
      <c r="I89" s="239"/>
      <c r="J89" s="240"/>
      <c r="K89" s="240"/>
      <c r="L89" s="273"/>
      <c r="M89" s="274"/>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row>
    <row r="90" spans="1:64" s="238" customFormat="1" x14ac:dyDescent="0.25">
      <c r="A90" s="237"/>
      <c r="C90" s="237"/>
      <c r="D90" s="239"/>
      <c r="E90" s="239"/>
      <c r="F90" s="239"/>
      <c r="G90" s="239"/>
      <c r="H90" s="239"/>
      <c r="I90" s="239"/>
      <c r="J90" s="240"/>
      <c r="K90" s="240"/>
      <c r="L90" s="273"/>
      <c r="M90" s="274"/>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row>
    <row r="91" spans="1:64" s="238" customFormat="1" x14ac:dyDescent="0.25">
      <c r="A91" s="237"/>
      <c r="C91" s="237"/>
      <c r="D91" s="239"/>
      <c r="E91" s="239"/>
      <c r="F91" s="239"/>
      <c r="G91" s="239"/>
      <c r="H91" s="239"/>
      <c r="I91" s="239"/>
      <c r="J91" s="240"/>
      <c r="K91" s="240"/>
      <c r="L91" s="273"/>
      <c r="M91" s="274"/>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row>
    <row r="92" spans="1:64" s="238" customFormat="1" x14ac:dyDescent="0.25">
      <c r="A92" s="237"/>
      <c r="C92" s="237"/>
      <c r="D92" s="239"/>
      <c r="E92" s="239"/>
      <c r="F92" s="239"/>
      <c r="G92" s="239"/>
      <c r="H92" s="239"/>
      <c r="I92" s="239"/>
      <c r="J92" s="240"/>
      <c r="K92" s="240"/>
      <c r="L92" s="273"/>
      <c r="M92" s="274"/>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row>
    <row r="93" spans="1:64" s="238" customFormat="1" x14ac:dyDescent="0.25">
      <c r="A93" s="237"/>
      <c r="C93" s="237"/>
      <c r="D93" s="239"/>
      <c r="E93" s="239"/>
      <c r="F93" s="239"/>
      <c r="G93" s="239"/>
      <c r="H93" s="239"/>
      <c r="I93" s="239"/>
      <c r="J93" s="240"/>
      <c r="K93" s="240"/>
      <c r="L93" s="273"/>
      <c r="M93" s="274"/>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row>
    <row r="94" spans="1:64" s="238" customFormat="1" x14ac:dyDescent="0.25">
      <c r="A94" s="237"/>
      <c r="C94" s="237"/>
      <c r="D94" s="239"/>
      <c r="E94" s="239"/>
      <c r="F94" s="239"/>
      <c r="G94" s="239"/>
      <c r="H94" s="239"/>
      <c r="I94" s="239"/>
      <c r="J94" s="240"/>
      <c r="K94" s="240"/>
      <c r="L94" s="273"/>
      <c r="M94" s="274"/>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row>
    <row r="95" spans="1:64" s="238" customFormat="1" x14ac:dyDescent="0.25">
      <c r="A95" s="237"/>
      <c r="C95" s="237"/>
      <c r="D95" s="239"/>
      <c r="E95" s="239"/>
      <c r="F95" s="239"/>
      <c r="G95" s="239"/>
      <c r="H95" s="239"/>
      <c r="I95" s="239"/>
      <c r="J95" s="240"/>
      <c r="K95" s="240"/>
      <c r="L95" s="273"/>
      <c r="M95" s="274"/>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row>
    <row r="96" spans="1:64" s="238" customFormat="1" x14ac:dyDescent="0.25">
      <c r="A96" s="237"/>
      <c r="C96" s="237"/>
      <c r="D96" s="239"/>
      <c r="E96" s="239"/>
      <c r="F96" s="239"/>
      <c r="G96" s="239"/>
      <c r="H96" s="239"/>
      <c r="I96" s="239"/>
      <c r="J96" s="240"/>
      <c r="K96" s="240"/>
      <c r="L96" s="273"/>
      <c r="M96" s="274"/>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row>
    <row r="97" spans="1:64" s="238" customFormat="1" x14ac:dyDescent="0.25">
      <c r="A97" s="237"/>
      <c r="C97" s="237"/>
      <c r="D97" s="239"/>
      <c r="E97" s="239"/>
      <c r="F97" s="239"/>
      <c r="G97" s="239"/>
      <c r="H97" s="239"/>
      <c r="I97" s="239"/>
      <c r="J97" s="240"/>
      <c r="K97" s="240"/>
      <c r="L97" s="273"/>
      <c r="M97" s="274"/>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row>
    <row r="98" spans="1:64" s="238" customFormat="1" x14ac:dyDescent="0.25">
      <c r="A98" s="237"/>
      <c r="C98" s="237"/>
      <c r="D98" s="239"/>
      <c r="E98" s="239"/>
      <c r="F98" s="239"/>
      <c r="G98" s="239"/>
      <c r="H98" s="239"/>
      <c r="I98" s="239"/>
      <c r="J98" s="240"/>
      <c r="K98" s="240"/>
      <c r="L98" s="273"/>
      <c r="M98" s="274"/>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row>
    <row r="99" spans="1:64" s="238" customFormat="1" x14ac:dyDescent="0.25">
      <c r="A99" s="237"/>
      <c r="C99" s="237"/>
      <c r="D99" s="239"/>
      <c r="E99" s="239"/>
      <c r="F99" s="239"/>
      <c r="G99" s="239"/>
      <c r="H99" s="239"/>
      <c r="I99" s="239"/>
      <c r="J99" s="240"/>
      <c r="K99" s="240"/>
      <c r="L99" s="273"/>
      <c r="M99" s="274"/>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row>
    <row r="100" spans="1:64" s="238" customFormat="1" x14ac:dyDescent="0.25">
      <c r="A100" s="237"/>
      <c r="C100" s="237"/>
      <c r="D100" s="239"/>
      <c r="E100" s="239"/>
      <c r="F100" s="239"/>
      <c r="G100" s="239"/>
      <c r="H100" s="239"/>
      <c r="I100" s="239"/>
      <c r="J100" s="240"/>
      <c r="K100" s="240"/>
      <c r="L100" s="273"/>
      <c r="M100" s="274"/>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row>
    <row r="101" spans="1:64" s="238" customFormat="1" x14ac:dyDescent="0.25">
      <c r="A101" s="237"/>
      <c r="C101" s="237"/>
      <c r="D101" s="239"/>
      <c r="E101" s="239"/>
      <c r="F101" s="239"/>
      <c r="G101" s="239"/>
      <c r="H101" s="239"/>
      <c r="I101" s="239"/>
      <c r="J101" s="240"/>
      <c r="K101" s="240"/>
      <c r="L101" s="273"/>
      <c r="M101" s="274"/>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row>
    <row r="102" spans="1:64" s="238" customFormat="1" x14ac:dyDescent="0.25">
      <c r="A102" s="237"/>
      <c r="C102" s="237"/>
      <c r="D102" s="239"/>
      <c r="E102" s="239"/>
      <c r="F102" s="239"/>
      <c r="G102" s="239"/>
      <c r="H102" s="239"/>
      <c r="I102" s="239"/>
      <c r="J102" s="240"/>
      <c r="K102" s="240"/>
      <c r="L102" s="273"/>
      <c r="M102" s="274"/>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row>
    <row r="103" spans="1:64" s="238" customFormat="1" x14ac:dyDescent="0.25">
      <c r="A103" s="237"/>
      <c r="C103" s="237"/>
      <c r="D103" s="239"/>
      <c r="E103" s="239"/>
      <c r="F103" s="239"/>
      <c r="G103" s="239"/>
      <c r="H103" s="239"/>
      <c r="I103" s="239"/>
      <c r="J103" s="240"/>
      <c r="K103" s="240"/>
      <c r="L103" s="273"/>
      <c r="M103" s="274"/>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row>
    <row r="104" spans="1:64" s="238" customFormat="1" x14ac:dyDescent="0.25">
      <c r="A104" s="237"/>
      <c r="C104" s="237"/>
      <c r="D104" s="239"/>
      <c r="E104" s="239"/>
      <c r="F104" s="239"/>
      <c r="G104" s="239"/>
      <c r="H104" s="239"/>
      <c r="I104" s="239"/>
      <c r="J104" s="240"/>
      <c r="K104" s="240"/>
      <c r="L104" s="273"/>
      <c r="M104" s="274"/>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row>
    <row r="105" spans="1:64" s="238" customFormat="1" x14ac:dyDescent="0.25">
      <c r="A105" s="237"/>
      <c r="C105" s="237"/>
      <c r="D105" s="239"/>
      <c r="E105" s="239"/>
      <c r="F105" s="239"/>
      <c r="G105" s="239"/>
      <c r="H105" s="239"/>
      <c r="I105" s="239"/>
      <c r="J105" s="240"/>
      <c r="K105" s="240"/>
      <c r="L105" s="273"/>
      <c r="M105" s="274"/>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row>
    <row r="106" spans="1:64" s="238" customFormat="1" x14ac:dyDescent="0.25">
      <c r="A106" s="237"/>
      <c r="C106" s="237"/>
      <c r="D106" s="239"/>
      <c r="E106" s="239"/>
      <c r="F106" s="239"/>
      <c r="G106" s="239"/>
      <c r="H106" s="239"/>
      <c r="I106" s="239"/>
      <c r="J106" s="240"/>
      <c r="K106" s="240"/>
      <c r="L106" s="273"/>
      <c r="M106" s="274"/>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row>
    <row r="107" spans="1:64" s="238" customFormat="1" x14ac:dyDescent="0.25">
      <c r="A107" s="237"/>
      <c r="C107" s="237"/>
      <c r="D107" s="239"/>
      <c r="E107" s="239"/>
      <c r="F107" s="239"/>
      <c r="G107" s="239"/>
      <c r="H107" s="239"/>
      <c r="I107" s="239"/>
      <c r="J107" s="240"/>
      <c r="K107" s="240"/>
      <c r="L107" s="273"/>
      <c r="M107" s="274"/>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row>
    <row r="108" spans="1:64" s="238" customFormat="1" x14ac:dyDescent="0.25">
      <c r="A108" s="237"/>
      <c r="C108" s="237"/>
      <c r="D108" s="239"/>
      <c r="E108" s="239"/>
      <c r="F108" s="239"/>
      <c r="G108" s="239"/>
      <c r="H108" s="239"/>
      <c r="I108" s="239"/>
      <c r="J108" s="240"/>
      <c r="K108" s="240"/>
      <c r="L108" s="273"/>
      <c r="M108" s="274"/>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row>
    <row r="109" spans="1:64" s="238" customFormat="1" x14ac:dyDescent="0.25">
      <c r="A109" s="237"/>
      <c r="C109" s="237"/>
      <c r="D109" s="239"/>
      <c r="E109" s="239"/>
      <c r="F109" s="239"/>
      <c r="G109" s="239"/>
      <c r="H109" s="239"/>
      <c r="I109" s="239"/>
      <c r="J109" s="240"/>
      <c r="K109" s="240"/>
      <c r="L109" s="273"/>
      <c r="M109" s="274"/>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row>
    <row r="110" spans="1:64" s="238" customFormat="1" x14ac:dyDescent="0.25">
      <c r="A110" s="237"/>
      <c r="C110" s="237"/>
      <c r="D110" s="239"/>
      <c r="E110" s="239"/>
      <c r="F110" s="239"/>
      <c r="G110" s="239"/>
      <c r="H110" s="239"/>
      <c r="I110" s="239"/>
      <c r="J110" s="240"/>
      <c r="K110" s="240"/>
      <c r="L110" s="273"/>
      <c r="M110" s="274"/>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row>
    <row r="111" spans="1:64" s="238" customFormat="1" x14ac:dyDescent="0.25">
      <c r="A111" s="237"/>
      <c r="C111" s="237"/>
      <c r="D111" s="239"/>
      <c r="E111" s="239"/>
      <c r="F111" s="239"/>
      <c r="G111" s="239"/>
      <c r="H111" s="239"/>
      <c r="I111" s="239"/>
      <c r="J111" s="240"/>
      <c r="K111" s="240"/>
      <c r="L111" s="273"/>
      <c r="M111" s="274"/>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row>
    <row r="112" spans="1:64" s="238" customFormat="1" x14ac:dyDescent="0.25">
      <c r="A112" s="237"/>
      <c r="C112" s="237"/>
      <c r="D112" s="239"/>
      <c r="E112" s="239"/>
      <c r="F112" s="239"/>
      <c r="G112" s="239"/>
      <c r="H112" s="239"/>
      <c r="I112" s="239"/>
      <c r="J112" s="240"/>
      <c r="K112" s="240"/>
      <c r="L112" s="273"/>
      <c r="M112" s="274"/>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row>
    <row r="113" spans="1:64" s="238" customFormat="1" x14ac:dyDescent="0.25">
      <c r="A113" s="237"/>
      <c r="C113" s="237"/>
      <c r="D113" s="239"/>
      <c r="E113" s="239"/>
      <c r="F113" s="239"/>
      <c r="G113" s="239"/>
      <c r="H113" s="239"/>
      <c r="I113" s="239"/>
      <c r="J113" s="240"/>
      <c r="K113" s="240"/>
      <c r="L113" s="273"/>
      <c r="M113" s="274"/>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row>
    <row r="114" spans="1:64" s="238" customFormat="1" x14ac:dyDescent="0.25">
      <c r="A114" s="237"/>
      <c r="C114" s="237"/>
      <c r="D114" s="239"/>
      <c r="E114" s="239"/>
      <c r="F114" s="239"/>
      <c r="G114" s="239"/>
      <c r="H114" s="239"/>
      <c r="I114" s="239"/>
      <c r="J114" s="240"/>
      <c r="K114" s="240"/>
      <c r="L114" s="273"/>
      <c r="M114" s="274"/>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row>
    <row r="115" spans="1:64" s="238" customFormat="1" x14ac:dyDescent="0.25">
      <c r="A115" s="237"/>
      <c r="C115" s="237"/>
      <c r="D115" s="239"/>
      <c r="E115" s="239"/>
      <c r="F115" s="239"/>
      <c r="G115" s="239"/>
      <c r="H115" s="239"/>
      <c r="I115" s="239"/>
      <c r="J115" s="240"/>
      <c r="K115" s="240"/>
      <c r="L115" s="273"/>
      <c r="M115" s="274"/>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row>
    <row r="116" spans="1:64" s="238" customFormat="1" x14ac:dyDescent="0.25">
      <c r="A116" s="237"/>
      <c r="C116" s="237"/>
      <c r="D116" s="239"/>
      <c r="E116" s="239"/>
      <c r="F116" s="239"/>
      <c r="G116" s="239"/>
      <c r="H116" s="239"/>
      <c r="I116" s="239"/>
      <c r="J116" s="240"/>
      <c r="K116" s="240"/>
      <c r="L116" s="273"/>
      <c r="M116" s="274"/>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row>
    <row r="117" spans="1:64" s="238" customFormat="1" x14ac:dyDescent="0.25">
      <c r="A117" s="237"/>
      <c r="C117" s="237"/>
      <c r="D117" s="239"/>
      <c r="E117" s="239"/>
      <c r="F117" s="239"/>
      <c r="G117" s="239"/>
      <c r="H117" s="239"/>
      <c r="I117" s="239"/>
      <c r="J117" s="240"/>
      <c r="K117" s="240"/>
      <c r="L117" s="273"/>
      <c r="M117" s="274"/>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row>
    <row r="118" spans="1:64" s="238" customFormat="1" x14ac:dyDescent="0.25">
      <c r="A118" s="237"/>
      <c r="C118" s="237"/>
      <c r="D118" s="239"/>
      <c r="E118" s="239"/>
      <c r="F118" s="239"/>
      <c r="G118" s="239"/>
      <c r="H118" s="239"/>
      <c r="I118" s="239"/>
      <c r="J118" s="240"/>
      <c r="K118" s="240"/>
      <c r="L118" s="273"/>
      <c r="M118" s="274"/>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row>
    <row r="119" spans="1:64" s="238" customFormat="1" x14ac:dyDescent="0.25">
      <c r="A119" s="237"/>
      <c r="C119" s="237"/>
      <c r="D119" s="239"/>
      <c r="E119" s="239"/>
      <c r="F119" s="239"/>
      <c r="G119" s="239"/>
      <c r="H119" s="239"/>
      <c r="I119" s="239"/>
      <c r="J119" s="240"/>
      <c r="K119" s="240"/>
      <c r="L119" s="273"/>
      <c r="M119" s="274"/>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row>
    <row r="120" spans="1:64" s="238" customFormat="1" x14ac:dyDescent="0.25">
      <c r="A120" s="237"/>
      <c r="C120" s="237"/>
      <c r="D120" s="239"/>
      <c r="E120" s="239"/>
      <c r="F120" s="239"/>
      <c r="G120" s="239"/>
      <c r="H120" s="239"/>
      <c r="I120" s="239"/>
      <c r="J120" s="240"/>
      <c r="K120" s="240"/>
      <c r="L120" s="273"/>
      <c r="M120" s="274"/>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row>
    <row r="121" spans="1:64" s="238" customFormat="1" x14ac:dyDescent="0.25">
      <c r="A121" s="237"/>
      <c r="C121" s="237"/>
      <c r="D121" s="239"/>
      <c r="E121" s="239"/>
      <c r="F121" s="239"/>
      <c r="G121" s="239"/>
      <c r="H121" s="239"/>
      <c r="I121" s="239"/>
      <c r="J121" s="240"/>
      <c r="K121" s="240"/>
      <c r="L121" s="273"/>
      <c r="M121" s="274"/>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row>
    <row r="122" spans="1:64" s="238" customFormat="1" x14ac:dyDescent="0.25">
      <c r="A122" s="237"/>
      <c r="C122" s="237"/>
      <c r="D122" s="239"/>
      <c r="E122" s="239"/>
      <c r="F122" s="239"/>
      <c r="G122" s="239"/>
      <c r="H122" s="239"/>
      <c r="I122" s="239"/>
      <c r="J122" s="240"/>
      <c r="K122" s="240"/>
      <c r="L122" s="273"/>
      <c r="M122" s="274"/>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row>
    <row r="123" spans="1:64" s="238" customFormat="1" x14ac:dyDescent="0.25">
      <c r="A123" s="237"/>
      <c r="C123" s="237"/>
      <c r="D123" s="239"/>
      <c r="E123" s="239"/>
      <c r="F123" s="239"/>
      <c r="G123" s="239"/>
      <c r="H123" s="239"/>
      <c r="I123" s="239"/>
      <c r="J123" s="240"/>
      <c r="K123" s="240"/>
      <c r="L123" s="273"/>
      <c r="M123" s="274"/>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row>
    <row r="124" spans="1:64" s="238" customFormat="1" x14ac:dyDescent="0.25">
      <c r="A124" s="237"/>
      <c r="C124" s="237"/>
      <c r="D124" s="239"/>
      <c r="E124" s="239"/>
      <c r="F124" s="239"/>
      <c r="G124" s="239"/>
      <c r="H124" s="239"/>
      <c r="I124" s="239"/>
      <c r="J124" s="240"/>
      <c r="K124" s="240"/>
      <c r="L124" s="273"/>
      <c r="M124" s="274"/>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row>
    <row r="125" spans="1:64" s="238" customFormat="1" x14ac:dyDescent="0.25">
      <c r="A125" s="237"/>
      <c r="C125" s="237"/>
      <c r="D125" s="239"/>
      <c r="E125" s="239"/>
      <c r="F125" s="239"/>
      <c r="G125" s="239"/>
      <c r="H125" s="239"/>
      <c r="I125" s="239"/>
      <c r="J125" s="240"/>
      <c r="K125" s="240"/>
      <c r="L125" s="273"/>
      <c r="M125" s="274"/>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row>
    <row r="126" spans="1:64" s="238" customFormat="1" x14ac:dyDescent="0.25">
      <c r="A126" s="237"/>
      <c r="C126" s="237"/>
      <c r="D126" s="239"/>
      <c r="E126" s="239"/>
      <c r="F126" s="239"/>
      <c r="G126" s="239"/>
      <c r="H126" s="239"/>
      <c r="I126" s="239"/>
      <c r="J126" s="240"/>
      <c r="K126" s="240"/>
      <c r="L126" s="273"/>
      <c r="M126" s="274"/>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row>
    <row r="127" spans="1:64" s="238" customFormat="1" x14ac:dyDescent="0.25">
      <c r="A127" s="237"/>
      <c r="C127" s="237"/>
      <c r="D127" s="239"/>
      <c r="E127" s="239"/>
      <c r="F127" s="239"/>
      <c r="G127" s="239"/>
      <c r="H127" s="239"/>
      <c r="I127" s="239"/>
      <c r="J127" s="240"/>
      <c r="K127" s="240"/>
      <c r="L127" s="273"/>
      <c r="M127" s="274"/>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row>
    <row r="128" spans="1:64" s="238" customFormat="1" x14ac:dyDescent="0.25">
      <c r="A128" s="237"/>
      <c r="C128" s="237"/>
      <c r="D128" s="239"/>
      <c r="E128" s="239"/>
      <c r="F128" s="239"/>
      <c r="G128" s="239"/>
      <c r="H128" s="239"/>
      <c r="I128" s="239"/>
      <c r="J128" s="240"/>
      <c r="K128" s="240"/>
      <c r="L128" s="273"/>
      <c r="M128" s="274"/>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row>
    <row r="129" spans="1:64" s="238" customFormat="1" x14ac:dyDescent="0.25">
      <c r="A129" s="237"/>
      <c r="C129" s="237"/>
      <c r="D129" s="239"/>
      <c r="E129" s="239"/>
      <c r="F129" s="239"/>
      <c r="G129" s="239"/>
      <c r="H129" s="239"/>
      <c r="I129" s="239"/>
      <c r="J129" s="240"/>
      <c r="K129" s="240"/>
      <c r="L129" s="273"/>
      <c r="M129" s="274"/>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row>
    <row r="130" spans="1:64" s="238" customFormat="1" x14ac:dyDescent="0.25">
      <c r="A130" s="237"/>
      <c r="C130" s="237"/>
      <c r="D130" s="239"/>
      <c r="E130" s="239"/>
      <c r="F130" s="239"/>
      <c r="G130" s="239"/>
      <c r="H130" s="239"/>
      <c r="I130" s="239"/>
      <c r="J130" s="240"/>
      <c r="K130" s="240"/>
      <c r="L130" s="273"/>
      <c r="M130" s="274"/>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row>
    <row r="131" spans="1:64" s="238" customFormat="1" x14ac:dyDescent="0.25">
      <c r="A131" s="237"/>
      <c r="C131" s="237"/>
      <c r="D131" s="239"/>
      <c r="E131" s="239"/>
      <c r="F131" s="239"/>
      <c r="G131" s="239"/>
      <c r="H131" s="239"/>
      <c r="I131" s="239"/>
      <c r="J131" s="240"/>
      <c r="K131" s="240"/>
      <c r="L131" s="273"/>
      <c r="M131" s="274"/>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row>
    <row r="132" spans="1:64" s="238" customFormat="1" x14ac:dyDescent="0.25">
      <c r="A132" s="237"/>
      <c r="C132" s="237"/>
      <c r="D132" s="239"/>
      <c r="E132" s="239"/>
      <c r="F132" s="239"/>
      <c r="G132" s="239"/>
      <c r="H132" s="239"/>
      <c r="I132" s="239"/>
      <c r="J132" s="240"/>
      <c r="K132" s="240"/>
      <c r="L132" s="273"/>
      <c r="M132" s="274"/>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row>
    <row r="133" spans="1:64" s="238" customFormat="1" x14ac:dyDescent="0.25">
      <c r="A133" s="237"/>
      <c r="C133" s="237"/>
      <c r="D133" s="239"/>
      <c r="E133" s="239"/>
      <c r="F133" s="239"/>
      <c r="G133" s="239"/>
      <c r="H133" s="239"/>
      <c r="I133" s="239"/>
      <c r="J133" s="240"/>
      <c r="K133" s="240"/>
      <c r="L133" s="273"/>
      <c r="M133" s="274"/>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row>
    <row r="134" spans="1:64" s="238" customFormat="1" x14ac:dyDescent="0.25">
      <c r="A134" s="237"/>
      <c r="C134" s="237"/>
      <c r="D134" s="239"/>
      <c r="E134" s="239"/>
      <c r="F134" s="239"/>
      <c r="G134" s="239"/>
      <c r="H134" s="239"/>
      <c r="I134" s="239"/>
      <c r="J134" s="240"/>
      <c r="K134" s="240"/>
      <c r="L134" s="273"/>
      <c r="M134" s="274"/>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row>
    <row r="135" spans="1:64" s="238" customFormat="1" x14ac:dyDescent="0.25">
      <c r="A135" s="237"/>
      <c r="C135" s="237"/>
      <c r="D135" s="239"/>
      <c r="E135" s="239"/>
      <c r="F135" s="239"/>
      <c r="G135" s="239"/>
      <c r="H135" s="239"/>
      <c r="I135" s="239"/>
      <c r="J135" s="240"/>
      <c r="K135" s="240"/>
      <c r="L135" s="273"/>
      <c r="M135" s="274"/>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row>
    <row r="136" spans="1:64" s="238" customFormat="1" x14ac:dyDescent="0.25">
      <c r="A136" s="237"/>
      <c r="C136" s="237"/>
      <c r="D136" s="239"/>
      <c r="E136" s="239"/>
      <c r="F136" s="239"/>
      <c r="G136" s="239"/>
      <c r="H136" s="239"/>
      <c r="I136" s="239"/>
      <c r="J136" s="240"/>
      <c r="K136" s="240"/>
      <c r="L136" s="273"/>
      <c r="M136" s="274"/>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row>
    <row r="137" spans="1:64" s="238" customFormat="1" x14ac:dyDescent="0.25">
      <c r="A137" s="237"/>
      <c r="C137" s="237"/>
      <c r="D137" s="239"/>
      <c r="E137" s="239"/>
      <c r="F137" s="239"/>
      <c r="G137" s="239"/>
      <c r="H137" s="239"/>
      <c r="I137" s="239"/>
      <c r="J137" s="240"/>
      <c r="K137" s="240"/>
      <c r="L137" s="273"/>
      <c r="M137" s="274"/>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row>
    <row r="138" spans="1:64" s="238" customFormat="1" x14ac:dyDescent="0.25">
      <c r="A138" s="237"/>
      <c r="C138" s="237"/>
      <c r="D138" s="239"/>
      <c r="E138" s="239"/>
      <c r="F138" s="239"/>
      <c r="G138" s="239"/>
      <c r="H138" s="239"/>
      <c r="I138" s="239"/>
      <c r="J138" s="240"/>
      <c r="K138" s="240"/>
      <c r="L138" s="273"/>
      <c r="M138" s="274"/>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row>
    <row r="139" spans="1:64" s="238" customFormat="1" x14ac:dyDescent="0.25">
      <c r="A139" s="237"/>
      <c r="C139" s="237"/>
      <c r="D139" s="239"/>
      <c r="E139" s="239"/>
      <c r="F139" s="239"/>
      <c r="G139" s="239"/>
      <c r="H139" s="239"/>
      <c r="I139" s="239"/>
      <c r="J139" s="240"/>
      <c r="K139" s="240"/>
      <c r="L139" s="273"/>
      <c r="M139" s="274"/>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row>
    <row r="140" spans="1:64" s="238" customFormat="1" x14ac:dyDescent="0.25">
      <c r="A140" s="237"/>
      <c r="C140" s="237"/>
      <c r="D140" s="239"/>
      <c r="E140" s="239"/>
      <c r="F140" s="239"/>
      <c r="G140" s="239"/>
      <c r="H140" s="239"/>
      <c r="I140" s="239"/>
      <c r="J140" s="240"/>
      <c r="K140" s="240"/>
      <c r="L140" s="273"/>
      <c r="M140" s="274"/>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row>
    <row r="141" spans="1:64" s="238" customFormat="1" x14ac:dyDescent="0.25">
      <c r="A141" s="237"/>
      <c r="C141" s="237"/>
      <c r="D141" s="239"/>
      <c r="E141" s="239"/>
      <c r="F141" s="239"/>
      <c r="G141" s="239"/>
      <c r="H141" s="239"/>
      <c r="I141" s="239"/>
      <c r="J141" s="240"/>
      <c r="K141" s="240"/>
      <c r="L141" s="273"/>
      <c r="M141" s="274"/>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row>
    <row r="142" spans="1:64" s="238" customFormat="1" x14ac:dyDescent="0.25">
      <c r="A142" s="237"/>
      <c r="C142" s="237"/>
      <c r="D142" s="239"/>
      <c r="E142" s="239"/>
      <c r="F142" s="239"/>
      <c r="G142" s="239"/>
      <c r="H142" s="239"/>
      <c r="I142" s="239"/>
      <c r="J142" s="240"/>
      <c r="K142" s="240"/>
      <c r="L142" s="273"/>
      <c r="M142" s="274"/>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row>
    <row r="143" spans="1:64" s="238" customFormat="1" x14ac:dyDescent="0.25">
      <c r="A143" s="237"/>
      <c r="C143" s="237"/>
      <c r="D143" s="239"/>
      <c r="E143" s="239"/>
      <c r="F143" s="239"/>
      <c r="G143" s="239"/>
      <c r="H143" s="239"/>
      <c r="I143" s="239"/>
      <c r="J143" s="240"/>
      <c r="K143" s="240"/>
      <c r="L143" s="273"/>
      <c r="M143" s="274"/>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row>
    <row r="144" spans="1:64" s="238" customFormat="1" x14ac:dyDescent="0.25">
      <c r="A144" s="237"/>
      <c r="C144" s="237"/>
      <c r="D144" s="239"/>
      <c r="E144" s="239"/>
      <c r="F144" s="239"/>
      <c r="G144" s="239"/>
      <c r="H144" s="239"/>
      <c r="I144" s="239"/>
      <c r="J144" s="240"/>
      <c r="K144" s="240"/>
      <c r="L144" s="273"/>
      <c r="M144" s="274"/>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row>
    <row r="145" spans="1:64" s="238" customFormat="1" x14ac:dyDescent="0.25">
      <c r="A145" s="237"/>
      <c r="C145" s="237"/>
      <c r="D145" s="239"/>
      <c r="E145" s="239"/>
      <c r="F145" s="239"/>
      <c r="G145" s="239"/>
      <c r="H145" s="239"/>
      <c r="I145" s="239"/>
      <c r="J145" s="240"/>
      <c r="K145" s="240"/>
      <c r="L145" s="273"/>
      <c r="M145" s="274"/>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row>
    <row r="146" spans="1:64" s="238" customFormat="1" x14ac:dyDescent="0.25">
      <c r="A146" s="237"/>
      <c r="C146" s="237"/>
      <c r="D146" s="239"/>
      <c r="E146" s="239"/>
      <c r="F146" s="239"/>
      <c r="G146" s="239"/>
      <c r="H146" s="239"/>
      <c r="I146" s="239"/>
      <c r="J146" s="240"/>
      <c r="K146" s="240"/>
      <c r="L146" s="273"/>
      <c r="M146" s="274"/>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row>
    <row r="147" spans="1:64" s="238" customFormat="1" x14ac:dyDescent="0.25">
      <c r="A147" s="237"/>
      <c r="C147" s="237"/>
      <c r="D147" s="239"/>
      <c r="E147" s="239"/>
      <c r="F147" s="239"/>
      <c r="G147" s="239"/>
      <c r="H147" s="239"/>
      <c r="I147" s="239"/>
      <c r="J147" s="240"/>
      <c r="K147" s="240"/>
      <c r="L147" s="273"/>
      <c r="M147" s="274"/>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row>
    <row r="148" spans="1:64" s="238" customFormat="1" x14ac:dyDescent="0.25">
      <c r="A148" s="237"/>
      <c r="C148" s="237"/>
      <c r="D148" s="239"/>
      <c r="E148" s="239"/>
      <c r="F148" s="239"/>
      <c r="G148" s="239"/>
      <c r="H148" s="239"/>
      <c r="I148" s="239"/>
      <c r="J148" s="240"/>
      <c r="K148" s="240"/>
      <c r="L148" s="273"/>
      <c r="M148" s="274"/>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row>
    <row r="149" spans="1:64" s="238" customFormat="1" x14ac:dyDescent="0.25">
      <c r="A149" s="237"/>
      <c r="C149" s="237"/>
      <c r="D149" s="239"/>
      <c r="E149" s="239"/>
      <c r="F149" s="239"/>
      <c r="G149" s="239"/>
      <c r="H149" s="239"/>
      <c r="I149" s="239"/>
      <c r="J149" s="240"/>
      <c r="K149" s="240"/>
      <c r="L149" s="273"/>
      <c r="M149" s="274"/>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row>
    <row r="150" spans="1:64" s="238" customFormat="1" x14ac:dyDescent="0.25">
      <c r="A150" s="237"/>
      <c r="C150" s="237"/>
      <c r="D150" s="239"/>
      <c r="E150" s="239"/>
      <c r="F150" s="239"/>
      <c r="G150" s="239"/>
      <c r="H150" s="239"/>
      <c r="I150" s="239"/>
      <c r="J150" s="240"/>
      <c r="K150" s="240"/>
      <c r="L150" s="273"/>
      <c r="M150" s="274"/>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row>
    <row r="151" spans="1:64" s="238" customFormat="1" x14ac:dyDescent="0.25">
      <c r="A151" s="237"/>
      <c r="C151" s="237"/>
      <c r="D151" s="239"/>
      <c r="E151" s="239"/>
      <c r="F151" s="239"/>
      <c r="G151" s="239"/>
      <c r="H151" s="239"/>
      <c r="I151" s="239"/>
      <c r="J151" s="240"/>
      <c r="K151" s="240"/>
      <c r="L151" s="273"/>
      <c r="M151" s="274"/>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row>
    <row r="152" spans="1:64" s="238" customFormat="1" x14ac:dyDescent="0.25">
      <c r="A152" s="237"/>
      <c r="C152" s="237"/>
      <c r="D152" s="239"/>
      <c r="E152" s="239"/>
      <c r="F152" s="239"/>
      <c r="G152" s="239"/>
      <c r="H152" s="239"/>
      <c r="I152" s="239"/>
      <c r="J152" s="240"/>
      <c r="K152" s="240"/>
      <c r="L152" s="273"/>
      <c r="M152" s="274"/>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row>
    <row r="153" spans="1:64" s="238" customFormat="1" x14ac:dyDescent="0.25">
      <c r="A153" s="237"/>
      <c r="C153" s="237"/>
      <c r="D153" s="239"/>
      <c r="E153" s="239"/>
      <c r="F153" s="239"/>
      <c r="G153" s="239"/>
      <c r="H153" s="239"/>
      <c r="I153" s="239"/>
      <c r="J153" s="240"/>
      <c r="K153" s="240"/>
      <c r="L153" s="273"/>
      <c r="M153" s="274"/>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row>
    <row r="154" spans="1:64" s="238" customFormat="1" x14ac:dyDescent="0.25">
      <c r="A154" s="237"/>
      <c r="C154" s="237"/>
      <c r="D154" s="239"/>
      <c r="E154" s="239"/>
      <c r="F154" s="239"/>
      <c r="G154" s="239"/>
      <c r="H154" s="239"/>
      <c r="I154" s="239"/>
      <c r="J154" s="240"/>
      <c r="K154" s="240"/>
      <c r="L154" s="273"/>
      <c r="M154" s="274"/>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row>
    <row r="155" spans="1:64" s="238" customFormat="1" x14ac:dyDescent="0.25">
      <c r="A155" s="237"/>
      <c r="C155" s="237"/>
      <c r="D155" s="239"/>
      <c r="E155" s="239"/>
      <c r="F155" s="239"/>
      <c r="G155" s="239"/>
      <c r="H155" s="239"/>
      <c r="I155" s="239"/>
      <c r="J155" s="240"/>
      <c r="K155" s="240"/>
      <c r="L155" s="273"/>
      <c r="M155" s="274"/>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row>
    <row r="156" spans="1:64" s="238" customFormat="1" x14ac:dyDescent="0.25">
      <c r="A156" s="237"/>
      <c r="C156" s="237"/>
      <c r="D156" s="239"/>
      <c r="E156" s="239"/>
      <c r="F156" s="239"/>
      <c r="G156" s="239"/>
      <c r="H156" s="239"/>
      <c r="I156" s="239"/>
      <c r="J156" s="240"/>
      <c r="K156" s="240"/>
      <c r="L156" s="273"/>
      <c r="M156" s="274"/>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row>
    <row r="157" spans="1:64" s="238" customFormat="1" x14ac:dyDescent="0.25">
      <c r="A157" s="237"/>
      <c r="C157" s="237"/>
      <c r="D157" s="239"/>
      <c r="E157" s="239"/>
      <c r="F157" s="239"/>
      <c r="G157" s="239"/>
      <c r="H157" s="239"/>
      <c r="I157" s="239"/>
      <c r="J157" s="240"/>
      <c r="K157" s="240"/>
      <c r="L157" s="273"/>
      <c r="M157" s="274"/>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row>
    <row r="158" spans="1:64" s="238" customFormat="1" x14ac:dyDescent="0.25">
      <c r="A158" s="237"/>
      <c r="C158" s="237"/>
      <c r="D158" s="239"/>
      <c r="E158" s="239"/>
      <c r="F158" s="239"/>
      <c r="G158" s="239"/>
      <c r="H158" s="239"/>
      <c r="I158" s="239"/>
      <c r="J158" s="240"/>
      <c r="K158" s="240"/>
      <c r="L158" s="273"/>
      <c r="M158" s="274"/>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row>
    <row r="159" spans="1:64" s="238" customFormat="1" x14ac:dyDescent="0.25">
      <c r="A159" s="237"/>
      <c r="C159" s="237"/>
      <c r="D159" s="239"/>
      <c r="E159" s="239"/>
      <c r="F159" s="239"/>
      <c r="G159" s="239"/>
      <c r="H159" s="239"/>
      <c r="I159" s="239"/>
      <c r="J159" s="240"/>
      <c r="K159" s="240"/>
      <c r="L159" s="273"/>
      <c r="M159" s="274"/>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row>
    <row r="160" spans="1:64" s="238" customFormat="1" x14ac:dyDescent="0.25">
      <c r="A160" s="237"/>
      <c r="C160" s="237"/>
      <c r="D160" s="239"/>
      <c r="E160" s="239"/>
      <c r="F160" s="239"/>
      <c r="G160" s="239"/>
      <c r="H160" s="239"/>
      <c r="I160" s="239"/>
      <c r="J160" s="240"/>
      <c r="K160" s="240"/>
      <c r="L160" s="273"/>
      <c r="M160" s="274"/>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row>
    <row r="161" spans="1:64" s="238" customFormat="1" x14ac:dyDescent="0.25">
      <c r="A161" s="237"/>
      <c r="C161" s="237"/>
      <c r="D161" s="239"/>
      <c r="E161" s="239"/>
      <c r="F161" s="239"/>
      <c r="G161" s="239"/>
      <c r="H161" s="239"/>
      <c r="I161" s="239"/>
      <c r="J161" s="240"/>
      <c r="K161" s="240"/>
      <c r="L161" s="273"/>
      <c r="M161" s="274"/>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row>
    <row r="162" spans="1:64" s="238" customFormat="1" x14ac:dyDescent="0.25">
      <c r="A162" s="237"/>
      <c r="C162" s="237"/>
      <c r="D162" s="239"/>
      <c r="E162" s="239"/>
      <c r="F162" s="239"/>
      <c r="G162" s="239"/>
      <c r="H162" s="239"/>
      <c r="I162" s="239"/>
      <c r="J162" s="240"/>
      <c r="K162" s="240"/>
      <c r="L162" s="273"/>
      <c r="M162" s="274"/>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row>
    <row r="163" spans="1:64" s="238" customFormat="1" x14ac:dyDescent="0.25">
      <c r="A163" s="237"/>
      <c r="C163" s="237"/>
      <c r="D163" s="239"/>
      <c r="E163" s="239"/>
      <c r="F163" s="239"/>
      <c r="G163" s="239"/>
      <c r="H163" s="239"/>
      <c r="I163" s="239"/>
      <c r="J163" s="240"/>
      <c r="K163" s="240"/>
      <c r="L163" s="273"/>
      <c r="M163" s="274"/>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row>
    <row r="164" spans="1:64" s="238" customFormat="1" x14ac:dyDescent="0.25">
      <c r="A164" s="237"/>
      <c r="C164" s="237"/>
      <c r="D164" s="239"/>
      <c r="E164" s="239"/>
      <c r="F164" s="239"/>
      <c r="G164" s="239"/>
      <c r="H164" s="239"/>
      <c r="I164" s="239"/>
      <c r="J164" s="240"/>
      <c r="K164" s="240"/>
      <c r="L164" s="273"/>
      <c r="M164" s="274"/>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row>
    <row r="165" spans="1:64" s="238" customFormat="1" x14ac:dyDescent="0.25">
      <c r="A165" s="237"/>
      <c r="C165" s="237"/>
      <c r="D165" s="239"/>
      <c r="E165" s="239"/>
      <c r="F165" s="239"/>
      <c r="G165" s="239"/>
      <c r="H165" s="239"/>
      <c r="I165" s="239"/>
      <c r="J165" s="240"/>
      <c r="K165" s="240"/>
      <c r="L165" s="273"/>
      <c r="M165" s="274"/>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row>
    <row r="166" spans="1:64" s="238" customFormat="1" x14ac:dyDescent="0.25">
      <c r="A166" s="237"/>
      <c r="C166" s="237"/>
      <c r="D166" s="239"/>
      <c r="E166" s="239"/>
      <c r="F166" s="239"/>
      <c r="G166" s="239"/>
      <c r="H166" s="239"/>
      <c r="I166" s="239"/>
      <c r="J166" s="240"/>
      <c r="K166" s="240"/>
      <c r="L166" s="273"/>
      <c r="M166" s="274"/>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row>
    <row r="167" spans="1:64" s="238" customFormat="1" x14ac:dyDescent="0.25">
      <c r="A167" s="237"/>
      <c r="C167" s="237"/>
      <c r="D167" s="239"/>
      <c r="E167" s="239"/>
      <c r="F167" s="239"/>
      <c r="G167" s="239"/>
      <c r="H167" s="239"/>
      <c r="I167" s="239"/>
      <c r="J167" s="240"/>
      <c r="K167" s="240"/>
      <c r="L167" s="273"/>
      <c r="M167" s="274"/>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row>
    <row r="168" spans="1:64" s="238" customFormat="1" x14ac:dyDescent="0.25">
      <c r="A168" s="237"/>
      <c r="C168" s="237"/>
      <c r="D168" s="239"/>
      <c r="E168" s="239"/>
      <c r="F168" s="239"/>
      <c r="G168" s="239"/>
      <c r="H168" s="239"/>
      <c r="I168" s="239"/>
      <c r="J168" s="240"/>
      <c r="K168" s="240"/>
      <c r="L168" s="273"/>
      <c r="M168" s="274"/>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row>
    <row r="169" spans="1:64" s="238" customFormat="1" x14ac:dyDescent="0.25">
      <c r="A169" s="237"/>
      <c r="C169" s="237"/>
      <c r="D169" s="239"/>
      <c r="E169" s="239"/>
      <c r="F169" s="239"/>
      <c r="G169" s="239"/>
      <c r="H169" s="239"/>
      <c r="I169" s="239"/>
      <c r="J169" s="240"/>
      <c r="K169" s="240"/>
      <c r="L169" s="273"/>
      <c r="M169" s="274"/>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row>
    <row r="170" spans="1:64" s="238" customFormat="1" x14ac:dyDescent="0.25">
      <c r="A170" s="237"/>
      <c r="C170" s="237"/>
      <c r="D170" s="239"/>
      <c r="E170" s="239"/>
      <c r="F170" s="239"/>
      <c r="G170" s="239"/>
      <c r="H170" s="239"/>
      <c r="I170" s="239"/>
      <c r="J170" s="240"/>
      <c r="K170" s="240"/>
      <c r="L170" s="273"/>
      <c r="M170" s="274"/>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row>
    <row r="171" spans="1:64" s="238" customFormat="1" x14ac:dyDescent="0.25">
      <c r="A171" s="237"/>
      <c r="C171" s="237"/>
      <c r="D171" s="239"/>
      <c r="E171" s="239"/>
      <c r="F171" s="239"/>
      <c r="G171" s="239"/>
      <c r="H171" s="239"/>
      <c r="I171" s="239"/>
      <c r="J171" s="240"/>
      <c r="K171" s="240"/>
      <c r="L171" s="273"/>
      <c r="M171" s="274"/>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row>
    <row r="172" spans="1:64" s="238" customFormat="1" x14ac:dyDescent="0.25">
      <c r="A172" s="237"/>
      <c r="C172" s="237"/>
      <c r="D172" s="239"/>
      <c r="E172" s="239"/>
      <c r="F172" s="239"/>
      <c r="G172" s="239"/>
      <c r="H172" s="239"/>
      <c r="I172" s="239"/>
      <c r="J172" s="240"/>
      <c r="K172" s="240"/>
      <c r="L172" s="273"/>
      <c r="M172" s="274"/>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row>
    <row r="173" spans="1:64" s="238" customFormat="1" x14ac:dyDescent="0.25">
      <c r="A173" s="237"/>
      <c r="C173" s="237"/>
      <c r="D173" s="239"/>
      <c r="E173" s="239"/>
      <c r="F173" s="239"/>
      <c r="G173" s="239"/>
      <c r="H173" s="239"/>
      <c r="I173" s="239"/>
      <c r="J173" s="240"/>
      <c r="K173" s="240"/>
      <c r="L173" s="273"/>
      <c r="M173" s="274"/>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row>
    <row r="174" spans="1:64" s="238" customFormat="1" x14ac:dyDescent="0.25">
      <c r="A174" s="237"/>
      <c r="C174" s="237"/>
      <c r="D174" s="239"/>
      <c r="E174" s="239"/>
      <c r="F174" s="239"/>
      <c r="G174" s="239"/>
      <c r="H174" s="239"/>
      <c r="I174" s="239"/>
      <c r="J174" s="240"/>
      <c r="K174" s="240"/>
      <c r="L174" s="273"/>
      <c r="M174" s="274"/>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row>
    <row r="175" spans="1:64" s="238" customFormat="1" x14ac:dyDescent="0.25">
      <c r="A175" s="237"/>
      <c r="C175" s="237"/>
      <c r="D175" s="239"/>
      <c r="E175" s="239"/>
      <c r="F175" s="239"/>
      <c r="G175" s="239"/>
      <c r="H175" s="239"/>
      <c r="I175" s="239"/>
      <c r="J175" s="240"/>
      <c r="K175" s="240"/>
      <c r="L175" s="273"/>
      <c r="M175" s="274"/>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row>
    <row r="176" spans="1:64" s="238" customFormat="1" x14ac:dyDescent="0.25">
      <c r="A176" s="237"/>
      <c r="C176" s="237"/>
      <c r="D176" s="239"/>
      <c r="E176" s="239"/>
      <c r="F176" s="239"/>
      <c r="G176" s="239"/>
      <c r="H176" s="239"/>
      <c r="I176" s="239"/>
      <c r="J176" s="240"/>
      <c r="K176" s="240"/>
      <c r="L176" s="273"/>
      <c r="M176" s="274"/>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row>
    <row r="177" spans="1:64" s="238" customFormat="1" x14ac:dyDescent="0.25">
      <c r="A177" s="237"/>
      <c r="C177" s="237"/>
      <c r="D177" s="239"/>
      <c r="E177" s="239"/>
      <c r="F177" s="239"/>
      <c r="G177" s="239"/>
      <c r="H177" s="239"/>
      <c r="I177" s="239"/>
      <c r="J177" s="240"/>
      <c r="K177" s="240"/>
      <c r="L177" s="273"/>
      <c r="M177" s="274"/>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row>
    <row r="178" spans="1:64" s="238" customFormat="1" x14ac:dyDescent="0.25">
      <c r="A178" s="237"/>
      <c r="C178" s="237"/>
      <c r="D178" s="239"/>
      <c r="E178" s="239"/>
      <c r="F178" s="239"/>
      <c r="G178" s="239"/>
      <c r="H178" s="239"/>
      <c r="I178" s="239"/>
      <c r="J178" s="240"/>
      <c r="K178" s="240"/>
      <c r="L178" s="273"/>
      <c r="M178" s="274"/>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row>
    <row r="179" spans="1:64" s="238" customFormat="1" x14ac:dyDescent="0.25">
      <c r="A179" s="237"/>
      <c r="C179" s="237"/>
      <c r="D179" s="239"/>
      <c r="E179" s="239"/>
      <c r="F179" s="239"/>
      <c r="G179" s="239"/>
      <c r="H179" s="239"/>
      <c r="I179" s="239"/>
      <c r="J179" s="240"/>
      <c r="K179" s="240"/>
      <c r="L179" s="273"/>
      <c r="M179" s="274"/>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row>
    <row r="180" spans="1:64" s="238" customFormat="1" x14ac:dyDescent="0.25">
      <c r="A180" s="237"/>
      <c r="C180" s="237"/>
      <c r="D180" s="239"/>
      <c r="E180" s="239"/>
      <c r="F180" s="239"/>
      <c r="G180" s="239"/>
      <c r="H180" s="239"/>
      <c r="I180" s="239"/>
      <c r="J180" s="240"/>
      <c r="K180" s="240"/>
      <c r="L180" s="273"/>
      <c r="M180" s="274"/>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row>
    <row r="181" spans="1:64" s="238" customFormat="1" x14ac:dyDescent="0.25">
      <c r="A181" s="237"/>
      <c r="C181" s="237"/>
      <c r="D181" s="239"/>
      <c r="E181" s="239"/>
      <c r="F181" s="239"/>
      <c r="G181" s="239"/>
      <c r="H181" s="239"/>
      <c r="I181" s="239"/>
      <c r="J181" s="240"/>
      <c r="K181" s="240"/>
      <c r="L181" s="273"/>
      <c r="M181" s="274"/>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row>
    <row r="182" spans="1:64" s="238" customFormat="1" x14ac:dyDescent="0.25">
      <c r="A182" s="237"/>
      <c r="C182" s="237"/>
      <c r="D182" s="239"/>
      <c r="E182" s="239"/>
      <c r="F182" s="239"/>
      <c r="G182" s="239"/>
      <c r="H182" s="239"/>
      <c r="I182" s="239"/>
      <c r="J182" s="240"/>
      <c r="K182" s="240"/>
      <c r="L182" s="273"/>
      <c r="M182" s="274"/>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row>
    <row r="183" spans="1:64" s="238" customFormat="1" x14ac:dyDescent="0.25">
      <c r="A183" s="237"/>
      <c r="C183" s="237"/>
      <c r="D183" s="239"/>
      <c r="E183" s="239"/>
      <c r="F183" s="239"/>
      <c r="G183" s="239"/>
      <c r="H183" s="239"/>
      <c r="I183" s="239"/>
      <c r="J183" s="240"/>
      <c r="K183" s="240"/>
      <c r="L183" s="273"/>
      <c r="M183" s="274"/>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row>
    <row r="184" spans="1:64" s="238" customFormat="1" x14ac:dyDescent="0.25">
      <c r="A184" s="237"/>
      <c r="C184" s="237"/>
      <c r="D184" s="239"/>
      <c r="E184" s="239"/>
      <c r="F184" s="239"/>
      <c r="G184" s="239"/>
      <c r="H184" s="239"/>
      <c r="I184" s="239"/>
      <c r="J184" s="240"/>
      <c r="K184" s="240"/>
      <c r="L184" s="273"/>
      <c r="M184" s="274"/>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row>
    <row r="185" spans="1:64" s="238" customFormat="1" x14ac:dyDescent="0.25">
      <c r="A185" s="237"/>
      <c r="C185" s="237"/>
      <c r="D185" s="239"/>
      <c r="E185" s="239"/>
      <c r="F185" s="239"/>
      <c r="G185" s="239"/>
      <c r="H185" s="239"/>
      <c r="I185" s="239"/>
      <c r="J185" s="240"/>
      <c r="K185" s="240"/>
      <c r="L185" s="273"/>
      <c r="M185" s="274"/>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row>
    <row r="186" spans="1:64" s="238" customFormat="1" x14ac:dyDescent="0.25">
      <c r="A186" s="237"/>
      <c r="C186" s="237"/>
      <c r="D186" s="239"/>
      <c r="E186" s="239"/>
      <c r="F186" s="239"/>
      <c r="G186" s="239"/>
      <c r="H186" s="239"/>
      <c r="I186" s="239"/>
      <c r="J186" s="240"/>
      <c r="K186" s="240"/>
      <c r="L186" s="273"/>
      <c r="M186" s="274"/>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row>
    <row r="187" spans="1:64" s="238" customFormat="1" x14ac:dyDescent="0.25">
      <c r="A187" s="237"/>
      <c r="C187" s="237"/>
      <c r="D187" s="239"/>
      <c r="E187" s="239"/>
      <c r="F187" s="239"/>
      <c r="G187" s="239"/>
      <c r="H187" s="239"/>
      <c r="I187" s="239"/>
      <c r="J187" s="240"/>
      <c r="K187" s="240"/>
      <c r="L187" s="273"/>
      <c r="M187" s="274"/>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row>
    <row r="188" spans="1:64" s="238" customFormat="1" x14ac:dyDescent="0.25">
      <c r="A188" s="237"/>
      <c r="C188" s="237"/>
      <c r="D188" s="239"/>
      <c r="E188" s="239"/>
      <c r="F188" s="239"/>
      <c r="G188" s="239"/>
      <c r="H188" s="239"/>
      <c r="I188" s="239"/>
      <c r="J188" s="240"/>
      <c r="K188" s="240"/>
      <c r="L188" s="273"/>
      <c r="M188" s="274"/>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row>
    <row r="189" spans="1:64" s="238" customFormat="1" x14ac:dyDescent="0.25">
      <c r="A189" s="237"/>
      <c r="C189" s="237"/>
      <c r="D189" s="239"/>
      <c r="E189" s="239"/>
      <c r="F189" s="239"/>
      <c r="G189" s="239"/>
      <c r="H189" s="239"/>
      <c r="I189" s="239"/>
      <c r="J189" s="240"/>
      <c r="K189" s="240"/>
      <c r="L189" s="273"/>
      <c r="M189" s="274"/>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row>
    <row r="190" spans="1:64" s="238" customFormat="1" x14ac:dyDescent="0.25">
      <c r="A190" s="237"/>
      <c r="C190" s="237"/>
      <c r="D190" s="239"/>
      <c r="E190" s="239"/>
      <c r="F190" s="239"/>
      <c r="G190" s="239"/>
      <c r="H190" s="239"/>
      <c r="I190" s="239"/>
      <c r="J190" s="240"/>
      <c r="K190" s="240"/>
      <c r="L190" s="273"/>
      <c r="M190" s="274"/>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row>
    <row r="191" spans="1:64" s="238" customFormat="1" x14ac:dyDescent="0.25">
      <c r="A191" s="237"/>
      <c r="C191" s="237"/>
      <c r="D191" s="239"/>
      <c r="E191" s="239"/>
      <c r="F191" s="239"/>
      <c r="G191" s="239"/>
      <c r="H191" s="239"/>
      <c r="I191" s="239"/>
      <c r="J191" s="240"/>
      <c r="K191" s="240"/>
      <c r="L191" s="273"/>
      <c r="M191" s="274"/>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row>
    <row r="192" spans="1:64" s="238" customFormat="1" x14ac:dyDescent="0.25">
      <c r="A192" s="237"/>
      <c r="C192" s="237"/>
      <c r="D192" s="239"/>
      <c r="E192" s="239"/>
      <c r="F192" s="239"/>
      <c r="G192" s="239"/>
      <c r="H192" s="239"/>
      <c r="I192" s="239"/>
      <c r="J192" s="240"/>
      <c r="K192" s="240"/>
      <c r="L192" s="273"/>
      <c r="M192" s="274"/>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row>
    <row r="193" spans="1:64" s="238" customFormat="1" x14ac:dyDescent="0.25">
      <c r="A193" s="237"/>
      <c r="C193" s="237"/>
      <c r="D193" s="239"/>
      <c r="E193" s="239"/>
      <c r="F193" s="239"/>
      <c r="G193" s="239"/>
      <c r="H193" s="239"/>
      <c r="I193" s="239"/>
      <c r="J193" s="240"/>
      <c r="K193" s="240"/>
      <c r="L193" s="273"/>
      <c r="M193" s="274"/>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row>
    <row r="194" spans="1:64" s="238" customFormat="1" x14ac:dyDescent="0.25">
      <c r="A194" s="237"/>
      <c r="C194" s="237"/>
      <c r="D194" s="239"/>
      <c r="E194" s="239"/>
      <c r="F194" s="239"/>
      <c r="G194" s="239"/>
      <c r="H194" s="239"/>
      <c r="I194" s="239"/>
      <c r="J194" s="240"/>
      <c r="K194" s="240"/>
      <c r="L194" s="273"/>
      <c r="M194" s="274"/>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row>
    <row r="195" spans="1:64" s="238" customFormat="1" x14ac:dyDescent="0.25">
      <c r="A195" s="237"/>
      <c r="C195" s="237"/>
      <c r="D195" s="239"/>
      <c r="E195" s="239"/>
      <c r="F195" s="239"/>
      <c r="G195" s="239"/>
      <c r="H195" s="239"/>
      <c r="I195" s="239"/>
      <c r="J195" s="240"/>
      <c r="K195" s="240"/>
      <c r="L195" s="273"/>
      <c r="M195" s="274"/>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row>
    <row r="196" spans="1:64" s="238" customFormat="1" x14ac:dyDescent="0.25">
      <c r="A196" s="237"/>
      <c r="C196" s="237"/>
      <c r="D196" s="239"/>
      <c r="E196" s="239"/>
      <c r="F196" s="239"/>
      <c r="G196" s="239"/>
      <c r="H196" s="239"/>
      <c r="I196" s="239"/>
      <c r="J196" s="240"/>
      <c r="K196" s="240"/>
      <c r="L196" s="273"/>
      <c r="M196" s="274"/>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row>
    <row r="197" spans="1:64" s="238" customFormat="1" x14ac:dyDescent="0.25">
      <c r="A197" s="237"/>
      <c r="C197" s="237"/>
      <c r="D197" s="239"/>
      <c r="E197" s="239"/>
      <c r="F197" s="239"/>
      <c r="G197" s="239"/>
      <c r="H197" s="239"/>
      <c r="I197" s="239"/>
      <c r="J197" s="240"/>
      <c r="K197" s="240"/>
      <c r="L197" s="273"/>
      <c r="M197" s="274"/>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row>
    <row r="198" spans="1:64" s="238" customFormat="1" x14ac:dyDescent="0.25">
      <c r="A198" s="237"/>
      <c r="C198" s="237"/>
      <c r="D198" s="239"/>
      <c r="E198" s="239"/>
      <c r="F198" s="239"/>
      <c r="G198" s="239"/>
      <c r="H198" s="239"/>
      <c r="I198" s="239"/>
      <c r="J198" s="240"/>
      <c r="K198" s="240"/>
      <c r="L198" s="273"/>
      <c r="M198" s="274"/>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row>
    <row r="199" spans="1:64" s="238" customFormat="1" x14ac:dyDescent="0.25">
      <c r="A199" s="237"/>
      <c r="C199" s="237"/>
      <c r="D199" s="239"/>
      <c r="E199" s="239"/>
      <c r="F199" s="239"/>
      <c r="G199" s="239"/>
      <c r="H199" s="239"/>
      <c r="I199" s="239"/>
      <c r="J199" s="240"/>
      <c r="K199" s="240"/>
      <c r="L199" s="273"/>
      <c r="M199" s="274"/>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row>
    <row r="200" spans="1:64" s="238" customFormat="1" x14ac:dyDescent="0.25">
      <c r="A200" s="237"/>
      <c r="C200" s="237"/>
      <c r="D200" s="239"/>
      <c r="E200" s="239"/>
      <c r="F200" s="239"/>
      <c r="G200" s="239"/>
      <c r="H200" s="239"/>
      <c r="I200" s="239"/>
      <c r="J200" s="240"/>
      <c r="K200" s="240"/>
      <c r="L200" s="273"/>
      <c r="M200" s="274"/>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row>
    <row r="201" spans="1:64" s="238" customFormat="1" x14ac:dyDescent="0.25">
      <c r="A201" s="237"/>
      <c r="C201" s="237"/>
      <c r="D201" s="239"/>
      <c r="E201" s="239"/>
      <c r="F201" s="239"/>
      <c r="G201" s="239"/>
      <c r="H201" s="239"/>
      <c r="I201" s="239"/>
      <c r="J201" s="240"/>
      <c r="K201" s="240"/>
      <c r="L201" s="273"/>
      <c r="M201" s="274"/>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row>
    <row r="202" spans="1:64" s="238" customFormat="1" x14ac:dyDescent="0.25">
      <c r="A202" s="237"/>
      <c r="C202" s="237"/>
      <c r="D202" s="239"/>
      <c r="E202" s="239"/>
      <c r="F202" s="239"/>
      <c r="G202" s="239"/>
      <c r="H202" s="239"/>
      <c r="I202" s="239"/>
      <c r="J202" s="240"/>
      <c r="K202" s="240"/>
      <c r="L202" s="273"/>
      <c r="M202" s="274"/>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row>
    <row r="203" spans="1:64" s="238" customFormat="1" x14ac:dyDescent="0.25">
      <c r="A203" s="237"/>
      <c r="C203" s="237"/>
      <c r="D203" s="239"/>
      <c r="E203" s="239"/>
      <c r="F203" s="239"/>
      <c r="G203" s="239"/>
      <c r="H203" s="239"/>
      <c r="I203" s="239"/>
      <c r="J203" s="240"/>
      <c r="K203" s="240"/>
      <c r="L203" s="273"/>
      <c r="M203" s="274"/>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row>
    <row r="204" spans="1:64" s="238" customFormat="1" x14ac:dyDescent="0.25">
      <c r="A204" s="237"/>
      <c r="C204" s="237"/>
      <c r="D204" s="239"/>
      <c r="E204" s="239"/>
      <c r="F204" s="239"/>
      <c r="G204" s="239"/>
      <c r="H204" s="239"/>
      <c r="I204" s="239"/>
      <c r="J204" s="240"/>
      <c r="K204" s="240"/>
      <c r="L204" s="273"/>
      <c r="M204" s="274"/>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row>
    <row r="205" spans="1:64" s="238" customFormat="1" x14ac:dyDescent="0.25">
      <c r="A205" s="237"/>
      <c r="C205" s="237"/>
      <c r="D205" s="239"/>
      <c r="E205" s="239"/>
      <c r="F205" s="239"/>
      <c r="G205" s="239"/>
      <c r="H205" s="239"/>
      <c r="I205" s="239"/>
      <c r="J205" s="240"/>
      <c r="K205" s="240"/>
      <c r="L205" s="273"/>
      <c r="M205" s="274"/>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row>
    <row r="206" spans="1:64" s="238" customFormat="1" x14ac:dyDescent="0.25">
      <c r="A206" s="237"/>
      <c r="C206" s="237"/>
      <c r="D206" s="239"/>
      <c r="E206" s="239"/>
      <c r="F206" s="239"/>
      <c r="G206" s="239"/>
      <c r="H206" s="239"/>
      <c r="I206" s="239"/>
      <c r="J206" s="240"/>
      <c r="K206" s="240"/>
      <c r="L206" s="273"/>
      <c r="M206" s="274"/>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row>
    <row r="207" spans="1:64" s="238" customFormat="1" x14ac:dyDescent="0.25">
      <c r="A207" s="237"/>
      <c r="C207" s="237"/>
      <c r="D207" s="239"/>
      <c r="E207" s="239"/>
      <c r="F207" s="239"/>
      <c r="G207" s="239"/>
      <c r="H207" s="239"/>
      <c r="I207" s="239"/>
      <c r="J207" s="240"/>
      <c r="K207" s="240"/>
      <c r="L207" s="273"/>
      <c r="M207" s="274"/>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row>
    <row r="208" spans="1:64" s="238" customFormat="1" x14ac:dyDescent="0.25">
      <c r="A208" s="237"/>
      <c r="C208" s="237"/>
      <c r="D208" s="239"/>
      <c r="E208" s="239"/>
      <c r="F208" s="239"/>
      <c r="G208" s="239"/>
      <c r="H208" s="239"/>
      <c r="I208" s="239"/>
      <c r="J208" s="240"/>
      <c r="K208" s="240"/>
      <c r="L208" s="273"/>
      <c r="M208" s="274"/>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row>
    <row r="209" spans="1:64" s="238" customFormat="1" x14ac:dyDescent="0.25">
      <c r="A209" s="237"/>
      <c r="C209" s="237"/>
      <c r="D209" s="239"/>
      <c r="E209" s="239"/>
      <c r="F209" s="239"/>
      <c r="G209" s="239"/>
      <c r="H209" s="239"/>
      <c r="I209" s="239"/>
      <c r="J209" s="240"/>
      <c r="K209" s="240"/>
      <c r="L209" s="273"/>
      <c r="M209" s="274"/>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row>
    <row r="210" spans="1:64" s="238" customFormat="1" x14ac:dyDescent="0.25">
      <c r="A210" s="237"/>
      <c r="C210" s="237"/>
      <c r="D210" s="239"/>
      <c r="E210" s="239"/>
      <c r="F210" s="239"/>
      <c r="G210" s="239"/>
      <c r="H210" s="239"/>
      <c r="I210" s="239"/>
      <c r="J210" s="240"/>
      <c r="K210" s="240"/>
      <c r="L210" s="273"/>
      <c r="M210" s="274"/>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row>
    <row r="211" spans="1:64" s="238" customFormat="1" x14ac:dyDescent="0.25">
      <c r="A211" s="237"/>
      <c r="C211" s="237"/>
      <c r="D211" s="239"/>
      <c r="E211" s="239"/>
      <c r="F211" s="239"/>
      <c r="G211" s="239"/>
      <c r="H211" s="239"/>
      <c r="I211" s="239"/>
      <c r="J211" s="240"/>
      <c r="K211" s="240"/>
      <c r="L211" s="273"/>
      <c r="M211" s="274"/>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row>
    <row r="212" spans="1:64" s="238" customFormat="1" x14ac:dyDescent="0.25">
      <c r="A212" s="237"/>
      <c r="C212" s="237"/>
      <c r="D212" s="239"/>
      <c r="E212" s="239"/>
      <c r="F212" s="239"/>
      <c r="G212" s="239"/>
      <c r="H212" s="239"/>
      <c r="I212" s="239"/>
      <c r="J212" s="240"/>
      <c r="K212" s="240"/>
      <c r="L212" s="273"/>
      <c r="M212" s="274"/>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row>
    <row r="213" spans="1:64" s="238" customFormat="1" x14ac:dyDescent="0.25">
      <c r="A213" s="237"/>
      <c r="C213" s="237"/>
      <c r="D213" s="239"/>
      <c r="E213" s="239"/>
      <c r="F213" s="239"/>
      <c r="G213" s="239"/>
      <c r="H213" s="239"/>
      <c r="I213" s="239"/>
      <c r="J213" s="240"/>
      <c r="K213" s="240"/>
      <c r="L213" s="273"/>
      <c r="M213" s="274"/>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217"/>
      <c r="BK213" s="217"/>
      <c r="BL213" s="217"/>
    </row>
    <row r="214" spans="1:64" s="238" customFormat="1" x14ac:dyDescent="0.25">
      <c r="A214" s="237"/>
      <c r="C214" s="237"/>
      <c r="D214" s="239"/>
      <c r="E214" s="239"/>
      <c r="F214" s="239"/>
      <c r="G214" s="239"/>
      <c r="H214" s="239"/>
      <c r="I214" s="239"/>
      <c r="J214" s="240"/>
      <c r="K214" s="240"/>
      <c r="L214" s="273"/>
      <c r="M214" s="274"/>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row>
    <row r="215" spans="1:64" s="238" customFormat="1" x14ac:dyDescent="0.25">
      <c r="A215" s="237"/>
      <c r="C215" s="237"/>
      <c r="D215" s="239"/>
      <c r="E215" s="239"/>
      <c r="F215" s="239"/>
      <c r="G215" s="239"/>
      <c r="H215" s="239"/>
      <c r="I215" s="239"/>
      <c r="J215" s="240"/>
      <c r="K215" s="240"/>
      <c r="L215" s="273"/>
      <c r="M215" s="274"/>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row>
    <row r="216" spans="1:64" s="238" customFormat="1" x14ac:dyDescent="0.25">
      <c r="A216" s="237"/>
      <c r="C216" s="237"/>
      <c r="D216" s="239"/>
      <c r="E216" s="239"/>
      <c r="F216" s="239"/>
      <c r="G216" s="239"/>
      <c r="H216" s="239"/>
      <c r="I216" s="239"/>
      <c r="J216" s="240"/>
      <c r="K216" s="240"/>
      <c r="L216" s="273"/>
      <c r="M216" s="274"/>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row>
    <row r="217" spans="1:64" s="238" customFormat="1" x14ac:dyDescent="0.25">
      <c r="A217" s="237"/>
      <c r="C217" s="237"/>
      <c r="D217" s="239"/>
      <c r="E217" s="239"/>
      <c r="F217" s="239"/>
      <c r="G217" s="239"/>
      <c r="H217" s="239"/>
      <c r="I217" s="239"/>
      <c r="J217" s="240"/>
      <c r="K217" s="240"/>
      <c r="L217" s="273"/>
      <c r="M217" s="274"/>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217"/>
      <c r="BK217" s="217"/>
      <c r="BL217" s="217"/>
    </row>
    <row r="218" spans="1:64" s="238" customFormat="1" x14ac:dyDescent="0.25">
      <c r="A218" s="237"/>
      <c r="C218" s="237"/>
      <c r="D218" s="239"/>
      <c r="E218" s="239"/>
      <c r="F218" s="239"/>
      <c r="G218" s="239"/>
      <c r="H218" s="239"/>
      <c r="I218" s="239"/>
      <c r="J218" s="240"/>
      <c r="K218" s="240"/>
      <c r="L218" s="273"/>
      <c r="M218" s="274"/>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217"/>
      <c r="BK218" s="217"/>
      <c r="BL218" s="217"/>
    </row>
    <row r="219" spans="1:64" s="238" customFormat="1" x14ac:dyDescent="0.25">
      <c r="A219" s="237"/>
      <c r="C219" s="237"/>
      <c r="D219" s="239"/>
      <c r="E219" s="239"/>
      <c r="F219" s="239"/>
      <c r="G219" s="239"/>
      <c r="H219" s="239"/>
      <c r="I219" s="239"/>
      <c r="J219" s="240"/>
      <c r="K219" s="240"/>
      <c r="L219" s="273"/>
      <c r="M219" s="274"/>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217"/>
      <c r="BK219" s="217"/>
      <c r="BL219" s="217"/>
    </row>
    <row r="220" spans="1:64" s="238" customFormat="1" x14ac:dyDescent="0.25">
      <c r="A220" s="237"/>
      <c r="C220" s="237"/>
      <c r="D220" s="239"/>
      <c r="E220" s="239"/>
      <c r="F220" s="239"/>
      <c r="G220" s="239"/>
      <c r="H220" s="239"/>
      <c r="I220" s="239"/>
      <c r="J220" s="240"/>
      <c r="K220" s="240"/>
      <c r="L220" s="273"/>
      <c r="M220" s="274"/>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217"/>
      <c r="BK220" s="217"/>
      <c r="BL220" s="217"/>
    </row>
    <row r="221" spans="1:64" s="238" customFormat="1" x14ac:dyDescent="0.25">
      <c r="A221" s="237"/>
      <c r="C221" s="237"/>
      <c r="D221" s="239"/>
      <c r="E221" s="239"/>
      <c r="F221" s="239"/>
      <c r="G221" s="239"/>
      <c r="H221" s="239"/>
      <c r="I221" s="239"/>
      <c r="J221" s="240"/>
      <c r="K221" s="240"/>
      <c r="L221" s="273"/>
      <c r="M221" s="274"/>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row>
    <row r="222" spans="1:64" s="238" customFormat="1" x14ac:dyDescent="0.25">
      <c r="A222" s="237"/>
      <c r="C222" s="237"/>
      <c r="D222" s="239"/>
      <c r="E222" s="239"/>
      <c r="F222" s="239"/>
      <c r="G222" s="239"/>
      <c r="H222" s="239"/>
      <c r="I222" s="239"/>
      <c r="J222" s="240"/>
      <c r="K222" s="240"/>
      <c r="L222" s="273"/>
      <c r="M222" s="274"/>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row>
    <row r="223" spans="1:64" s="238" customFormat="1" x14ac:dyDescent="0.25">
      <c r="A223" s="237"/>
      <c r="C223" s="237"/>
      <c r="D223" s="239"/>
      <c r="E223" s="239"/>
      <c r="F223" s="239"/>
      <c r="G223" s="239"/>
      <c r="H223" s="239"/>
      <c r="I223" s="239"/>
      <c r="J223" s="240"/>
      <c r="K223" s="240"/>
      <c r="L223" s="273"/>
      <c r="M223" s="274"/>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row>
    <row r="224" spans="1:64" s="238" customFormat="1" x14ac:dyDescent="0.25">
      <c r="A224" s="237"/>
      <c r="C224" s="237"/>
      <c r="D224" s="239"/>
      <c r="E224" s="239"/>
      <c r="F224" s="239"/>
      <c r="G224" s="239"/>
      <c r="H224" s="239"/>
      <c r="I224" s="239"/>
      <c r="J224" s="240"/>
      <c r="K224" s="240"/>
      <c r="L224" s="273"/>
      <c r="M224" s="274"/>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217"/>
      <c r="BK224" s="217"/>
      <c r="BL224" s="217"/>
    </row>
    <row r="225" spans="1:64" s="238" customFormat="1" x14ac:dyDescent="0.25">
      <c r="A225" s="237"/>
      <c r="C225" s="237"/>
      <c r="D225" s="239"/>
      <c r="E225" s="239"/>
      <c r="F225" s="239"/>
      <c r="G225" s="239"/>
      <c r="H225" s="239"/>
      <c r="I225" s="239"/>
      <c r="J225" s="240"/>
      <c r="K225" s="240"/>
      <c r="L225" s="273"/>
      <c r="M225" s="274"/>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217"/>
      <c r="BK225" s="217"/>
      <c r="BL225" s="217"/>
    </row>
    <row r="226" spans="1:64" s="238" customFormat="1" x14ac:dyDescent="0.25">
      <c r="A226" s="237"/>
      <c r="C226" s="237"/>
      <c r="D226" s="239"/>
      <c r="E226" s="239"/>
      <c r="F226" s="239"/>
      <c r="G226" s="239"/>
      <c r="H226" s="239"/>
      <c r="I226" s="239"/>
      <c r="J226" s="240"/>
      <c r="K226" s="240"/>
      <c r="L226" s="273"/>
      <c r="M226" s="274"/>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217"/>
      <c r="BK226" s="217"/>
      <c r="BL226" s="217"/>
    </row>
    <row r="227" spans="1:64" s="238" customFormat="1" x14ac:dyDescent="0.25">
      <c r="A227" s="237"/>
      <c r="C227" s="237"/>
      <c r="D227" s="239"/>
      <c r="E227" s="239"/>
      <c r="F227" s="239"/>
      <c r="G227" s="239"/>
      <c r="H227" s="239"/>
      <c r="I227" s="239"/>
      <c r="J227" s="240"/>
      <c r="K227" s="240"/>
      <c r="L227" s="273"/>
      <c r="M227" s="274"/>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217"/>
      <c r="BK227" s="217"/>
      <c r="BL227" s="217"/>
    </row>
    <row r="228" spans="1:64" s="238" customFormat="1" x14ac:dyDescent="0.25">
      <c r="A228" s="237"/>
      <c r="C228" s="237"/>
      <c r="D228" s="239"/>
      <c r="E228" s="239"/>
      <c r="F228" s="239"/>
      <c r="G228" s="239"/>
      <c r="H228" s="239"/>
      <c r="I228" s="239"/>
      <c r="J228" s="240"/>
      <c r="K228" s="240"/>
      <c r="L228" s="273"/>
      <c r="M228" s="274"/>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217"/>
      <c r="BK228" s="217"/>
      <c r="BL228" s="217"/>
    </row>
    <row r="229" spans="1:64" s="238" customFormat="1" x14ac:dyDescent="0.25">
      <c r="A229" s="237"/>
      <c r="C229" s="237"/>
      <c r="D229" s="239"/>
      <c r="E229" s="239"/>
      <c r="F229" s="239"/>
      <c r="G229" s="239"/>
      <c r="H229" s="239"/>
      <c r="I229" s="239"/>
      <c r="J229" s="240"/>
      <c r="K229" s="240"/>
      <c r="L229" s="273"/>
      <c r="M229" s="274"/>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217"/>
      <c r="BK229" s="217"/>
      <c r="BL229" s="217"/>
    </row>
    <row r="230" spans="1:64" s="238" customFormat="1" x14ac:dyDescent="0.25">
      <c r="A230" s="237"/>
      <c r="C230" s="237"/>
      <c r="D230" s="239"/>
      <c r="E230" s="239"/>
      <c r="F230" s="239"/>
      <c r="G230" s="239"/>
      <c r="H230" s="239"/>
      <c r="I230" s="239"/>
      <c r="J230" s="240"/>
      <c r="K230" s="240"/>
      <c r="L230" s="273"/>
      <c r="M230" s="274"/>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217"/>
      <c r="BK230" s="217"/>
      <c r="BL230" s="217"/>
    </row>
    <row r="231" spans="1:64" s="238" customFormat="1" x14ac:dyDescent="0.25">
      <c r="A231" s="237"/>
      <c r="C231" s="237"/>
      <c r="D231" s="239"/>
      <c r="E231" s="239"/>
      <c r="F231" s="239"/>
      <c r="G231" s="239"/>
      <c r="H231" s="239"/>
      <c r="I231" s="239"/>
      <c r="J231" s="240"/>
      <c r="K231" s="240"/>
      <c r="L231" s="273"/>
      <c r="M231" s="274"/>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row>
    <row r="232" spans="1:64" s="238" customFormat="1" x14ac:dyDescent="0.25">
      <c r="A232" s="237"/>
      <c r="C232" s="237"/>
      <c r="D232" s="239"/>
      <c r="E232" s="239"/>
      <c r="F232" s="239"/>
      <c r="G232" s="239"/>
      <c r="H232" s="239"/>
      <c r="I232" s="239"/>
      <c r="J232" s="240"/>
      <c r="K232" s="240"/>
      <c r="L232" s="273"/>
      <c r="M232" s="274"/>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217"/>
      <c r="BK232" s="217"/>
      <c r="BL232" s="217"/>
    </row>
    <row r="233" spans="1:64" s="238" customFormat="1" x14ac:dyDescent="0.25">
      <c r="A233" s="237"/>
      <c r="C233" s="237"/>
      <c r="D233" s="239"/>
      <c r="E233" s="239"/>
      <c r="F233" s="239"/>
      <c r="G233" s="239"/>
      <c r="H233" s="239"/>
      <c r="I233" s="239"/>
      <c r="J233" s="240"/>
      <c r="K233" s="240"/>
      <c r="L233" s="273"/>
      <c r="M233" s="274"/>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217"/>
      <c r="BK233" s="217"/>
      <c r="BL233" s="217"/>
    </row>
    <row r="234" spans="1:64" s="238" customFormat="1" x14ac:dyDescent="0.25">
      <c r="A234" s="237"/>
      <c r="C234" s="237"/>
      <c r="D234" s="239"/>
      <c r="E234" s="239"/>
      <c r="F234" s="239"/>
      <c r="G234" s="239"/>
      <c r="H234" s="239"/>
      <c r="I234" s="239"/>
      <c r="J234" s="240"/>
      <c r="K234" s="240"/>
      <c r="L234" s="273"/>
      <c r="M234" s="274"/>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217"/>
      <c r="BK234" s="217"/>
      <c r="BL234" s="217"/>
    </row>
    <row r="235" spans="1:64" s="238" customFormat="1" x14ac:dyDescent="0.25">
      <c r="A235" s="237"/>
      <c r="C235" s="237"/>
      <c r="D235" s="239"/>
      <c r="E235" s="239"/>
      <c r="F235" s="239"/>
      <c r="G235" s="239"/>
      <c r="H235" s="239"/>
      <c r="I235" s="239"/>
      <c r="J235" s="240"/>
      <c r="K235" s="240"/>
      <c r="L235" s="273"/>
      <c r="M235" s="274"/>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217"/>
      <c r="BK235" s="217"/>
      <c r="BL235" s="217"/>
    </row>
    <row r="236" spans="1:64" s="238" customFormat="1" x14ac:dyDescent="0.25">
      <c r="A236" s="237"/>
      <c r="C236" s="237"/>
      <c r="D236" s="239"/>
      <c r="E236" s="239"/>
      <c r="F236" s="239"/>
      <c r="G236" s="239"/>
      <c r="H236" s="239"/>
      <c r="I236" s="239"/>
      <c r="J236" s="240"/>
      <c r="K236" s="240"/>
      <c r="L236" s="273"/>
      <c r="M236" s="274"/>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217"/>
      <c r="BK236" s="217"/>
      <c r="BL236" s="217"/>
    </row>
    <row r="237" spans="1:64" s="238" customFormat="1" x14ac:dyDescent="0.25">
      <c r="A237" s="237"/>
      <c r="C237" s="237"/>
      <c r="D237" s="239"/>
      <c r="E237" s="239"/>
      <c r="F237" s="239"/>
      <c r="G237" s="239"/>
      <c r="H237" s="239"/>
      <c r="I237" s="239"/>
      <c r="J237" s="240"/>
      <c r="K237" s="240"/>
      <c r="L237" s="273"/>
      <c r="M237" s="274"/>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217"/>
      <c r="BK237" s="217"/>
      <c r="BL237" s="217"/>
    </row>
    <row r="238" spans="1:64" s="238" customFormat="1" x14ac:dyDescent="0.25">
      <c r="A238" s="237"/>
      <c r="C238" s="237"/>
      <c r="D238" s="239"/>
      <c r="E238" s="239"/>
      <c r="F238" s="239"/>
      <c r="G238" s="239"/>
      <c r="H238" s="239"/>
      <c r="I238" s="239"/>
      <c r="J238" s="240"/>
      <c r="K238" s="240"/>
      <c r="L238" s="273"/>
      <c r="M238" s="274"/>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217"/>
      <c r="BK238" s="217"/>
      <c r="BL238" s="217"/>
    </row>
    <row r="239" spans="1:64" s="238" customFormat="1" x14ac:dyDescent="0.25">
      <c r="A239" s="237"/>
      <c r="C239" s="237"/>
      <c r="D239" s="239"/>
      <c r="E239" s="239"/>
      <c r="F239" s="239"/>
      <c r="G239" s="239"/>
      <c r="H239" s="239"/>
      <c r="I239" s="239"/>
      <c r="J239" s="240"/>
      <c r="K239" s="240"/>
      <c r="L239" s="273"/>
      <c r="M239" s="274"/>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217"/>
      <c r="BK239" s="217"/>
      <c r="BL239" s="217"/>
    </row>
    <row r="240" spans="1:64" s="238" customFormat="1" x14ac:dyDescent="0.25">
      <c r="A240" s="237"/>
      <c r="C240" s="237"/>
      <c r="D240" s="239"/>
      <c r="E240" s="239"/>
      <c r="F240" s="239"/>
      <c r="G240" s="239"/>
      <c r="H240" s="239"/>
      <c r="I240" s="239"/>
      <c r="J240" s="240"/>
      <c r="K240" s="240"/>
      <c r="L240" s="273"/>
      <c r="M240" s="274"/>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217"/>
      <c r="BK240" s="217"/>
      <c r="BL240" s="217"/>
    </row>
    <row r="241" spans="1:64" s="238" customFormat="1" x14ac:dyDescent="0.25">
      <c r="A241" s="237"/>
      <c r="C241" s="237"/>
      <c r="D241" s="239"/>
      <c r="E241" s="239"/>
      <c r="F241" s="239"/>
      <c r="G241" s="239"/>
      <c r="H241" s="239"/>
      <c r="I241" s="239"/>
      <c r="J241" s="240"/>
      <c r="K241" s="240"/>
      <c r="L241" s="273"/>
      <c r="M241" s="274"/>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217"/>
      <c r="BK241" s="217"/>
      <c r="BL241" s="217"/>
    </row>
    <row r="242" spans="1:64" s="238" customFormat="1" x14ac:dyDescent="0.25">
      <c r="A242" s="237"/>
      <c r="C242" s="237"/>
      <c r="D242" s="239"/>
      <c r="E242" s="239"/>
      <c r="F242" s="239"/>
      <c r="G242" s="239"/>
      <c r="H242" s="239"/>
      <c r="I242" s="239"/>
      <c r="J242" s="240"/>
      <c r="K242" s="240"/>
      <c r="L242" s="273"/>
      <c r="M242" s="274"/>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217"/>
      <c r="BK242" s="217"/>
      <c r="BL242" s="217"/>
    </row>
    <row r="243" spans="1:64" s="238" customFormat="1" x14ac:dyDescent="0.25">
      <c r="A243" s="237"/>
      <c r="C243" s="237"/>
      <c r="D243" s="239"/>
      <c r="E243" s="239"/>
      <c r="F243" s="239"/>
      <c r="G243" s="239"/>
      <c r="H243" s="239"/>
      <c r="I243" s="239"/>
      <c r="J243" s="240"/>
      <c r="K243" s="240"/>
      <c r="L243" s="273"/>
      <c r="M243" s="274"/>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217"/>
      <c r="BK243" s="217"/>
      <c r="BL243" s="217"/>
    </row>
    <row r="244" spans="1:64" s="238" customFormat="1" x14ac:dyDescent="0.25">
      <c r="A244" s="237"/>
      <c r="C244" s="237"/>
      <c r="D244" s="239"/>
      <c r="E244" s="239"/>
      <c r="F244" s="239"/>
      <c r="G244" s="239"/>
      <c r="H244" s="239"/>
      <c r="I244" s="239"/>
      <c r="J244" s="240"/>
      <c r="K244" s="240"/>
      <c r="L244" s="273"/>
      <c r="M244" s="274"/>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217"/>
      <c r="BK244" s="217"/>
      <c r="BL244" s="217"/>
    </row>
    <row r="245" spans="1:64" s="238" customFormat="1" x14ac:dyDescent="0.25">
      <c r="A245" s="237"/>
      <c r="C245" s="237"/>
      <c r="D245" s="239"/>
      <c r="E245" s="239"/>
      <c r="F245" s="239"/>
      <c r="G245" s="239"/>
      <c r="H245" s="239"/>
      <c r="I245" s="239"/>
      <c r="J245" s="240"/>
      <c r="K245" s="240"/>
      <c r="L245" s="273"/>
      <c r="M245" s="274"/>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217"/>
      <c r="BK245" s="217"/>
      <c r="BL245" s="217"/>
    </row>
    <row r="246" spans="1:64" s="238" customFormat="1" x14ac:dyDescent="0.25">
      <c r="A246" s="237"/>
      <c r="C246" s="237"/>
      <c r="D246" s="239"/>
      <c r="E246" s="239"/>
      <c r="F246" s="239"/>
      <c r="G246" s="239"/>
      <c r="H246" s="239"/>
      <c r="I246" s="239"/>
      <c r="J246" s="240"/>
      <c r="K246" s="240"/>
      <c r="L246" s="273"/>
      <c r="M246" s="274"/>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217"/>
      <c r="BK246" s="217"/>
      <c r="BL246" s="217"/>
    </row>
    <row r="247" spans="1:64" s="238" customFormat="1" x14ac:dyDescent="0.25">
      <c r="A247" s="237"/>
      <c r="C247" s="237"/>
      <c r="D247" s="239"/>
      <c r="E247" s="239"/>
      <c r="F247" s="239"/>
      <c r="G247" s="239"/>
      <c r="H247" s="239"/>
      <c r="I247" s="239"/>
      <c r="J247" s="240"/>
      <c r="K247" s="240"/>
      <c r="L247" s="273"/>
      <c r="M247" s="274"/>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row>
    <row r="248" spans="1:64" s="238" customFormat="1" x14ac:dyDescent="0.25">
      <c r="A248" s="237"/>
      <c r="C248" s="237"/>
      <c r="D248" s="239"/>
      <c r="E248" s="239"/>
      <c r="F248" s="239"/>
      <c r="G248" s="239"/>
      <c r="H248" s="239"/>
      <c r="I248" s="239"/>
      <c r="J248" s="240"/>
      <c r="K248" s="240"/>
      <c r="L248" s="273"/>
      <c r="M248" s="274"/>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217"/>
      <c r="BK248" s="217"/>
      <c r="BL248" s="217"/>
    </row>
    <row r="249" spans="1:64" s="238" customFormat="1" x14ac:dyDescent="0.25">
      <c r="A249" s="237"/>
      <c r="C249" s="237"/>
      <c r="D249" s="239"/>
      <c r="E249" s="239"/>
      <c r="F249" s="239"/>
      <c r="G249" s="239"/>
      <c r="H249" s="239"/>
      <c r="I249" s="239"/>
      <c r="J249" s="240"/>
      <c r="K249" s="240"/>
      <c r="L249" s="273"/>
      <c r="M249" s="274"/>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217"/>
      <c r="BK249" s="217"/>
      <c r="BL249" s="217"/>
    </row>
    <row r="250" spans="1:64" s="238" customFormat="1" x14ac:dyDescent="0.25">
      <c r="A250" s="237"/>
      <c r="C250" s="237"/>
      <c r="D250" s="239"/>
      <c r="E250" s="239"/>
      <c r="F250" s="239"/>
      <c r="G250" s="239"/>
      <c r="H250" s="239"/>
      <c r="I250" s="239"/>
      <c r="J250" s="240"/>
      <c r="K250" s="240"/>
      <c r="L250" s="273"/>
      <c r="M250" s="274"/>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217"/>
      <c r="BK250" s="217"/>
      <c r="BL250" s="217"/>
    </row>
    <row r="251" spans="1:64" s="238" customFormat="1" x14ac:dyDescent="0.25">
      <c r="A251" s="237"/>
      <c r="C251" s="237"/>
      <c r="D251" s="239"/>
      <c r="E251" s="239"/>
      <c r="F251" s="239"/>
      <c r="G251" s="239"/>
      <c r="H251" s="239"/>
      <c r="I251" s="239"/>
      <c r="J251" s="240"/>
      <c r="K251" s="240"/>
      <c r="L251" s="273"/>
      <c r="M251" s="274"/>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217"/>
      <c r="BK251" s="217"/>
      <c r="BL251" s="217"/>
    </row>
    <row r="252" spans="1:64" s="238" customFormat="1" x14ac:dyDescent="0.25">
      <c r="A252" s="237"/>
      <c r="C252" s="237"/>
      <c r="D252" s="239"/>
      <c r="E252" s="239"/>
      <c r="F252" s="239"/>
      <c r="G252" s="239"/>
      <c r="H252" s="239"/>
      <c r="I252" s="239"/>
      <c r="J252" s="240"/>
      <c r="K252" s="240"/>
      <c r="L252" s="273"/>
      <c r="M252" s="274"/>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217"/>
      <c r="BK252" s="217"/>
      <c r="BL252" s="217"/>
    </row>
    <row r="253" spans="1:64" s="238" customFormat="1" x14ac:dyDescent="0.25">
      <c r="A253" s="237"/>
      <c r="C253" s="237"/>
      <c r="D253" s="239"/>
      <c r="E253" s="239"/>
      <c r="F253" s="239"/>
      <c r="G253" s="239"/>
      <c r="H253" s="239"/>
      <c r="I253" s="239"/>
      <c r="J253" s="240"/>
      <c r="K253" s="240"/>
      <c r="L253" s="273"/>
      <c r="M253" s="274"/>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217"/>
      <c r="BK253" s="217"/>
      <c r="BL253" s="217"/>
    </row>
    <row r="254" spans="1:64" s="238" customFormat="1" x14ac:dyDescent="0.25">
      <c r="A254" s="237"/>
      <c r="C254" s="237"/>
      <c r="D254" s="239"/>
      <c r="E254" s="239"/>
      <c r="F254" s="239"/>
      <c r="G254" s="239"/>
      <c r="H254" s="239"/>
      <c r="I254" s="239"/>
      <c r="J254" s="240"/>
      <c r="K254" s="240"/>
      <c r="L254" s="273"/>
      <c r="M254" s="274"/>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217"/>
      <c r="BK254" s="217"/>
      <c r="BL254" s="217"/>
    </row>
    <row r="255" spans="1:64" s="238" customFormat="1" x14ac:dyDescent="0.25">
      <c r="A255" s="237"/>
      <c r="C255" s="237"/>
      <c r="D255" s="239"/>
      <c r="E255" s="239"/>
      <c r="F255" s="239"/>
      <c r="G255" s="239"/>
      <c r="H255" s="239"/>
      <c r="I255" s="239"/>
      <c r="J255" s="240"/>
      <c r="K255" s="240"/>
      <c r="L255" s="273"/>
      <c r="M255" s="274"/>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217"/>
      <c r="BK255" s="217"/>
      <c r="BL255" s="217"/>
    </row>
    <row r="256" spans="1:64" s="238" customFormat="1" x14ac:dyDescent="0.25">
      <c r="A256" s="237"/>
      <c r="C256" s="237"/>
      <c r="D256" s="239"/>
      <c r="E256" s="239"/>
      <c r="F256" s="239"/>
      <c r="G256" s="239"/>
      <c r="H256" s="239"/>
      <c r="I256" s="239"/>
      <c r="J256" s="240"/>
      <c r="K256" s="240"/>
      <c r="L256" s="273"/>
      <c r="M256" s="274"/>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217"/>
      <c r="BK256" s="217"/>
      <c r="BL256" s="217"/>
    </row>
    <row r="257" spans="1:64" s="238" customFormat="1" x14ac:dyDescent="0.25">
      <c r="A257" s="237"/>
      <c r="C257" s="237"/>
      <c r="D257" s="239"/>
      <c r="E257" s="239"/>
      <c r="F257" s="239"/>
      <c r="G257" s="239"/>
      <c r="H257" s="239"/>
      <c r="I257" s="239"/>
      <c r="J257" s="240"/>
      <c r="K257" s="240"/>
      <c r="L257" s="273"/>
      <c r="M257" s="274"/>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217"/>
      <c r="BK257" s="217"/>
      <c r="BL257" s="217"/>
    </row>
    <row r="258" spans="1:64" s="238" customFormat="1" x14ac:dyDescent="0.25">
      <c r="A258" s="237"/>
      <c r="C258" s="237"/>
      <c r="D258" s="239"/>
      <c r="E258" s="239"/>
      <c r="F258" s="239"/>
      <c r="G258" s="239"/>
      <c r="H258" s="239"/>
      <c r="I258" s="239"/>
      <c r="J258" s="240"/>
      <c r="K258" s="240"/>
      <c r="L258" s="273"/>
      <c r="M258" s="274"/>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row>
    <row r="259" spans="1:64" s="238" customFormat="1" x14ac:dyDescent="0.25">
      <c r="A259" s="237"/>
      <c r="C259" s="237"/>
      <c r="D259" s="239"/>
      <c r="E259" s="239"/>
      <c r="F259" s="239"/>
      <c r="G259" s="239"/>
      <c r="H259" s="239"/>
      <c r="I259" s="239"/>
      <c r="J259" s="240"/>
      <c r="K259" s="240"/>
      <c r="L259" s="273"/>
      <c r="M259" s="274"/>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217"/>
      <c r="BK259" s="217"/>
      <c r="BL259" s="217"/>
    </row>
    <row r="260" spans="1:64" s="238" customFormat="1" x14ac:dyDescent="0.25">
      <c r="A260" s="237"/>
      <c r="C260" s="237"/>
      <c r="D260" s="239"/>
      <c r="E260" s="239"/>
      <c r="F260" s="239"/>
      <c r="G260" s="239"/>
      <c r="H260" s="239"/>
      <c r="I260" s="239"/>
      <c r="J260" s="240"/>
      <c r="K260" s="240"/>
      <c r="L260" s="273"/>
      <c r="M260" s="274"/>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217"/>
      <c r="BK260" s="217"/>
      <c r="BL260" s="217"/>
    </row>
    <row r="261" spans="1:64" s="238" customFormat="1" x14ac:dyDescent="0.25">
      <c r="A261" s="237"/>
      <c r="C261" s="237"/>
      <c r="D261" s="239"/>
      <c r="E261" s="239"/>
      <c r="F261" s="239"/>
      <c r="G261" s="239"/>
      <c r="H261" s="239"/>
      <c r="I261" s="239"/>
      <c r="J261" s="240"/>
      <c r="K261" s="240"/>
      <c r="L261" s="273"/>
      <c r="M261" s="274"/>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217"/>
      <c r="BK261" s="217"/>
      <c r="BL261" s="217"/>
    </row>
    <row r="262" spans="1:64" s="238" customFormat="1" x14ac:dyDescent="0.25">
      <c r="A262" s="237"/>
      <c r="C262" s="237"/>
      <c r="D262" s="239"/>
      <c r="E262" s="239"/>
      <c r="F262" s="239"/>
      <c r="G262" s="239"/>
      <c r="H262" s="239"/>
      <c r="I262" s="239"/>
      <c r="J262" s="240"/>
      <c r="K262" s="240"/>
      <c r="L262" s="273"/>
      <c r="M262" s="274"/>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217"/>
      <c r="BK262" s="217"/>
      <c r="BL262" s="217"/>
    </row>
    <row r="263" spans="1:64" s="238" customFormat="1" x14ac:dyDescent="0.25">
      <c r="A263" s="237"/>
      <c r="C263" s="237"/>
      <c r="D263" s="239"/>
      <c r="E263" s="239"/>
      <c r="F263" s="239"/>
      <c r="G263" s="239"/>
      <c r="H263" s="239"/>
      <c r="I263" s="239"/>
      <c r="J263" s="240"/>
      <c r="K263" s="240"/>
      <c r="L263" s="273"/>
      <c r="M263" s="274"/>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217"/>
      <c r="BK263" s="217"/>
      <c r="BL263" s="217"/>
    </row>
    <row r="264" spans="1:64" s="238" customFormat="1" x14ac:dyDescent="0.25">
      <c r="A264" s="237"/>
      <c r="C264" s="237"/>
      <c r="D264" s="239"/>
      <c r="E264" s="239"/>
      <c r="F264" s="239"/>
      <c r="G264" s="239"/>
      <c r="H264" s="239"/>
      <c r="I264" s="239"/>
      <c r="J264" s="240"/>
      <c r="K264" s="240"/>
      <c r="L264" s="273"/>
      <c r="M264" s="274"/>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217"/>
      <c r="BK264" s="217"/>
      <c r="BL264" s="217"/>
    </row>
    <row r="265" spans="1:64" s="238" customFormat="1" x14ac:dyDescent="0.25">
      <c r="A265" s="237"/>
      <c r="C265" s="237"/>
      <c r="D265" s="239"/>
      <c r="E265" s="239"/>
      <c r="F265" s="239"/>
      <c r="G265" s="239"/>
      <c r="H265" s="239"/>
      <c r="I265" s="239"/>
      <c r="J265" s="240"/>
      <c r="K265" s="240"/>
      <c r="L265" s="273"/>
      <c r="M265" s="274"/>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217"/>
      <c r="BK265" s="217"/>
      <c r="BL265" s="217"/>
    </row>
    <row r="266" spans="1:64" s="238" customFormat="1" x14ac:dyDescent="0.25">
      <c r="A266" s="237"/>
      <c r="C266" s="237"/>
      <c r="D266" s="239"/>
      <c r="E266" s="239"/>
      <c r="F266" s="239"/>
      <c r="G266" s="239"/>
      <c r="H266" s="239"/>
      <c r="I266" s="239"/>
      <c r="J266" s="240"/>
      <c r="K266" s="240"/>
      <c r="L266" s="273"/>
      <c r="M266" s="274"/>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217"/>
      <c r="BK266" s="217"/>
      <c r="BL266" s="217"/>
    </row>
    <row r="267" spans="1:64" s="238" customFormat="1" x14ac:dyDescent="0.25">
      <c r="A267" s="237"/>
      <c r="C267" s="237"/>
      <c r="D267" s="239"/>
      <c r="E267" s="239"/>
      <c r="F267" s="239"/>
      <c r="G267" s="239"/>
      <c r="H267" s="239"/>
      <c r="I267" s="239"/>
      <c r="J267" s="240"/>
      <c r="K267" s="240"/>
      <c r="L267" s="273"/>
      <c r="M267" s="274"/>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217"/>
      <c r="BK267" s="217"/>
      <c r="BL267" s="217"/>
    </row>
    <row r="268" spans="1:64" s="238" customFormat="1" x14ac:dyDescent="0.25">
      <c r="A268" s="237"/>
      <c r="C268" s="237"/>
      <c r="D268" s="239"/>
      <c r="E268" s="239"/>
      <c r="F268" s="239"/>
      <c r="G268" s="239"/>
      <c r="H268" s="239"/>
      <c r="I268" s="239"/>
      <c r="J268" s="240"/>
      <c r="K268" s="240"/>
      <c r="L268" s="273"/>
      <c r="M268" s="274"/>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217"/>
      <c r="BK268" s="217"/>
      <c r="BL268" s="217"/>
    </row>
    <row r="269" spans="1:64" s="238" customFormat="1" x14ac:dyDescent="0.25">
      <c r="A269" s="237"/>
      <c r="C269" s="237"/>
      <c r="D269" s="239"/>
      <c r="E269" s="239"/>
      <c r="F269" s="239"/>
      <c r="G269" s="239"/>
      <c r="H269" s="239"/>
      <c r="I269" s="239"/>
      <c r="J269" s="240"/>
      <c r="K269" s="240"/>
      <c r="L269" s="273"/>
      <c r="M269" s="274"/>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217"/>
      <c r="BK269" s="217"/>
      <c r="BL269" s="217"/>
    </row>
    <row r="270" spans="1:64" s="238" customFormat="1" x14ac:dyDescent="0.25">
      <c r="A270" s="237"/>
      <c r="C270" s="237"/>
      <c r="D270" s="239"/>
      <c r="E270" s="239"/>
      <c r="F270" s="239"/>
      <c r="G270" s="239"/>
      <c r="H270" s="239"/>
      <c r="I270" s="239"/>
      <c r="J270" s="240"/>
      <c r="K270" s="240"/>
      <c r="L270" s="273"/>
      <c r="M270" s="274"/>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217"/>
      <c r="BK270" s="217"/>
      <c r="BL270" s="217"/>
    </row>
    <row r="271" spans="1:64" s="238" customFormat="1" x14ac:dyDescent="0.25">
      <c r="A271" s="237"/>
      <c r="C271" s="237"/>
      <c r="D271" s="239"/>
      <c r="E271" s="239"/>
      <c r="F271" s="239"/>
      <c r="G271" s="239"/>
      <c r="H271" s="239"/>
      <c r="I271" s="239"/>
      <c r="J271" s="240"/>
      <c r="K271" s="240"/>
      <c r="L271" s="273"/>
      <c r="M271" s="274"/>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217"/>
      <c r="BK271" s="217"/>
      <c r="BL271" s="217"/>
    </row>
    <row r="272" spans="1:64" s="238" customFormat="1" x14ac:dyDescent="0.25">
      <c r="A272" s="237"/>
      <c r="C272" s="237"/>
      <c r="D272" s="239"/>
      <c r="E272" s="239"/>
      <c r="F272" s="239"/>
      <c r="G272" s="239"/>
      <c r="H272" s="239"/>
      <c r="I272" s="239"/>
      <c r="J272" s="240"/>
      <c r="K272" s="240"/>
      <c r="L272" s="273"/>
      <c r="M272" s="274"/>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217"/>
      <c r="BK272" s="217"/>
      <c r="BL272" s="217"/>
    </row>
    <row r="273" spans="1:64" s="238" customFormat="1" x14ac:dyDescent="0.25">
      <c r="A273" s="237"/>
      <c r="C273" s="237"/>
      <c r="D273" s="239"/>
      <c r="E273" s="239"/>
      <c r="F273" s="239"/>
      <c r="G273" s="239"/>
      <c r="H273" s="239"/>
      <c r="I273" s="239"/>
      <c r="J273" s="240"/>
      <c r="K273" s="240"/>
      <c r="L273" s="273"/>
      <c r="M273" s="274"/>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217"/>
      <c r="BK273" s="217"/>
      <c r="BL273" s="217"/>
    </row>
    <row r="274" spans="1:64" s="238" customFormat="1" x14ac:dyDescent="0.25">
      <c r="A274" s="237"/>
      <c r="C274" s="237"/>
      <c r="D274" s="239"/>
      <c r="E274" s="239"/>
      <c r="F274" s="239"/>
      <c r="G274" s="239"/>
      <c r="H274" s="239"/>
      <c r="I274" s="239"/>
      <c r="J274" s="240"/>
      <c r="K274" s="240"/>
      <c r="L274" s="273"/>
      <c r="M274" s="274"/>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217"/>
      <c r="BK274" s="217"/>
      <c r="BL274" s="217"/>
    </row>
    <row r="275" spans="1:64" s="238" customFormat="1" x14ac:dyDescent="0.25">
      <c r="A275" s="237"/>
      <c r="C275" s="237"/>
      <c r="D275" s="239"/>
      <c r="E275" s="239"/>
      <c r="F275" s="239"/>
      <c r="G275" s="239"/>
      <c r="H275" s="239"/>
      <c r="I275" s="239"/>
      <c r="J275" s="240"/>
      <c r="K275" s="240"/>
      <c r="L275" s="273"/>
      <c r="M275" s="274"/>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217"/>
      <c r="BK275" s="217"/>
      <c r="BL275" s="217"/>
    </row>
    <row r="276" spans="1:64" s="238" customFormat="1" x14ac:dyDescent="0.25">
      <c r="A276" s="237"/>
      <c r="C276" s="237"/>
      <c r="D276" s="239"/>
      <c r="E276" s="239"/>
      <c r="F276" s="239"/>
      <c r="G276" s="239"/>
      <c r="H276" s="239"/>
      <c r="I276" s="239"/>
      <c r="J276" s="240"/>
      <c r="K276" s="240"/>
      <c r="L276" s="273"/>
      <c r="M276" s="274"/>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217"/>
      <c r="BK276" s="217"/>
      <c r="BL276" s="217"/>
    </row>
    <row r="277" spans="1:64" s="238" customFormat="1" x14ac:dyDescent="0.25">
      <c r="A277" s="237"/>
      <c r="C277" s="237"/>
      <c r="D277" s="239"/>
      <c r="E277" s="239"/>
      <c r="F277" s="239"/>
      <c r="G277" s="239"/>
      <c r="H277" s="239"/>
      <c r="I277" s="239"/>
      <c r="J277" s="240"/>
      <c r="K277" s="240"/>
      <c r="L277" s="273"/>
      <c r="M277" s="274"/>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217"/>
      <c r="BK277" s="217"/>
      <c r="BL277" s="217"/>
    </row>
    <row r="278" spans="1:64" s="238" customFormat="1" x14ac:dyDescent="0.25">
      <c r="A278" s="237"/>
      <c r="C278" s="237"/>
      <c r="D278" s="239"/>
      <c r="E278" s="239"/>
      <c r="F278" s="239"/>
      <c r="G278" s="239"/>
      <c r="H278" s="239"/>
      <c r="I278" s="239"/>
      <c r="J278" s="240"/>
      <c r="K278" s="240"/>
      <c r="L278" s="273"/>
      <c r="M278" s="274"/>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217"/>
      <c r="BK278" s="217"/>
      <c r="BL278" s="217"/>
    </row>
    <row r="279" spans="1:64" s="238" customFormat="1" x14ac:dyDescent="0.25">
      <c r="A279" s="237"/>
      <c r="C279" s="237"/>
      <c r="D279" s="239"/>
      <c r="E279" s="239"/>
      <c r="F279" s="239"/>
      <c r="G279" s="239"/>
      <c r="H279" s="239"/>
      <c r="I279" s="239"/>
      <c r="J279" s="240"/>
      <c r="K279" s="240"/>
      <c r="L279" s="273"/>
      <c r="M279" s="274"/>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217"/>
      <c r="BK279" s="217"/>
      <c r="BL279" s="217"/>
    </row>
    <row r="280" spans="1:64" s="238" customFormat="1" x14ac:dyDescent="0.25">
      <c r="A280" s="237"/>
      <c r="C280" s="237"/>
      <c r="D280" s="239"/>
      <c r="E280" s="239"/>
      <c r="F280" s="239"/>
      <c r="G280" s="239"/>
      <c r="H280" s="239"/>
      <c r="I280" s="239"/>
      <c r="J280" s="240"/>
      <c r="K280" s="240"/>
      <c r="L280" s="273"/>
      <c r="M280" s="274"/>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217"/>
      <c r="BK280" s="217"/>
      <c r="BL280" s="217"/>
    </row>
    <row r="281" spans="1:64" s="238" customFormat="1" x14ac:dyDescent="0.25">
      <c r="A281" s="237"/>
      <c r="C281" s="237"/>
      <c r="D281" s="239"/>
      <c r="E281" s="239"/>
      <c r="F281" s="239"/>
      <c r="G281" s="239"/>
      <c r="H281" s="239"/>
      <c r="I281" s="239"/>
      <c r="J281" s="240"/>
      <c r="K281" s="240"/>
      <c r="L281" s="273"/>
      <c r="M281" s="274"/>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217"/>
      <c r="BK281" s="217"/>
      <c r="BL281" s="217"/>
    </row>
    <row r="282" spans="1:64" s="238" customFormat="1" x14ac:dyDescent="0.25">
      <c r="A282" s="237"/>
      <c r="C282" s="237"/>
      <c r="D282" s="239"/>
      <c r="E282" s="239"/>
      <c r="F282" s="239"/>
      <c r="G282" s="239"/>
      <c r="H282" s="239"/>
      <c r="I282" s="239"/>
      <c r="J282" s="240"/>
      <c r="K282" s="240"/>
      <c r="L282" s="273"/>
      <c r="M282" s="274"/>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row>
    <row r="283" spans="1:64" s="238" customFormat="1" x14ac:dyDescent="0.25">
      <c r="A283" s="237"/>
      <c r="C283" s="237"/>
      <c r="D283" s="239"/>
      <c r="E283" s="239"/>
      <c r="F283" s="239"/>
      <c r="G283" s="239"/>
      <c r="H283" s="239"/>
      <c r="I283" s="239"/>
      <c r="J283" s="240"/>
      <c r="K283" s="240"/>
      <c r="L283" s="273"/>
      <c r="M283" s="274"/>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217"/>
      <c r="BK283" s="217"/>
      <c r="BL283" s="217"/>
    </row>
    <row r="284" spans="1:64" s="238" customFormat="1" x14ac:dyDescent="0.25">
      <c r="A284" s="237"/>
      <c r="C284" s="237"/>
      <c r="D284" s="239"/>
      <c r="E284" s="239"/>
      <c r="F284" s="239"/>
      <c r="G284" s="239"/>
      <c r="H284" s="239"/>
      <c r="I284" s="239"/>
      <c r="J284" s="240"/>
      <c r="K284" s="240"/>
      <c r="L284" s="273"/>
      <c r="M284" s="274"/>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217"/>
      <c r="BK284" s="217"/>
      <c r="BL284" s="217"/>
    </row>
    <row r="285" spans="1:64" s="238" customFormat="1" x14ac:dyDescent="0.25">
      <c r="A285" s="237"/>
      <c r="C285" s="237"/>
      <c r="D285" s="239"/>
      <c r="E285" s="239"/>
      <c r="F285" s="239"/>
      <c r="G285" s="239"/>
      <c r="H285" s="239"/>
      <c r="I285" s="239"/>
      <c r="J285" s="240"/>
      <c r="K285" s="240"/>
      <c r="L285" s="273"/>
      <c r="M285" s="274"/>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217"/>
      <c r="BK285" s="217"/>
      <c r="BL285" s="217"/>
    </row>
    <row r="286" spans="1:64" s="238" customFormat="1" x14ac:dyDescent="0.25">
      <c r="A286" s="237"/>
      <c r="C286" s="237"/>
      <c r="D286" s="239"/>
      <c r="E286" s="239"/>
      <c r="F286" s="239"/>
      <c r="G286" s="239"/>
      <c r="H286" s="239"/>
      <c r="I286" s="239"/>
      <c r="J286" s="240"/>
      <c r="K286" s="240"/>
      <c r="L286" s="273"/>
      <c r="M286" s="274"/>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217"/>
      <c r="BK286" s="217"/>
      <c r="BL286" s="217"/>
    </row>
    <row r="287" spans="1:64" s="238" customFormat="1" x14ac:dyDescent="0.25">
      <c r="A287" s="237"/>
      <c r="C287" s="237"/>
      <c r="D287" s="239"/>
      <c r="E287" s="239"/>
      <c r="F287" s="239"/>
      <c r="G287" s="239"/>
      <c r="H287" s="239"/>
      <c r="I287" s="239"/>
      <c r="J287" s="240"/>
      <c r="K287" s="240"/>
      <c r="L287" s="273"/>
      <c r="M287" s="274"/>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217"/>
      <c r="BK287" s="217"/>
      <c r="BL287" s="217"/>
    </row>
    <row r="288" spans="1:64" s="238" customFormat="1" x14ac:dyDescent="0.25">
      <c r="A288" s="237"/>
      <c r="C288" s="237"/>
      <c r="D288" s="239"/>
      <c r="E288" s="239"/>
      <c r="F288" s="239"/>
      <c r="G288" s="239"/>
      <c r="H288" s="239"/>
      <c r="I288" s="239"/>
      <c r="J288" s="240"/>
      <c r="K288" s="240"/>
      <c r="L288" s="273"/>
      <c r="M288" s="274"/>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217"/>
      <c r="BK288" s="217"/>
      <c r="BL288" s="217"/>
    </row>
    <row r="289" spans="1:64" s="238" customFormat="1" x14ac:dyDescent="0.25">
      <c r="A289" s="237"/>
      <c r="C289" s="237"/>
      <c r="D289" s="239"/>
      <c r="E289" s="239"/>
      <c r="F289" s="239"/>
      <c r="G289" s="239"/>
      <c r="H289" s="239"/>
      <c r="I289" s="239"/>
      <c r="J289" s="240"/>
      <c r="K289" s="240"/>
      <c r="L289" s="273"/>
      <c r="M289" s="274"/>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217"/>
      <c r="BK289" s="217"/>
      <c r="BL289" s="217"/>
    </row>
    <row r="290" spans="1:64" s="238" customFormat="1" x14ac:dyDescent="0.25">
      <c r="A290" s="237"/>
      <c r="C290" s="237"/>
      <c r="D290" s="239"/>
      <c r="E290" s="239"/>
      <c r="F290" s="239"/>
      <c r="G290" s="239"/>
      <c r="H290" s="239"/>
      <c r="I290" s="239"/>
      <c r="J290" s="240"/>
      <c r="K290" s="240"/>
      <c r="L290" s="273"/>
      <c r="M290" s="274"/>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row>
    <row r="291" spans="1:64" s="238" customFormat="1" x14ac:dyDescent="0.25">
      <c r="A291" s="237"/>
      <c r="C291" s="237"/>
      <c r="D291" s="239"/>
      <c r="E291" s="239"/>
      <c r="F291" s="239"/>
      <c r="G291" s="239"/>
      <c r="H291" s="239"/>
      <c r="I291" s="239"/>
      <c r="J291" s="240"/>
      <c r="K291" s="240"/>
      <c r="L291" s="273"/>
      <c r="M291" s="274"/>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217"/>
      <c r="BK291" s="217"/>
      <c r="BL291" s="217"/>
    </row>
    <row r="292" spans="1:64" s="238" customFormat="1" x14ac:dyDescent="0.25">
      <c r="A292" s="237"/>
      <c r="C292" s="237"/>
      <c r="D292" s="239"/>
      <c r="E292" s="239"/>
      <c r="F292" s="239"/>
      <c r="G292" s="239"/>
      <c r="H292" s="239"/>
      <c r="I292" s="239"/>
      <c r="J292" s="240"/>
      <c r="K292" s="240"/>
      <c r="L292" s="273"/>
      <c r="M292" s="274"/>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217"/>
      <c r="BK292" s="217"/>
      <c r="BL292" s="217"/>
    </row>
    <row r="293" spans="1:64" s="238" customFormat="1" x14ac:dyDescent="0.25">
      <c r="A293" s="237"/>
      <c r="C293" s="237"/>
      <c r="D293" s="239"/>
      <c r="E293" s="239"/>
      <c r="F293" s="239"/>
      <c r="G293" s="239"/>
      <c r="H293" s="239"/>
      <c r="I293" s="239"/>
      <c r="J293" s="240"/>
      <c r="K293" s="240"/>
      <c r="L293" s="273"/>
      <c r="M293" s="274"/>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217"/>
      <c r="BK293" s="217"/>
      <c r="BL293" s="217"/>
    </row>
    <row r="294" spans="1:64" s="238" customFormat="1" x14ac:dyDescent="0.25">
      <c r="A294" s="237"/>
      <c r="C294" s="237"/>
      <c r="D294" s="239"/>
      <c r="E294" s="239"/>
      <c r="F294" s="239"/>
      <c r="G294" s="239"/>
      <c r="H294" s="239"/>
      <c r="I294" s="239"/>
      <c r="J294" s="240"/>
      <c r="K294" s="240"/>
      <c r="L294" s="273"/>
      <c r="M294" s="274"/>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row>
    <row r="295" spans="1:64" s="238" customFormat="1" x14ac:dyDescent="0.25">
      <c r="A295" s="237"/>
      <c r="C295" s="237"/>
      <c r="D295" s="239"/>
      <c r="E295" s="239"/>
      <c r="F295" s="239"/>
      <c r="G295" s="239"/>
      <c r="H295" s="239"/>
      <c r="I295" s="239"/>
      <c r="J295" s="240"/>
      <c r="K295" s="240"/>
      <c r="L295" s="273"/>
      <c r="M295" s="274"/>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row>
    <row r="296" spans="1:64" s="238" customFormat="1" x14ac:dyDescent="0.25">
      <c r="A296" s="237"/>
      <c r="C296" s="237"/>
      <c r="D296" s="239"/>
      <c r="E296" s="239"/>
      <c r="F296" s="239"/>
      <c r="G296" s="239"/>
      <c r="H296" s="239"/>
      <c r="I296" s="239"/>
      <c r="J296" s="240"/>
      <c r="K296" s="240"/>
      <c r="L296" s="273"/>
      <c r="M296" s="274"/>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row>
    <row r="297" spans="1:64" s="238" customFormat="1" x14ac:dyDescent="0.25">
      <c r="A297" s="237"/>
      <c r="C297" s="237"/>
      <c r="D297" s="239"/>
      <c r="E297" s="239"/>
      <c r="F297" s="239"/>
      <c r="G297" s="239"/>
      <c r="H297" s="239"/>
      <c r="I297" s="239"/>
      <c r="J297" s="240"/>
      <c r="K297" s="240"/>
      <c r="L297" s="273"/>
      <c r="M297" s="274"/>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row>
    <row r="298" spans="1:64" s="238" customFormat="1" x14ac:dyDescent="0.25">
      <c r="A298" s="237"/>
      <c r="C298" s="237"/>
      <c r="D298" s="239"/>
      <c r="E298" s="239"/>
      <c r="F298" s="239"/>
      <c r="G298" s="239"/>
      <c r="H298" s="239"/>
      <c r="I298" s="239"/>
      <c r="J298" s="240"/>
      <c r="K298" s="240"/>
      <c r="L298" s="273"/>
      <c r="M298" s="274"/>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row>
    <row r="299" spans="1:64" s="238" customFormat="1" x14ac:dyDescent="0.25">
      <c r="A299" s="237"/>
      <c r="C299" s="237"/>
      <c r="D299" s="239"/>
      <c r="E299" s="239"/>
      <c r="F299" s="239"/>
      <c r="G299" s="239"/>
      <c r="H299" s="239"/>
      <c r="I299" s="239"/>
      <c r="J299" s="240"/>
      <c r="K299" s="240"/>
      <c r="L299" s="273"/>
      <c r="M299" s="274"/>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row>
    <row r="300" spans="1:64" s="238" customFormat="1" x14ac:dyDescent="0.25">
      <c r="A300" s="237"/>
      <c r="C300" s="237"/>
      <c r="D300" s="239"/>
      <c r="E300" s="239"/>
      <c r="F300" s="239"/>
      <c r="G300" s="239"/>
      <c r="H300" s="239"/>
      <c r="I300" s="239"/>
      <c r="J300" s="240"/>
      <c r="K300" s="240"/>
      <c r="L300" s="273"/>
      <c r="M300" s="274"/>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217"/>
      <c r="BK300" s="217"/>
      <c r="BL300" s="217"/>
    </row>
    <row r="301" spans="1:64" s="238" customFormat="1" x14ac:dyDescent="0.25">
      <c r="A301" s="237"/>
      <c r="C301" s="237"/>
      <c r="D301" s="239"/>
      <c r="E301" s="239"/>
      <c r="F301" s="239"/>
      <c r="G301" s="239"/>
      <c r="H301" s="239"/>
      <c r="I301" s="239"/>
      <c r="J301" s="240"/>
      <c r="K301" s="240"/>
      <c r="L301" s="273"/>
      <c r="M301" s="274"/>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217"/>
      <c r="BK301" s="217"/>
      <c r="BL301" s="217"/>
    </row>
    <row r="302" spans="1:64" s="238" customFormat="1" x14ac:dyDescent="0.25">
      <c r="A302" s="237"/>
      <c r="C302" s="237"/>
      <c r="D302" s="239"/>
      <c r="E302" s="239"/>
      <c r="F302" s="239"/>
      <c r="G302" s="239"/>
      <c r="H302" s="239"/>
      <c r="I302" s="239"/>
      <c r="J302" s="240"/>
      <c r="K302" s="240"/>
      <c r="L302" s="273"/>
      <c r="M302" s="274"/>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217"/>
      <c r="BK302" s="217"/>
      <c r="BL302" s="217"/>
    </row>
    <row r="303" spans="1:64" s="238" customFormat="1" x14ac:dyDescent="0.25">
      <c r="A303" s="237"/>
      <c r="C303" s="237"/>
      <c r="D303" s="239"/>
      <c r="E303" s="239"/>
      <c r="F303" s="239"/>
      <c r="G303" s="239"/>
      <c r="H303" s="239"/>
      <c r="I303" s="239"/>
      <c r="J303" s="240"/>
      <c r="K303" s="240"/>
      <c r="L303" s="273"/>
      <c r="M303" s="274"/>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217"/>
      <c r="BK303" s="217"/>
      <c r="BL303" s="217"/>
    </row>
    <row r="304" spans="1:64" s="238" customFormat="1" x14ac:dyDescent="0.25">
      <c r="A304" s="237"/>
      <c r="C304" s="237"/>
      <c r="D304" s="239"/>
      <c r="E304" s="239"/>
      <c r="F304" s="239"/>
      <c r="G304" s="239"/>
      <c r="H304" s="239"/>
      <c r="I304" s="239"/>
      <c r="J304" s="240"/>
      <c r="K304" s="240"/>
      <c r="L304" s="273"/>
      <c r="M304" s="274"/>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217"/>
      <c r="BK304" s="217"/>
      <c r="BL304" s="217"/>
    </row>
    <row r="305" spans="1:64" s="238" customFormat="1" x14ac:dyDescent="0.25">
      <c r="A305" s="237"/>
      <c r="C305" s="237"/>
      <c r="D305" s="239"/>
      <c r="E305" s="239"/>
      <c r="F305" s="239"/>
      <c r="G305" s="239"/>
      <c r="H305" s="239"/>
      <c r="I305" s="239"/>
      <c r="J305" s="240"/>
      <c r="K305" s="240"/>
      <c r="L305" s="273"/>
      <c r="M305" s="274"/>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217"/>
      <c r="BK305" s="217"/>
      <c r="BL305" s="217"/>
    </row>
    <row r="306" spans="1:64" s="238" customFormat="1" x14ac:dyDescent="0.25">
      <c r="A306" s="237"/>
      <c r="C306" s="237"/>
      <c r="D306" s="239"/>
      <c r="E306" s="239"/>
      <c r="F306" s="239"/>
      <c r="G306" s="239"/>
      <c r="H306" s="239"/>
      <c r="I306" s="239"/>
      <c r="J306" s="240"/>
      <c r="K306" s="240"/>
      <c r="L306" s="273"/>
      <c r="M306" s="274"/>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217"/>
      <c r="BK306" s="217"/>
      <c r="BL306" s="217"/>
    </row>
    <row r="307" spans="1:64" s="238" customFormat="1" x14ac:dyDescent="0.25">
      <c r="A307" s="237"/>
      <c r="C307" s="237"/>
      <c r="D307" s="239"/>
      <c r="E307" s="239"/>
      <c r="F307" s="239"/>
      <c r="G307" s="239"/>
      <c r="H307" s="239"/>
      <c r="I307" s="239"/>
      <c r="J307" s="240"/>
      <c r="K307" s="240"/>
      <c r="L307" s="273"/>
      <c r="M307" s="274"/>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217"/>
      <c r="BK307" s="217"/>
      <c r="BL307" s="217"/>
    </row>
    <row r="308" spans="1:64" s="238" customFormat="1" x14ac:dyDescent="0.25">
      <c r="A308" s="237"/>
      <c r="C308" s="237"/>
      <c r="D308" s="239"/>
      <c r="E308" s="239"/>
      <c r="F308" s="239"/>
      <c r="G308" s="239"/>
      <c r="H308" s="239"/>
      <c r="I308" s="239"/>
      <c r="J308" s="240"/>
      <c r="K308" s="240"/>
      <c r="L308" s="273"/>
      <c r="M308" s="274"/>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217"/>
      <c r="BK308" s="217"/>
      <c r="BL308" s="217"/>
    </row>
    <row r="309" spans="1:64" s="238" customFormat="1" x14ac:dyDescent="0.25">
      <c r="A309" s="237"/>
      <c r="C309" s="237"/>
      <c r="D309" s="239"/>
      <c r="E309" s="239"/>
      <c r="F309" s="239"/>
      <c r="G309" s="239"/>
      <c r="H309" s="239"/>
      <c r="I309" s="239"/>
      <c r="J309" s="240"/>
      <c r="K309" s="240"/>
      <c r="L309" s="273"/>
      <c r="M309" s="274"/>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217"/>
      <c r="BK309" s="217"/>
      <c r="BL309" s="217"/>
    </row>
    <row r="310" spans="1:64" s="238" customFormat="1" x14ac:dyDescent="0.25">
      <c r="A310" s="237"/>
      <c r="C310" s="237"/>
      <c r="D310" s="239"/>
      <c r="E310" s="239"/>
      <c r="F310" s="239"/>
      <c r="G310" s="239"/>
      <c r="H310" s="239"/>
      <c r="I310" s="239"/>
      <c r="J310" s="240"/>
      <c r="K310" s="240"/>
      <c r="L310" s="273"/>
      <c r="M310" s="274"/>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217"/>
      <c r="BK310" s="217"/>
      <c r="BL310" s="217"/>
    </row>
    <row r="311" spans="1:64" s="238" customFormat="1" x14ac:dyDescent="0.25">
      <c r="A311" s="237"/>
      <c r="C311" s="237"/>
      <c r="D311" s="239"/>
      <c r="E311" s="239"/>
      <c r="F311" s="239"/>
      <c r="G311" s="239"/>
      <c r="H311" s="239"/>
      <c r="I311" s="239"/>
      <c r="J311" s="240"/>
      <c r="K311" s="240"/>
      <c r="L311" s="273"/>
      <c r="M311" s="274"/>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217"/>
      <c r="BK311" s="217"/>
      <c r="BL311" s="217"/>
    </row>
    <row r="312" spans="1:64" s="238" customFormat="1" x14ac:dyDescent="0.25">
      <c r="A312" s="237"/>
      <c r="C312" s="237"/>
      <c r="D312" s="239"/>
      <c r="E312" s="239"/>
      <c r="F312" s="239"/>
      <c r="G312" s="239"/>
      <c r="H312" s="239"/>
      <c r="I312" s="239"/>
      <c r="J312" s="240"/>
      <c r="K312" s="240"/>
      <c r="L312" s="273"/>
      <c r="M312" s="274"/>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217"/>
      <c r="BK312" s="217"/>
      <c r="BL312" s="217"/>
    </row>
    <row r="313" spans="1:64" s="238" customFormat="1" x14ac:dyDescent="0.25">
      <c r="A313" s="237"/>
      <c r="C313" s="237"/>
      <c r="D313" s="239"/>
      <c r="E313" s="239"/>
      <c r="F313" s="239"/>
      <c r="G313" s="239"/>
      <c r="H313" s="239"/>
      <c r="I313" s="239"/>
      <c r="J313" s="240"/>
      <c r="K313" s="240"/>
      <c r="L313" s="273"/>
      <c r="M313" s="274"/>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217"/>
      <c r="BK313" s="217"/>
      <c r="BL313" s="217"/>
    </row>
    <row r="314" spans="1:64" s="238" customFormat="1" x14ac:dyDescent="0.25">
      <c r="A314" s="237"/>
      <c r="C314" s="237"/>
      <c r="D314" s="239"/>
      <c r="E314" s="239"/>
      <c r="F314" s="239"/>
      <c r="G314" s="239"/>
      <c r="H314" s="239"/>
      <c r="I314" s="239"/>
      <c r="J314" s="240"/>
      <c r="K314" s="240"/>
      <c r="L314" s="273"/>
      <c r="M314" s="274"/>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217"/>
      <c r="BK314" s="217"/>
      <c r="BL314" s="217"/>
    </row>
    <row r="315" spans="1:64" s="238" customFormat="1" x14ac:dyDescent="0.25">
      <c r="A315" s="237"/>
      <c r="C315" s="237"/>
      <c r="D315" s="239"/>
      <c r="E315" s="239"/>
      <c r="F315" s="239"/>
      <c r="G315" s="239"/>
      <c r="H315" s="239"/>
      <c r="I315" s="239"/>
      <c r="J315" s="240"/>
      <c r="K315" s="240"/>
      <c r="L315" s="273"/>
      <c r="M315" s="274"/>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217"/>
      <c r="BK315" s="217"/>
      <c r="BL315" s="217"/>
    </row>
    <row r="316" spans="1:64" s="238" customFormat="1" x14ac:dyDescent="0.25">
      <c r="A316" s="237"/>
      <c r="C316" s="237"/>
      <c r="D316" s="239"/>
      <c r="E316" s="239"/>
      <c r="F316" s="239"/>
      <c r="G316" s="239"/>
      <c r="H316" s="239"/>
      <c r="I316" s="239"/>
      <c r="J316" s="240"/>
      <c r="K316" s="240"/>
      <c r="L316" s="273"/>
      <c r="M316" s="274"/>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row>
    <row r="317" spans="1:64" s="238" customFormat="1" x14ac:dyDescent="0.25">
      <c r="A317" s="237"/>
      <c r="C317" s="237"/>
      <c r="D317" s="239"/>
      <c r="E317" s="239"/>
      <c r="F317" s="239"/>
      <c r="G317" s="239"/>
      <c r="H317" s="239"/>
      <c r="I317" s="239"/>
      <c r="J317" s="240"/>
      <c r="K317" s="240"/>
      <c r="L317" s="273"/>
      <c r="M317" s="274"/>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217"/>
      <c r="BK317" s="217"/>
      <c r="BL317" s="217"/>
    </row>
    <row r="318" spans="1:64" s="238" customFormat="1" x14ac:dyDescent="0.25">
      <c r="A318" s="237"/>
      <c r="C318" s="237"/>
      <c r="D318" s="239"/>
      <c r="E318" s="239"/>
      <c r="F318" s="239"/>
      <c r="G318" s="239"/>
      <c r="H318" s="239"/>
      <c r="I318" s="239"/>
      <c r="J318" s="240"/>
      <c r="K318" s="240"/>
      <c r="L318" s="273"/>
      <c r="M318" s="274"/>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217"/>
      <c r="BK318" s="217"/>
      <c r="BL318" s="217"/>
    </row>
    <row r="319" spans="1:64" s="238" customFormat="1" x14ac:dyDescent="0.25">
      <c r="A319" s="237"/>
      <c r="C319" s="237"/>
      <c r="D319" s="239"/>
      <c r="E319" s="239"/>
      <c r="F319" s="239"/>
      <c r="G319" s="239"/>
      <c r="H319" s="239"/>
      <c r="I319" s="239"/>
      <c r="J319" s="240"/>
      <c r="K319" s="240"/>
      <c r="L319" s="273"/>
      <c r="M319" s="274"/>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217"/>
      <c r="BK319" s="217"/>
      <c r="BL319" s="217"/>
    </row>
    <row r="320" spans="1:64" s="238" customFormat="1" x14ac:dyDescent="0.25">
      <c r="A320" s="237"/>
      <c r="C320" s="237"/>
      <c r="D320" s="239"/>
      <c r="E320" s="239"/>
      <c r="F320" s="239"/>
      <c r="G320" s="239"/>
      <c r="H320" s="239"/>
      <c r="I320" s="239"/>
      <c r="J320" s="240"/>
      <c r="K320" s="240"/>
      <c r="L320" s="273"/>
      <c r="M320" s="274"/>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row>
    <row r="321" spans="1:64" s="238" customFormat="1" x14ac:dyDescent="0.25">
      <c r="A321" s="237"/>
      <c r="C321" s="237"/>
      <c r="D321" s="239"/>
      <c r="E321" s="239"/>
      <c r="F321" s="239"/>
      <c r="G321" s="239"/>
      <c r="H321" s="239"/>
      <c r="I321" s="239"/>
      <c r="J321" s="240"/>
      <c r="K321" s="240"/>
      <c r="L321" s="273"/>
      <c r="M321" s="274"/>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row>
    <row r="322" spans="1:64" s="238" customFormat="1" x14ac:dyDescent="0.25">
      <c r="A322" s="237"/>
      <c r="C322" s="237"/>
      <c r="D322" s="239"/>
      <c r="E322" s="239"/>
      <c r="F322" s="239"/>
      <c r="G322" s="239"/>
      <c r="H322" s="239"/>
      <c r="I322" s="239"/>
      <c r="J322" s="240"/>
      <c r="K322" s="240"/>
      <c r="L322" s="273"/>
      <c r="M322" s="274"/>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217"/>
      <c r="BK322" s="217"/>
      <c r="BL322" s="217"/>
    </row>
    <row r="323" spans="1:64" s="238" customFormat="1" x14ac:dyDescent="0.25">
      <c r="A323" s="237"/>
      <c r="C323" s="237"/>
      <c r="D323" s="239"/>
      <c r="E323" s="239"/>
      <c r="F323" s="239"/>
      <c r="G323" s="239"/>
      <c r="H323" s="239"/>
      <c r="I323" s="239"/>
      <c r="J323" s="240"/>
      <c r="K323" s="240"/>
      <c r="L323" s="273"/>
      <c r="M323" s="274"/>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217"/>
      <c r="BK323" s="217"/>
      <c r="BL323" s="217"/>
    </row>
    <row r="324" spans="1:64" s="238" customFormat="1" x14ac:dyDescent="0.25">
      <c r="A324" s="237"/>
      <c r="C324" s="237"/>
      <c r="D324" s="239"/>
      <c r="E324" s="239"/>
      <c r="F324" s="239"/>
      <c r="G324" s="239"/>
      <c r="H324" s="239"/>
      <c r="I324" s="239"/>
      <c r="J324" s="240"/>
      <c r="K324" s="240"/>
      <c r="L324" s="273"/>
      <c r="M324" s="274"/>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217"/>
      <c r="BK324" s="217"/>
      <c r="BL324" s="217"/>
    </row>
    <row r="325" spans="1:64" s="238" customFormat="1" x14ac:dyDescent="0.25">
      <c r="A325" s="237"/>
      <c r="C325" s="237"/>
      <c r="D325" s="239"/>
      <c r="E325" s="239"/>
      <c r="F325" s="239"/>
      <c r="G325" s="239"/>
      <c r="H325" s="239"/>
      <c r="I325" s="239"/>
      <c r="J325" s="240"/>
      <c r="K325" s="240"/>
      <c r="L325" s="273"/>
      <c r="M325" s="274"/>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row>
    <row r="326" spans="1:64" s="238" customFormat="1" x14ac:dyDescent="0.25">
      <c r="A326" s="237"/>
      <c r="C326" s="237"/>
      <c r="D326" s="239"/>
      <c r="E326" s="239"/>
      <c r="F326" s="239"/>
      <c r="G326" s="239"/>
      <c r="H326" s="239"/>
      <c r="I326" s="239"/>
      <c r="J326" s="240"/>
      <c r="K326" s="240"/>
      <c r="L326" s="273"/>
      <c r="M326" s="274"/>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row>
    <row r="327" spans="1:64" s="238" customFormat="1" x14ac:dyDescent="0.25">
      <c r="A327" s="237"/>
      <c r="C327" s="237"/>
      <c r="D327" s="239"/>
      <c r="E327" s="239"/>
      <c r="F327" s="239"/>
      <c r="G327" s="239"/>
      <c r="H327" s="239"/>
      <c r="I327" s="239"/>
      <c r="J327" s="240"/>
      <c r="K327" s="240"/>
      <c r="L327" s="273"/>
      <c r="M327" s="274"/>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row>
    <row r="328" spans="1:64" s="238" customFormat="1" x14ac:dyDescent="0.25">
      <c r="A328" s="237"/>
      <c r="C328" s="237"/>
      <c r="D328" s="239"/>
      <c r="E328" s="239"/>
      <c r="F328" s="239"/>
      <c r="G328" s="239"/>
      <c r="H328" s="239"/>
      <c r="I328" s="239"/>
      <c r="J328" s="240"/>
      <c r="K328" s="240"/>
      <c r="L328" s="273"/>
      <c r="M328" s="274"/>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217"/>
      <c r="BK328" s="217"/>
      <c r="BL328" s="217"/>
    </row>
    <row r="329" spans="1:64" s="238" customFormat="1" x14ac:dyDescent="0.25">
      <c r="A329" s="237"/>
      <c r="C329" s="237"/>
      <c r="D329" s="239"/>
      <c r="E329" s="239"/>
      <c r="F329" s="239"/>
      <c r="G329" s="239"/>
      <c r="H329" s="239"/>
      <c r="I329" s="239"/>
      <c r="J329" s="240"/>
      <c r="K329" s="240"/>
      <c r="L329" s="273"/>
      <c r="M329" s="274"/>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row>
    <row r="330" spans="1:64" s="238" customFormat="1" x14ac:dyDescent="0.25">
      <c r="A330" s="237"/>
      <c r="C330" s="237"/>
      <c r="D330" s="239"/>
      <c r="E330" s="239"/>
      <c r="F330" s="239"/>
      <c r="G330" s="239"/>
      <c r="H330" s="239"/>
      <c r="I330" s="239"/>
      <c r="J330" s="240"/>
      <c r="K330" s="240"/>
      <c r="L330" s="273"/>
      <c r="M330" s="274"/>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row>
    <row r="331" spans="1:64" s="238" customFormat="1" x14ac:dyDescent="0.25">
      <c r="A331" s="237"/>
      <c r="C331" s="237"/>
      <c r="D331" s="239"/>
      <c r="E331" s="239"/>
      <c r="F331" s="239"/>
      <c r="G331" s="239"/>
      <c r="H331" s="239"/>
      <c r="I331" s="239"/>
      <c r="J331" s="240"/>
      <c r="K331" s="240"/>
      <c r="L331" s="273"/>
      <c r="M331" s="274"/>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row>
    <row r="332" spans="1:64" s="238" customFormat="1" x14ac:dyDescent="0.25">
      <c r="A332" s="237"/>
      <c r="C332" s="237"/>
      <c r="D332" s="239"/>
      <c r="E332" s="239"/>
      <c r="F332" s="239"/>
      <c r="G332" s="239"/>
      <c r="H332" s="239"/>
      <c r="I332" s="239"/>
      <c r="J332" s="240"/>
      <c r="K332" s="240"/>
      <c r="L332" s="273"/>
      <c r="M332" s="274"/>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row>
    <row r="333" spans="1:64" s="238" customFormat="1" x14ac:dyDescent="0.25">
      <c r="A333" s="237"/>
      <c r="C333" s="237"/>
      <c r="D333" s="239"/>
      <c r="E333" s="239"/>
      <c r="F333" s="239"/>
      <c r="G333" s="239"/>
      <c r="H333" s="239"/>
      <c r="I333" s="239"/>
      <c r="J333" s="240"/>
      <c r="K333" s="240"/>
      <c r="L333" s="273"/>
      <c r="M333" s="274"/>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row>
    <row r="334" spans="1:64" s="238" customFormat="1" x14ac:dyDescent="0.25">
      <c r="A334" s="237"/>
      <c r="C334" s="237"/>
      <c r="D334" s="239"/>
      <c r="E334" s="239"/>
      <c r="F334" s="239"/>
      <c r="G334" s="239"/>
      <c r="H334" s="239"/>
      <c r="I334" s="239"/>
      <c r="J334" s="240"/>
      <c r="K334" s="240"/>
      <c r="L334" s="273"/>
      <c r="M334" s="274"/>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row>
    <row r="335" spans="1:64" s="238" customFormat="1" x14ac:dyDescent="0.25">
      <c r="A335" s="237"/>
      <c r="C335" s="237"/>
      <c r="D335" s="239"/>
      <c r="E335" s="239"/>
      <c r="F335" s="239"/>
      <c r="G335" s="239"/>
      <c r="H335" s="239"/>
      <c r="I335" s="239"/>
      <c r="J335" s="240"/>
      <c r="K335" s="240"/>
      <c r="L335" s="273"/>
      <c r="M335" s="274"/>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row>
    <row r="336" spans="1:64" s="238" customFormat="1" x14ac:dyDescent="0.25">
      <c r="A336" s="237"/>
      <c r="C336" s="237"/>
      <c r="D336" s="239"/>
      <c r="E336" s="239"/>
      <c r="F336" s="239"/>
      <c r="G336" s="239"/>
      <c r="H336" s="239"/>
      <c r="I336" s="239"/>
      <c r="J336" s="240"/>
      <c r="K336" s="240"/>
      <c r="L336" s="273"/>
      <c r="M336" s="274"/>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row>
    <row r="337" spans="1:64" s="238" customFormat="1" x14ac:dyDescent="0.25">
      <c r="A337" s="237"/>
      <c r="C337" s="237"/>
      <c r="D337" s="239"/>
      <c r="E337" s="239"/>
      <c r="F337" s="239"/>
      <c r="G337" s="239"/>
      <c r="H337" s="239"/>
      <c r="I337" s="239"/>
      <c r="J337" s="240"/>
      <c r="K337" s="240"/>
      <c r="L337" s="273"/>
      <c r="M337" s="274"/>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row>
    <row r="338" spans="1:64" s="238" customFormat="1" x14ac:dyDescent="0.25">
      <c r="A338" s="237"/>
      <c r="C338" s="237"/>
      <c r="D338" s="239"/>
      <c r="E338" s="239"/>
      <c r="F338" s="239"/>
      <c r="G338" s="239"/>
      <c r="H338" s="239"/>
      <c r="I338" s="239"/>
      <c r="J338" s="240"/>
      <c r="K338" s="240"/>
      <c r="L338" s="273"/>
      <c r="M338" s="274"/>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row>
    <row r="339" spans="1:64" s="238" customFormat="1" x14ac:dyDescent="0.25">
      <c r="A339" s="237"/>
      <c r="C339" s="237"/>
      <c r="D339" s="239"/>
      <c r="E339" s="239"/>
      <c r="F339" s="239"/>
      <c r="G339" s="239"/>
      <c r="H339" s="239"/>
      <c r="I339" s="239"/>
      <c r="J339" s="240"/>
      <c r="K339" s="240"/>
      <c r="L339" s="273"/>
      <c r="M339" s="274"/>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row>
    <row r="340" spans="1:64" s="238" customFormat="1" x14ac:dyDescent="0.25">
      <c r="A340" s="237"/>
      <c r="C340" s="237"/>
      <c r="D340" s="239"/>
      <c r="E340" s="239"/>
      <c r="F340" s="239"/>
      <c r="G340" s="239"/>
      <c r="H340" s="239"/>
      <c r="I340" s="239"/>
      <c r="J340" s="240"/>
      <c r="K340" s="240"/>
      <c r="L340" s="273"/>
      <c r="M340" s="274"/>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row>
    <row r="341" spans="1:64" s="238" customFormat="1" x14ac:dyDescent="0.25">
      <c r="A341" s="237"/>
      <c r="C341" s="237"/>
      <c r="D341" s="239"/>
      <c r="E341" s="239"/>
      <c r="F341" s="239"/>
      <c r="G341" s="239"/>
      <c r="H341" s="239"/>
      <c r="I341" s="239"/>
      <c r="J341" s="240"/>
      <c r="K341" s="240"/>
      <c r="L341" s="273"/>
      <c r="M341" s="274"/>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217"/>
      <c r="BK341" s="217"/>
      <c r="BL341" s="217"/>
    </row>
    <row r="342" spans="1:64" s="238" customFormat="1" x14ac:dyDescent="0.25">
      <c r="A342" s="237"/>
      <c r="C342" s="237"/>
      <c r="D342" s="239"/>
      <c r="E342" s="239"/>
      <c r="F342" s="239"/>
      <c r="G342" s="239"/>
      <c r="H342" s="239"/>
      <c r="I342" s="239"/>
      <c r="J342" s="240"/>
      <c r="K342" s="240"/>
      <c r="L342" s="273"/>
      <c r="M342" s="274"/>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7"/>
      <c r="BK342" s="217"/>
      <c r="BL342" s="217"/>
    </row>
    <row r="343" spans="1:64" s="238" customFormat="1" x14ac:dyDescent="0.25">
      <c r="A343" s="237"/>
      <c r="C343" s="237"/>
      <c r="D343" s="239"/>
      <c r="E343" s="239"/>
      <c r="F343" s="239"/>
      <c r="G343" s="239"/>
      <c r="H343" s="239"/>
      <c r="I343" s="239"/>
      <c r="J343" s="240"/>
      <c r="K343" s="240"/>
      <c r="L343" s="273"/>
      <c r="M343" s="274"/>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217"/>
      <c r="BK343" s="217"/>
      <c r="BL343" s="217"/>
    </row>
    <row r="344" spans="1:64" s="238" customFormat="1" x14ac:dyDescent="0.25">
      <c r="A344" s="237"/>
      <c r="C344" s="237"/>
      <c r="D344" s="239"/>
      <c r="E344" s="239"/>
      <c r="F344" s="239"/>
      <c r="G344" s="239"/>
      <c r="H344" s="239"/>
      <c r="I344" s="239"/>
      <c r="J344" s="240"/>
      <c r="K344" s="240"/>
      <c r="L344" s="273"/>
      <c r="M344" s="274"/>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row>
    <row r="345" spans="1:64" s="238" customFormat="1" x14ac:dyDescent="0.25">
      <c r="A345" s="237"/>
      <c r="C345" s="237"/>
      <c r="D345" s="239"/>
      <c r="E345" s="239"/>
      <c r="F345" s="239"/>
      <c r="G345" s="239"/>
      <c r="H345" s="239"/>
      <c r="I345" s="239"/>
      <c r="J345" s="240"/>
      <c r="K345" s="240"/>
      <c r="L345" s="273"/>
      <c r="M345" s="274"/>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217"/>
      <c r="BK345" s="217"/>
      <c r="BL345" s="217"/>
    </row>
    <row r="346" spans="1:64" s="238" customFormat="1" x14ac:dyDescent="0.25">
      <c r="A346" s="237"/>
      <c r="C346" s="237"/>
      <c r="D346" s="239"/>
      <c r="E346" s="239"/>
      <c r="F346" s="239"/>
      <c r="G346" s="239"/>
      <c r="H346" s="239"/>
      <c r="I346" s="239"/>
      <c r="J346" s="240"/>
      <c r="K346" s="240"/>
      <c r="L346" s="273"/>
      <c r="M346" s="274"/>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217"/>
      <c r="BK346" s="217"/>
      <c r="BL346" s="217"/>
    </row>
    <row r="347" spans="1:64" s="238" customFormat="1" x14ac:dyDescent="0.25">
      <c r="A347" s="237"/>
      <c r="C347" s="237"/>
      <c r="D347" s="239"/>
      <c r="E347" s="239"/>
      <c r="F347" s="239"/>
      <c r="G347" s="239"/>
      <c r="H347" s="239"/>
      <c r="I347" s="239"/>
      <c r="J347" s="240"/>
      <c r="K347" s="240"/>
      <c r="L347" s="273"/>
      <c r="M347" s="274"/>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row>
    <row r="348" spans="1:64" s="238" customFormat="1" x14ac:dyDescent="0.25">
      <c r="A348" s="237"/>
      <c r="C348" s="237"/>
      <c r="D348" s="239"/>
      <c r="E348" s="239"/>
      <c r="F348" s="239"/>
      <c r="G348" s="239"/>
      <c r="H348" s="239"/>
      <c r="I348" s="239"/>
      <c r="J348" s="240"/>
      <c r="K348" s="240"/>
      <c r="L348" s="273"/>
      <c r="M348" s="274"/>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217"/>
      <c r="BK348" s="217"/>
      <c r="BL348" s="217"/>
    </row>
    <row r="349" spans="1:64" s="238" customFormat="1" x14ac:dyDescent="0.25">
      <c r="A349" s="237"/>
      <c r="C349" s="237"/>
      <c r="D349" s="239"/>
      <c r="E349" s="239"/>
      <c r="F349" s="239"/>
      <c r="G349" s="239"/>
      <c r="H349" s="239"/>
      <c r="I349" s="239"/>
      <c r="J349" s="240"/>
      <c r="K349" s="240"/>
      <c r="L349" s="273"/>
      <c r="M349" s="274"/>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row>
    <row r="350" spans="1:64" s="238" customFormat="1" x14ac:dyDescent="0.25">
      <c r="A350" s="237"/>
      <c r="C350" s="237"/>
      <c r="D350" s="239"/>
      <c r="E350" s="239"/>
      <c r="F350" s="239"/>
      <c r="G350" s="239"/>
      <c r="H350" s="239"/>
      <c r="I350" s="239"/>
      <c r="J350" s="240"/>
      <c r="K350" s="240"/>
      <c r="L350" s="273"/>
      <c r="M350" s="274"/>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row>
    <row r="351" spans="1:64" s="238" customFormat="1" x14ac:dyDescent="0.25">
      <c r="A351" s="237"/>
      <c r="C351" s="237"/>
      <c r="D351" s="239"/>
      <c r="E351" s="239"/>
      <c r="F351" s="239"/>
      <c r="G351" s="239"/>
      <c r="H351" s="239"/>
      <c r="I351" s="239"/>
      <c r="J351" s="240"/>
      <c r="K351" s="240"/>
      <c r="L351" s="273"/>
      <c r="M351" s="274"/>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217"/>
      <c r="BK351" s="217"/>
      <c r="BL351" s="217"/>
    </row>
    <row r="352" spans="1:64" s="238" customFormat="1" x14ac:dyDescent="0.25">
      <c r="A352" s="237"/>
      <c r="C352" s="237"/>
      <c r="D352" s="239"/>
      <c r="E352" s="239"/>
      <c r="F352" s="239"/>
      <c r="G352" s="239"/>
      <c r="H352" s="239"/>
      <c r="I352" s="239"/>
      <c r="J352" s="240"/>
      <c r="K352" s="240"/>
      <c r="L352" s="273"/>
      <c r="M352" s="274"/>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217"/>
      <c r="BK352" s="217"/>
      <c r="BL352" s="217"/>
    </row>
    <row r="353" spans="1:64" s="238" customFormat="1" x14ac:dyDescent="0.25">
      <c r="A353" s="237"/>
      <c r="C353" s="237"/>
      <c r="D353" s="239"/>
      <c r="E353" s="239"/>
      <c r="F353" s="239"/>
      <c r="G353" s="239"/>
      <c r="H353" s="239"/>
      <c r="I353" s="239"/>
      <c r="J353" s="240"/>
      <c r="K353" s="240"/>
      <c r="L353" s="273"/>
      <c r="M353" s="274"/>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row>
    <row r="354" spans="1:64" s="238" customFormat="1" x14ac:dyDescent="0.25">
      <c r="A354" s="237"/>
      <c r="C354" s="237"/>
      <c r="D354" s="239"/>
      <c r="E354" s="239"/>
      <c r="F354" s="239"/>
      <c r="G354" s="239"/>
      <c r="H354" s="239"/>
      <c r="I354" s="239"/>
      <c r="J354" s="240"/>
      <c r="K354" s="240"/>
      <c r="L354" s="273"/>
      <c r="M354" s="274"/>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217"/>
      <c r="BK354" s="217"/>
      <c r="BL354" s="217"/>
    </row>
    <row r="355" spans="1:64" s="238" customFormat="1" x14ac:dyDescent="0.25">
      <c r="A355" s="237"/>
      <c r="C355" s="237"/>
      <c r="D355" s="239"/>
      <c r="E355" s="239"/>
      <c r="F355" s="239"/>
      <c r="G355" s="239"/>
      <c r="H355" s="239"/>
      <c r="I355" s="239"/>
      <c r="J355" s="240"/>
      <c r="K355" s="240"/>
      <c r="L355" s="273"/>
      <c r="M355" s="274"/>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217"/>
      <c r="BK355" s="217"/>
      <c r="BL355" s="217"/>
    </row>
    <row r="356" spans="1:64" s="238" customFormat="1" x14ac:dyDescent="0.25">
      <c r="A356" s="237"/>
      <c r="C356" s="237"/>
      <c r="D356" s="239"/>
      <c r="E356" s="239"/>
      <c r="F356" s="239"/>
      <c r="G356" s="239"/>
      <c r="H356" s="239"/>
      <c r="I356" s="239"/>
      <c r="J356" s="240"/>
      <c r="K356" s="240"/>
      <c r="L356" s="273"/>
      <c r="M356" s="274"/>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7"/>
      <c r="BK356" s="217"/>
      <c r="BL356" s="217"/>
    </row>
    <row r="357" spans="1:64" s="238" customFormat="1" x14ac:dyDescent="0.25">
      <c r="A357" s="237"/>
      <c r="C357" s="237"/>
      <c r="D357" s="239"/>
      <c r="E357" s="239"/>
      <c r="F357" s="239"/>
      <c r="G357" s="239"/>
      <c r="H357" s="239"/>
      <c r="I357" s="239"/>
      <c r="J357" s="240"/>
      <c r="K357" s="240"/>
      <c r="L357" s="273"/>
      <c r="M357" s="274"/>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row>
    <row r="358" spans="1:64" s="238" customFormat="1" x14ac:dyDescent="0.25">
      <c r="A358" s="237"/>
      <c r="C358" s="237"/>
      <c r="D358" s="239"/>
      <c r="E358" s="239"/>
      <c r="F358" s="239"/>
      <c r="G358" s="239"/>
      <c r="H358" s="239"/>
      <c r="I358" s="239"/>
      <c r="J358" s="240"/>
      <c r="K358" s="240"/>
      <c r="L358" s="273"/>
      <c r="M358" s="274"/>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217"/>
      <c r="BK358" s="217"/>
      <c r="BL358" s="217"/>
    </row>
    <row r="359" spans="1:64" s="238" customFormat="1" x14ac:dyDescent="0.25">
      <c r="A359" s="237"/>
      <c r="C359" s="237"/>
      <c r="D359" s="239"/>
      <c r="E359" s="239"/>
      <c r="F359" s="239"/>
      <c r="G359" s="239"/>
      <c r="H359" s="239"/>
      <c r="I359" s="239"/>
      <c r="J359" s="240"/>
      <c r="K359" s="240"/>
      <c r="L359" s="273"/>
      <c r="M359" s="274"/>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row>
    <row r="360" spans="1:64" s="238" customFormat="1" x14ac:dyDescent="0.25">
      <c r="A360" s="237"/>
      <c r="C360" s="237"/>
      <c r="D360" s="239"/>
      <c r="E360" s="239"/>
      <c r="F360" s="239"/>
      <c r="G360" s="239"/>
      <c r="H360" s="239"/>
      <c r="I360" s="239"/>
      <c r="J360" s="240"/>
      <c r="K360" s="240"/>
      <c r="L360" s="273"/>
      <c r="M360" s="274"/>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row>
    <row r="361" spans="1:64" s="238" customFormat="1" x14ac:dyDescent="0.25">
      <c r="A361" s="237"/>
      <c r="C361" s="237"/>
      <c r="D361" s="239"/>
      <c r="E361" s="239"/>
      <c r="F361" s="239"/>
      <c r="G361" s="239"/>
      <c r="H361" s="239"/>
      <c r="I361" s="239"/>
      <c r="J361" s="240"/>
      <c r="K361" s="240"/>
      <c r="L361" s="273"/>
      <c r="M361" s="274"/>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217"/>
      <c r="BK361" s="217"/>
      <c r="BL361" s="217"/>
    </row>
    <row r="362" spans="1:64" s="238" customFormat="1" x14ac:dyDescent="0.25">
      <c r="A362" s="237"/>
      <c r="C362" s="237"/>
      <c r="D362" s="239"/>
      <c r="E362" s="239"/>
      <c r="F362" s="239"/>
      <c r="G362" s="239"/>
      <c r="H362" s="239"/>
      <c r="I362" s="239"/>
      <c r="J362" s="240"/>
      <c r="K362" s="240"/>
      <c r="L362" s="273"/>
      <c r="M362" s="274"/>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217"/>
      <c r="BK362" s="217"/>
      <c r="BL362" s="217"/>
    </row>
    <row r="363" spans="1:64" s="238" customFormat="1" x14ac:dyDescent="0.25">
      <c r="A363" s="237"/>
      <c r="C363" s="237"/>
      <c r="D363" s="239"/>
      <c r="E363" s="239"/>
      <c r="F363" s="239"/>
      <c r="G363" s="239"/>
      <c r="H363" s="239"/>
      <c r="I363" s="239"/>
      <c r="J363" s="240"/>
      <c r="K363" s="240"/>
      <c r="L363" s="273"/>
      <c r="M363" s="274"/>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217"/>
      <c r="BK363" s="217"/>
      <c r="BL363" s="217"/>
    </row>
    <row r="364" spans="1:64" s="238" customFormat="1" x14ac:dyDescent="0.25">
      <c r="A364" s="237"/>
      <c r="C364" s="237"/>
      <c r="D364" s="239"/>
      <c r="E364" s="239"/>
      <c r="F364" s="239"/>
      <c r="G364" s="239"/>
      <c r="H364" s="239"/>
      <c r="I364" s="239"/>
      <c r="J364" s="240"/>
      <c r="K364" s="240"/>
      <c r="L364" s="273"/>
      <c r="M364" s="274"/>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217"/>
      <c r="BK364" s="217"/>
      <c r="BL364" s="217"/>
    </row>
    <row r="365" spans="1:64" s="238" customFormat="1" x14ac:dyDescent="0.25">
      <c r="A365" s="237"/>
      <c r="C365" s="237"/>
      <c r="D365" s="239"/>
      <c r="E365" s="239"/>
      <c r="F365" s="239"/>
      <c r="G365" s="239"/>
      <c r="H365" s="239"/>
      <c r="I365" s="239"/>
      <c r="J365" s="240"/>
      <c r="K365" s="240"/>
      <c r="L365" s="273"/>
      <c r="M365" s="274"/>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217"/>
      <c r="BK365" s="217"/>
      <c r="BL365" s="217"/>
    </row>
    <row r="366" spans="1:64" s="238" customFormat="1" x14ac:dyDescent="0.25">
      <c r="A366" s="237"/>
      <c r="C366" s="237"/>
      <c r="D366" s="239"/>
      <c r="E366" s="239"/>
      <c r="F366" s="239"/>
      <c r="G366" s="239"/>
      <c r="H366" s="239"/>
      <c r="I366" s="239"/>
      <c r="J366" s="240"/>
      <c r="K366" s="240"/>
      <c r="L366" s="273"/>
      <c r="M366" s="274"/>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217"/>
      <c r="BK366" s="217"/>
      <c r="BL366" s="217"/>
    </row>
    <row r="367" spans="1:64" s="238" customFormat="1" x14ac:dyDescent="0.25">
      <c r="A367" s="237"/>
      <c r="C367" s="237"/>
      <c r="D367" s="239"/>
      <c r="E367" s="239"/>
      <c r="F367" s="239"/>
      <c r="G367" s="239"/>
      <c r="H367" s="239"/>
      <c r="I367" s="239"/>
      <c r="J367" s="240"/>
      <c r="K367" s="240"/>
      <c r="L367" s="273"/>
      <c r="M367" s="274"/>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217"/>
      <c r="BK367" s="217"/>
      <c r="BL367" s="217"/>
    </row>
    <row r="368" spans="1:64" s="238" customFormat="1" x14ac:dyDescent="0.25">
      <c r="A368" s="237"/>
      <c r="C368" s="237"/>
      <c r="D368" s="239"/>
      <c r="E368" s="239"/>
      <c r="F368" s="239"/>
      <c r="G368" s="239"/>
      <c r="H368" s="239"/>
      <c r="I368" s="239"/>
      <c r="J368" s="240"/>
      <c r="K368" s="240"/>
      <c r="L368" s="273"/>
      <c r="M368" s="274"/>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217"/>
      <c r="BK368" s="217"/>
      <c r="BL368" s="217"/>
    </row>
    <row r="369" spans="1:64" s="238" customFormat="1" x14ac:dyDescent="0.25">
      <c r="A369" s="237"/>
      <c r="C369" s="237"/>
      <c r="D369" s="239"/>
      <c r="E369" s="239"/>
      <c r="F369" s="239"/>
      <c r="G369" s="239"/>
      <c r="H369" s="239"/>
      <c r="I369" s="239"/>
      <c r="J369" s="240"/>
      <c r="K369" s="240"/>
      <c r="L369" s="273"/>
      <c r="M369" s="274"/>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row>
    <row r="370" spans="1:64" s="238" customFormat="1" x14ac:dyDescent="0.25">
      <c r="A370" s="237"/>
      <c r="C370" s="237"/>
      <c r="D370" s="239"/>
      <c r="E370" s="239"/>
      <c r="F370" s="239"/>
      <c r="G370" s="239"/>
      <c r="H370" s="239"/>
      <c r="I370" s="239"/>
      <c r="J370" s="240"/>
      <c r="K370" s="240"/>
      <c r="L370" s="273"/>
      <c r="M370" s="274"/>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row>
    <row r="371" spans="1:64" s="238" customFormat="1" x14ac:dyDescent="0.25">
      <c r="A371" s="237"/>
      <c r="C371" s="237"/>
      <c r="D371" s="239"/>
      <c r="E371" s="239"/>
      <c r="F371" s="239"/>
      <c r="G371" s="239"/>
      <c r="H371" s="239"/>
      <c r="I371" s="239"/>
      <c r="J371" s="240"/>
      <c r="K371" s="240"/>
      <c r="L371" s="273"/>
      <c r="M371" s="274"/>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217"/>
      <c r="BK371" s="217"/>
      <c r="BL371" s="217"/>
    </row>
    <row r="372" spans="1:64" s="238" customFormat="1" x14ac:dyDescent="0.25">
      <c r="A372" s="237"/>
      <c r="C372" s="237"/>
      <c r="D372" s="239"/>
      <c r="E372" s="239"/>
      <c r="F372" s="239"/>
      <c r="G372" s="239"/>
      <c r="H372" s="239"/>
      <c r="I372" s="239"/>
      <c r="J372" s="240"/>
      <c r="K372" s="240"/>
      <c r="L372" s="273"/>
      <c r="M372" s="274"/>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217"/>
      <c r="BK372" s="217"/>
      <c r="BL372" s="217"/>
    </row>
    <row r="373" spans="1:64" s="238" customFormat="1" x14ac:dyDescent="0.25">
      <c r="A373" s="237"/>
      <c r="C373" s="237"/>
      <c r="D373" s="239"/>
      <c r="E373" s="239"/>
      <c r="F373" s="239"/>
      <c r="G373" s="239"/>
      <c r="H373" s="239"/>
      <c r="I373" s="239"/>
      <c r="J373" s="240"/>
      <c r="K373" s="240"/>
      <c r="L373" s="273"/>
      <c r="M373" s="274"/>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217"/>
      <c r="BK373" s="217"/>
      <c r="BL373" s="217"/>
    </row>
    <row r="374" spans="1:64" s="238" customFormat="1" x14ac:dyDescent="0.25">
      <c r="A374" s="237"/>
      <c r="C374" s="237"/>
      <c r="D374" s="239"/>
      <c r="E374" s="239"/>
      <c r="F374" s="239"/>
      <c r="G374" s="239"/>
      <c r="H374" s="239"/>
      <c r="I374" s="239"/>
      <c r="J374" s="240"/>
      <c r="K374" s="240"/>
      <c r="L374" s="273"/>
      <c r="M374" s="274"/>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217"/>
      <c r="BK374" s="217"/>
      <c r="BL374" s="217"/>
    </row>
    <row r="375" spans="1:64" s="238" customFormat="1" x14ac:dyDescent="0.25">
      <c r="A375" s="237"/>
      <c r="C375" s="237"/>
      <c r="D375" s="239"/>
      <c r="E375" s="239"/>
      <c r="F375" s="239"/>
      <c r="G375" s="239"/>
      <c r="H375" s="239"/>
      <c r="I375" s="239"/>
      <c r="J375" s="240"/>
      <c r="K375" s="240"/>
      <c r="L375" s="273"/>
      <c r="M375" s="274"/>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row>
    <row r="376" spans="1:64" s="238" customFormat="1" x14ac:dyDescent="0.25">
      <c r="A376" s="237"/>
      <c r="C376" s="237"/>
      <c r="D376" s="239"/>
      <c r="E376" s="239"/>
      <c r="F376" s="239"/>
      <c r="G376" s="239"/>
      <c r="H376" s="239"/>
      <c r="I376" s="239"/>
      <c r="J376" s="240"/>
      <c r="K376" s="240"/>
      <c r="L376" s="273"/>
      <c r="M376" s="274"/>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217"/>
      <c r="BK376" s="217"/>
      <c r="BL376" s="217"/>
    </row>
    <row r="377" spans="1:64" s="238" customFormat="1" x14ac:dyDescent="0.25">
      <c r="A377" s="237"/>
      <c r="C377" s="237"/>
      <c r="D377" s="239"/>
      <c r="E377" s="239"/>
      <c r="F377" s="239"/>
      <c r="G377" s="239"/>
      <c r="H377" s="239"/>
      <c r="I377" s="239"/>
      <c r="J377" s="240"/>
      <c r="K377" s="240"/>
      <c r="L377" s="273"/>
      <c r="M377" s="274"/>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217"/>
      <c r="BK377" s="217"/>
      <c r="BL377" s="217"/>
    </row>
    <row r="378" spans="1:64" s="238" customFormat="1" x14ac:dyDescent="0.25">
      <c r="A378" s="237"/>
      <c r="C378" s="237"/>
      <c r="D378" s="239"/>
      <c r="E378" s="239"/>
      <c r="F378" s="239"/>
      <c r="G378" s="239"/>
      <c r="H378" s="239"/>
      <c r="I378" s="239"/>
      <c r="J378" s="240"/>
      <c r="K378" s="240"/>
      <c r="L378" s="273"/>
      <c r="M378" s="274"/>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217"/>
      <c r="BK378" s="217"/>
      <c r="BL378" s="217"/>
    </row>
    <row r="379" spans="1:64" s="238" customFormat="1" x14ac:dyDescent="0.25">
      <c r="A379" s="237"/>
      <c r="C379" s="237"/>
      <c r="D379" s="239"/>
      <c r="E379" s="239"/>
      <c r="F379" s="239"/>
      <c r="G379" s="239"/>
      <c r="H379" s="239"/>
      <c r="I379" s="239"/>
      <c r="J379" s="240"/>
      <c r="K379" s="240"/>
      <c r="L379" s="273"/>
      <c r="M379" s="274"/>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row>
    <row r="380" spans="1:64" s="238" customFormat="1" x14ac:dyDescent="0.25">
      <c r="A380" s="237"/>
      <c r="C380" s="237"/>
      <c r="D380" s="239"/>
      <c r="E380" s="239"/>
      <c r="F380" s="239"/>
      <c r="G380" s="239"/>
      <c r="H380" s="239"/>
      <c r="I380" s="239"/>
      <c r="J380" s="240"/>
      <c r="K380" s="240"/>
      <c r="L380" s="273"/>
      <c r="M380" s="274"/>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row>
    <row r="381" spans="1:64" s="238" customFormat="1" x14ac:dyDescent="0.25">
      <c r="A381" s="237"/>
      <c r="C381" s="237"/>
      <c r="D381" s="239"/>
      <c r="E381" s="239"/>
      <c r="F381" s="239"/>
      <c r="G381" s="239"/>
      <c r="H381" s="239"/>
      <c r="I381" s="239"/>
      <c r="J381" s="240"/>
      <c r="K381" s="240"/>
      <c r="L381" s="273"/>
      <c r="M381" s="274"/>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217"/>
      <c r="BK381" s="217"/>
      <c r="BL381" s="217"/>
    </row>
    <row r="382" spans="1:64" s="238" customFormat="1" x14ac:dyDescent="0.25">
      <c r="A382" s="237"/>
      <c r="C382" s="237"/>
      <c r="D382" s="239"/>
      <c r="E382" s="239"/>
      <c r="F382" s="239"/>
      <c r="G382" s="239"/>
      <c r="H382" s="239"/>
      <c r="I382" s="239"/>
      <c r="J382" s="240"/>
      <c r="K382" s="240"/>
      <c r="L382" s="273"/>
      <c r="M382" s="274"/>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217"/>
      <c r="BK382" s="217"/>
      <c r="BL382" s="217"/>
    </row>
    <row r="383" spans="1:64" s="238" customFormat="1" x14ac:dyDescent="0.25">
      <c r="A383" s="237"/>
      <c r="C383" s="237"/>
      <c r="D383" s="239"/>
      <c r="E383" s="239"/>
      <c r="F383" s="239"/>
      <c r="G383" s="239"/>
      <c r="H383" s="239"/>
      <c r="I383" s="239"/>
      <c r="J383" s="240"/>
      <c r="K383" s="240"/>
      <c r="L383" s="273"/>
      <c r="M383" s="274"/>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217"/>
      <c r="BK383" s="217"/>
      <c r="BL383" s="217"/>
    </row>
    <row r="384" spans="1:64" s="238" customFormat="1" x14ac:dyDescent="0.25">
      <c r="A384" s="237"/>
      <c r="C384" s="237"/>
      <c r="D384" s="239"/>
      <c r="E384" s="239"/>
      <c r="F384" s="239"/>
      <c r="G384" s="239"/>
      <c r="H384" s="239"/>
      <c r="I384" s="239"/>
      <c r="J384" s="240"/>
      <c r="K384" s="240"/>
      <c r="L384" s="273"/>
      <c r="M384" s="274"/>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row>
    <row r="385" spans="1:64" s="238" customFormat="1" x14ac:dyDescent="0.25">
      <c r="A385" s="237"/>
      <c r="C385" s="237"/>
      <c r="D385" s="239"/>
      <c r="E385" s="239"/>
      <c r="F385" s="239"/>
      <c r="G385" s="239"/>
      <c r="H385" s="239"/>
      <c r="I385" s="239"/>
      <c r="J385" s="240"/>
      <c r="K385" s="240"/>
      <c r="L385" s="273"/>
      <c r="M385" s="274"/>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row>
    <row r="386" spans="1:64" s="238" customFormat="1" x14ac:dyDescent="0.25">
      <c r="A386" s="237"/>
      <c r="C386" s="237"/>
      <c r="D386" s="239"/>
      <c r="E386" s="239"/>
      <c r="F386" s="239"/>
      <c r="G386" s="239"/>
      <c r="H386" s="239"/>
      <c r="I386" s="239"/>
      <c r="J386" s="240"/>
      <c r="K386" s="240"/>
      <c r="L386" s="273"/>
      <c r="M386" s="274"/>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217"/>
      <c r="BK386" s="217"/>
      <c r="BL386" s="217"/>
    </row>
    <row r="387" spans="1:64" s="238" customFormat="1" x14ac:dyDescent="0.25">
      <c r="A387" s="237"/>
      <c r="C387" s="237"/>
      <c r="D387" s="239"/>
      <c r="E387" s="239"/>
      <c r="F387" s="239"/>
      <c r="G387" s="239"/>
      <c r="H387" s="239"/>
      <c r="I387" s="239"/>
      <c r="J387" s="240"/>
      <c r="K387" s="240"/>
      <c r="L387" s="273"/>
      <c r="M387" s="274"/>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217"/>
      <c r="BK387" s="217"/>
      <c r="BL387" s="217"/>
    </row>
    <row r="388" spans="1:64" s="238" customFormat="1" x14ac:dyDescent="0.25">
      <c r="A388" s="237"/>
      <c r="C388" s="237"/>
      <c r="D388" s="239"/>
      <c r="E388" s="239"/>
      <c r="F388" s="239"/>
      <c r="G388" s="239"/>
      <c r="H388" s="239"/>
      <c r="I388" s="239"/>
      <c r="J388" s="240"/>
      <c r="K388" s="240"/>
      <c r="L388" s="273"/>
      <c r="M388" s="274"/>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217"/>
      <c r="BK388" s="217"/>
      <c r="BL388" s="217"/>
    </row>
    <row r="389" spans="1:64" s="238" customFormat="1" x14ac:dyDescent="0.25">
      <c r="A389" s="237"/>
      <c r="C389" s="237"/>
      <c r="D389" s="239"/>
      <c r="E389" s="239"/>
      <c r="F389" s="239"/>
      <c r="G389" s="239"/>
      <c r="H389" s="239"/>
      <c r="I389" s="239"/>
      <c r="J389" s="240"/>
      <c r="K389" s="240"/>
      <c r="L389" s="273"/>
      <c r="M389" s="274"/>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row>
    <row r="390" spans="1:64" s="238" customFormat="1" x14ac:dyDescent="0.25">
      <c r="A390" s="237"/>
      <c r="C390" s="237"/>
      <c r="D390" s="239"/>
      <c r="E390" s="239"/>
      <c r="F390" s="239"/>
      <c r="G390" s="239"/>
      <c r="H390" s="239"/>
      <c r="I390" s="239"/>
      <c r="J390" s="240"/>
      <c r="K390" s="240"/>
      <c r="L390" s="273"/>
      <c r="M390" s="274"/>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row>
    <row r="391" spans="1:64" s="238" customFormat="1" x14ac:dyDescent="0.25">
      <c r="A391" s="237"/>
      <c r="C391" s="237"/>
      <c r="D391" s="239"/>
      <c r="E391" s="239"/>
      <c r="F391" s="239"/>
      <c r="G391" s="239"/>
      <c r="H391" s="239"/>
      <c r="I391" s="239"/>
      <c r="J391" s="240"/>
      <c r="K391" s="240"/>
      <c r="L391" s="273"/>
      <c r="M391" s="274"/>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217"/>
      <c r="BK391" s="217"/>
      <c r="BL391" s="217"/>
    </row>
    <row r="392" spans="1:64" s="238" customFormat="1" x14ac:dyDescent="0.25">
      <c r="A392" s="237"/>
      <c r="C392" s="237"/>
      <c r="D392" s="239"/>
      <c r="E392" s="239"/>
      <c r="F392" s="239"/>
      <c r="G392" s="239"/>
      <c r="H392" s="239"/>
      <c r="I392" s="239"/>
      <c r="J392" s="240"/>
      <c r="K392" s="240"/>
      <c r="L392" s="273"/>
      <c r="M392" s="274"/>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row>
    <row r="393" spans="1:64" s="238" customFormat="1" x14ac:dyDescent="0.25">
      <c r="A393" s="237"/>
      <c r="C393" s="237"/>
      <c r="D393" s="239"/>
      <c r="E393" s="239"/>
      <c r="F393" s="239"/>
      <c r="G393" s="239"/>
      <c r="H393" s="239"/>
      <c r="I393" s="239"/>
      <c r="J393" s="240"/>
      <c r="K393" s="240"/>
      <c r="L393" s="273"/>
      <c r="M393" s="274"/>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217"/>
      <c r="BK393" s="217"/>
      <c r="BL393" s="217"/>
    </row>
    <row r="394" spans="1:64" s="238" customFormat="1" x14ac:dyDescent="0.25">
      <c r="A394" s="237"/>
      <c r="C394" s="237"/>
      <c r="D394" s="239"/>
      <c r="E394" s="239"/>
      <c r="F394" s="239"/>
      <c r="G394" s="239"/>
      <c r="H394" s="239"/>
      <c r="I394" s="239"/>
      <c r="J394" s="240"/>
      <c r="K394" s="240"/>
      <c r="L394" s="273"/>
      <c r="M394" s="274"/>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217"/>
      <c r="BK394" s="217"/>
      <c r="BL394" s="217"/>
    </row>
    <row r="395" spans="1:64" s="238" customFormat="1" x14ac:dyDescent="0.25">
      <c r="A395" s="237"/>
      <c r="C395" s="237"/>
      <c r="D395" s="239"/>
      <c r="E395" s="239"/>
      <c r="F395" s="239"/>
      <c r="G395" s="239"/>
      <c r="H395" s="239"/>
      <c r="I395" s="239"/>
      <c r="J395" s="240"/>
      <c r="K395" s="240"/>
      <c r="L395" s="273"/>
      <c r="M395" s="274"/>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217"/>
      <c r="BK395" s="217"/>
      <c r="BL395" s="217"/>
    </row>
    <row r="396" spans="1:64" s="238" customFormat="1" x14ac:dyDescent="0.25">
      <c r="A396" s="237"/>
      <c r="C396" s="237"/>
      <c r="D396" s="239"/>
      <c r="E396" s="239"/>
      <c r="F396" s="239"/>
      <c r="G396" s="239"/>
      <c r="H396" s="239"/>
      <c r="I396" s="239"/>
      <c r="J396" s="240"/>
      <c r="K396" s="240"/>
      <c r="L396" s="273"/>
      <c r="M396" s="274"/>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217"/>
      <c r="BK396" s="217"/>
      <c r="BL396" s="217"/>
    </row>
    <row r="397" spans="1:64" s="238" customFormat="1" x14ac:dyDescent="0.25">
      <c r="A397" s="237"/>
      <c r="C397" s="237"/>
      <c r="D397" s="239"/>
      <c r="E397" s="239"/>
      <c r="F397" s="239"/>
      <c r="G397" s="239"/>
      <c r="H397" s="239"/>
      <c r="I397" s="239"/>
      <c r="J397" s="240"/>
      <c r="K397" s="240"/>
      <c r="L397" s="273"/>
      <c r="M397" s="274"/>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217"/>
      <c r="BK397" s="217"/>
      <c r="BL397" s="217"/>
    </row>
    <row r="398" spans="1:64" s="238" customFormat="1" x14ac:dyDescent="0.25">
      <c r="A398" s="237"/>
      <c r="C398" s="237"/>
      <c r="D398" s="239"/>
      <c r="E398" s="239"/>
      <c r="F398" s="239"/>
      <c r="G398" s="239"/>
      <c r="H398" s="239"/>
      <c r="I398" s="239"/>
      <c r="J398" s="240"/>
      <c r="K398" s="240"/>
      <c r="L398" s="273"/>
      <c r="M398" s="274"/>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7"/>
      <c r="BK398" s="217"/>
      <c r="BL398" s="217"/>
    </row>
    <row r="399" spans="1:64" s="238" customFormat="1" x14ac:dyDescent="0.25">
      <c r="A399" s="237"/>
      <c r="C399" s="237"/>
      <c r="D399" s="239"/>
      <c r="E399" s="239"/>
      <c r="F399" s="239"/>
      <c r="G399" s="239"/>
      <c r="H399" s="239"/>
      <c r="I399" s="239"/>
      <c r="J399" s="240"/>
      <c r="K399" s="240"/>
      <c r="L399" s="273"/>
      <c r="M399" s="274"/>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row>
    <row r="400" spans="1:64" s="238" customFormat="1" x14ac:dyDescent="0.25">
      <c r="A400" s="237"/>
      <c r="C400" s="237"/>
      <c r="D400" s="239"/>
      <c r="E400" s="239"/>
      <c r="F400" s="239"/>
      <c r="G400" s="239"/>
      <c r="H400" s="239"/>
      <c r="I400" s="239"/>
      <c r="J400" s="240"/>
      <c r="K400" s="240"/>
      <c r="L400" s="273"/>
      <c r="M400" s="274"/>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row>
    <row r="401" spans="1:64" s="238" customFormat="1" x14ac:dyDescent="0.25">
      <c r="A401" s="237"/>
      <c r="C401" s="237"/>
      <c r="D401" s="239"/>
      <c r="E401" s="239"/>
      <c r="F401" s="239"/>
      <c r="G401" s="239"/>
      <c r="H401" s="239"/>
      <c r="I401" s="239"/>
      <c r="J401" s="240"/>
      <c r="K401" s="240"/>
      <c r="L401" s="273"/>
      <c r="M401" s="274"/>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217"/>
      <c r="BK401" s="217"/>
      <c r="BL401" s="217"/>
    </row>
    <row r="402" spans="1:64" s="238" customFormat="1" x14ac:dyDescent="0.25">
      <c r="A402" s="237"/>
      <c r="C402" s="237"/>
      <c r="D402" s="239"/>
      <c r="E402" s="239"/>
      <c r="F402" s="239"/>
      <c r="G402" s="239"/>
      <c r="H402" s="239"/>
      <c r="I402" s="239"/>
      <c r="J402" s="240"/>
      <c r="K402" s="240"/>
      <c r="L402" s="273"/>
      <c r="M402" s="274"/>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217"/>
      <c r="BK402" s="217"/>
      <c r="BL402" s="217"/>
    </row>
    <row r="403" spans="1:64" s="238" customFormat="1" x14ac:dyDescent="0.25">
      <c r="A403" s="237"/>
      <c r="C403" s="237"/>
      <c r="D403" s="239"/>
      <c r="E403" s="239"/>
      <c r="F403" s="239"/>
      <c r="G403" s="239"/>
      <c r="H403" s="239"/>
      <c r="I403" s="239"/>
      <c r="J403" s="240"/>
      <c r="K403" s="240"/>
      <c r="L403" s="273"/>
      <c r="M403" s="274"/>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217"/>
      <c r="BK403" s="217"/>
      <c r="BL403" s="217"/>
    </row>
    <row r="404" spans="1:64" s="238" customFormat="1" x14ac:dyDescent="0.25">
      <c r="A404" s="237"/>
      <c r="C404" s="237"/>
      <c r="D404" s="239"/>
      <c r="E404" s="239"/>
      <c r="F404" s="239"/>
      <c r="G404" s="239"/>
      <c r="H404" s="239"/>
      <c r="I404" s="239"/>
      <c r="J404" s="240"/>
      <c r="K404" s="240"/>
      <c r="L404" s="273"/>
      <c r="M404" s="274"/>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217"/>
      <c r="BK404" s="217"/>
      <c r="BL404" s="217"/>
    </row>
    <row r="405" spans="1:64" s="238" customFormat="1" x14ac:dyDescent="0.25">
      <c r="A405" s="237"/>
      <c r="C405" s="237"/>
      <c r="D405" s="239"/>
      <c r="E405" s="239"/>
      <c r="F405" s="239"/>
      <c r="G405" s="239"/>
      <c r="H405" s="239"/>
      <c r="I405" s="239"/>
      <c r="J405" s="240"/>
      <c r="K405" s="240"/>
      <c r="L405" s="273"/>
      <c r="M405" s="274"/>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row>
    <row r="406" spans="1:64" s="238" customFormat="1" x14ac:dyDescent="0.25">
      <c r="A406" s="237"/>
      <c r="C406" s="237"/>
      <c r="D406" s="239"/>
      <c r="E406" s="239"/>
      <c r="F406" s="239"/>
      <c r="G406" s="239"/>
      <c r="H406" s="239"/>
      <c r="I406" s="239"/>
      <c r="J406" s="240"/>
      <c r="K406" s="240"/>
      <c r="L406" s="273"/>
      <c r="M406" s="274"/>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217"/>
      <c r="BK406" s="217"/>
      <c r="BL406" s="217"/>
    </row>
    <row r="407" spans="1:64" s="238" customFormat="1" x14ac:dyDescent="0.25">
      <c r="A407" s="237"/>
      <c r="C407" s="237"/>
      <c r="D407" s="239"/>
      <c r="E407" s="239"/>
      <c r="F407" s="239"/>
      <c r="G407" s="239"/>
      <c r="H407" s="239"/>
      <c r="I407" s="239"/>
      <c r="J407" s="240"/>
      <c r="K407" s="240"/>
      <c r="L407" s="273"/>
      <c r="M407" s="274"/>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217"/>
      <c r="BK407" s="217"/>
      <c r="BL407" s="217"/>
    </row>
    <row r="408" spans="1:64" s="238" customFormat="1" x14ac:dyDescent="0.25">
      <c r="A408" s="237"/>
      <c r="C408" s="237"/>
      <c r="D408" s="239"/>
      <c r="E408" s="239"/>
      <c r="F408" s="239"/>
      <c r="G408" s="239"/>
      <c r="H408" s="239"/>
      <c r="I408" s="239"/>
      <c r="J408" s="240"/>
      <c r="K408" s="240"/>
      <c r="L408" s="273"/>
      <c r="M408" s="274"/>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217"/>
      <c r="BK408" s="217"/>
      <c r="BL408" s="217"/>
    </row>
    <row r="409" spans="1:64" s="238" customFormat="1" x14ac:dyDescent="0.25">
      <c r="A409" s="237"/>
      <c r="C409" s="237"/>
      <c r="D409" s="239"/>
      <c r="E409" s="239"/>
      <c r="F409" s="239"/>
      <c r="G409" s="239"/>
      <c r="H409" s="239"/>
      <c r="I409" s="239"/>
      <c r="J409" s="240"/>
      <c r="K409" s="240"/>
      <c r="L409" s="273"/>
      <c r="M409" s="274"/>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row>
    <row r="410" spans="1:64" s="238" customFormat="1" x14ac:dyDescent="0.25">
      <c r="A410" s="237"/>
      <c r="C410" s="237"/>
      <c r="D410" s="239"/>
      <c r="E410" s="239"/>
      <c r="F410" s="239"/>
      <c r="G410" s="239"/>
      <c r="H410" s="239"/>
      <c r="I410" s="239"/>
      <c r="J410" s="240"/>
      <c r="K410" s="240"/>
      <c r="L410" s="273"/>
      <c r="M410" s="274"/>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row>
    <row r="411" spans="1:64" s="238" customFormat="1" x14ac:dyDescent="0.25">
      <c r="A411" s="237"/>
      <c r="C411" s="237"/>
      <c r="D411" s="239"/>
      <c r="E411" s="239"/>
      <c r="F411" s="239"/>
      <c r="G411" s="239"/>
      <c r="H411" s="239"/>
      <c r="I411" s="239"/>
      <c r="J411" s="240"/>
      <c r="K411" s="240"/>
      <c r="L411" s="273"/>
      <c r="M411" s="274"/>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217"/>
      <c r="BK411" s="217"/>
      <c r="BL411" s="217"/>
    </row>
    <row r="412" spans="1:64" s="238" customFormat="1" x14ac:dyDescent="0.25">
      <c r="A412" s="237"/>
      <c r="C412" s="237"/>
      <c r="D412" s="239"/>
      <c r="E412" s="239"/>
      <c r="F412" s="239"/>
      <c r="G412" s="239"/>
      <c r="H412" s="239"/>
      <c r="I412" s="239"/>
      <c r="J412" s="240"/>
      <c r="K412" s="240"/>
      <c r="L412" s="273"/>
      <c r="M412" s="274"/>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row>
    <row r="413" spans="1:64" s="238" customFormat="1" x14ac:dyDescent="0.25">
      <c r="A413" s="237"/>
      <c r="C413" s="237"/>
      <c r="D413" s="239"/>
      <c r="E413" s="239"/>
      <c r="F413" s="239"/>
      <c r="G413" s="239"/>
      <c r="H413" s="239"/>
      <c r="I413" s="239"/>
      <c r="J413" s="240"/>
      <c r="K413" s="240"/>
      <c r="L413" s="273"/>
      <c r="M413" s="274"/>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217"/>
      <c r="BK413" s="217"/>
      <c r="BL413" s="217"/>
    </row>
    <row r="414" spans="1:64" s="238" customFormat="1" x14ac:dyDescent="0.25">
      <c r="A414" s="237"/>
      <c r="C414" s="237"/>
      <c r="D414" s="239"/>
      <c r="E414" s="239"/>
      <c r="F414" s="239"/>
      <c r="G414" s="239"/>
      <c r="H414" s="239"/>
      <c r="I414" s="239"/>
      <c r="J414" s="240"/>
      <c r="K414" s="240"/>
      <c r="L414" s="273"/>
      <c r="M414" s="274"/>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217"/>
      <c r="BK414" s="217"/>
      <c r="BL414" s="217"/>
    </row>
    <row r="415" spans="1:64" s="238" customFormat="1" x14ac:dyDescent="0.25">
      <c r="A415" s="237"/>
      <c r="C415" s="237"/>
      <c r="D415" s="239"/>
      <c r="E415" s="239"/>
      <c r="F415" s="239"/>
      <c r="G415" s="239"/>
      <c r="H415" s="239"/>
      <c r="I415" s="239"/>
      <c r="J415" s="240"/>
      <c r="K415" s="240"/>
      <c r="L415" s="273"/>
      <c r="M415" s="274"/>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217"/>
      <c r="BK415" s="217"/>
      <c r="BL415" s="217"/>
    </row>
    <row r="416" spans="1:64" s="238" customFormat="1" x14ac:dyDescent="0.25">
      <c r="A416" s="237"/>
      <c r="C416" s="237"/>
      <c r="D416" s="239"/>
      <c r="E416" s="239"/>
      <c r="F416" s="239"/>
      <c r="G416" s="239"/>
      <c r="H416" s="239"/>
      <c r="I416" s="239"/>
      <c r="J416" s="240"/>
      <c r="K416" s="240"/>
      <c r="L416" s="273"/>
      <c r="M416" s="274"/>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217"/>
      <c r="BK416" s="217"/>
      <c r="BL416" s="217"/>
    </row>
    <row r="417" spans="1:64" s="238" customFormat="1" x14ac:dyDescent="0.25">
      <c r="A417" s="237"/>
      <c r="C417" s="237"/>
      <c r="D417" s="239"/>
      <c r="E417" s="239"/>
      <c r="F417" s="239"/>
      <c r="G417" s="239"/>
      <c r="H417" s="239"/>
      <c r="I417" s="239"/>
      <c r="J417" s="240"/>
      <c r="K417" s="240"/>
      <c r="L417" s="273"/>
      <c r="M417" s="274"/>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217"/>
      <c r="BK417" s="217"/>
      <c r="BL417" s="217"/>
    </row>
    <row r="418" spans="1:64" s="238" customFormat="1" x14ac:dyDescent="0.25">
      <c r="A418" s="237"/>
      <c r="C418" s="237"/>
      <c r="D418" s="239"/>
      <c r="E418" s="239"/>
      <c r="F418" s="239"/>
      <c r="G418" s="239"/>
      <c r="H418" s="239"/>
      <c r="I418" s="239"/>
      <c r="J418" s="240"/>
      <c r="K418" s="240"/>
      <c r="L418" s="273"/>
      <c r="M418" s="274"/>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217"/>
      <c r="BK418" s="217"/>
      <c r="BL418" s="217"/>
    </row>
    <row r="419" spans="1:64" s="238" customFormat="1" x14ac:dyDescent="0.25">
      <c r="A419" s="237"/>
      <c r="C419" s="237"/>
      <c r="D419" s="239"/>
      <c r="E419" s="239"/>
      <c r="F419" s="239"/>
      <c r="G419" s="239"/>
      <c r="H419" s="239"/>
      <c r="I419" s="239"/>
      <c r="J419" s="240"/>
      <c r="K419" s="240"/>
      <c r="L419" s="273"/>
      <c r="M419" s="274"/>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row>
    <row r="420" spans="1:64" s="238" customFormat="1" x14ac:dyDescent="0.25">
      <c r="A420" s="237"/>
      <c r="C420" s="237"/>
      <c r="D420" s="239"/>
      <c r="E420" s="239"/>
      <c r="F420" s="239"/>
      <c r="G420" s="239"/>
      <c r="H420" s="239"/>
      <c r="I420" s="239"/>
      <c r="J420" s="240"/>
      <c r="K420" s="240"/>
      <c r="L420" s="273"/>
      <c r="M420" s="274"/>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row>
    <row r="421" spans="1:64" s="238" customFormat="1" x14ac:dyDescent="0.25">
      <c r="A421" s="237"/>
      <c r="C421" s="237"/>
      <c r="D421" s="239"/>
      <c r="E421" s="239"/>
      <c r="F421" s="239"/>
      <c r="G421" s="239"/>
      <c r="H421" s="239"/>
      <c r="I421" s="239"/>
      <c r="J421" s="240"/>
      <c r="K421" s="240"/>
      <c r="L421" s="273"/>
      <c r="M421" s="274"/>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row>
    <row r="422" spans="1:64" s="238" customFormat="1" x14ac:dyDescent="0.25">
      <c r="A422" s="237"/>
      <c r="C422" s="237"/>
      <c r="D422" s="239"/>
      <c r="E422" s="239"/>
      <c r="F422" s="239"/>
      <c r="G422" s="239"/>
      <c r="H422" s="239"/>
      <c r="I422" s="239"/>
      <c r="J422" s="240"/>
      <c r="K422" s="240"/>
      <c r="L422" s="273"/>
      <c r="M422" s="274"/>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row>
    <row r="423" spans="1:64" s="238" customFormat="1" x14ac:dyDescent="0.25">
      <c r="A423" s="237"/>
      <c r="C423" s="237"/>
      <c r="D423" s="239"/>
      <c r="E423" s="239"/>
      <c r="F423" s="239"/>
      <c r="G423" s="239"/>
      <c r="H423" s="239"/>
      <c r="I423" s="239"/>
      <c r="J423" s="240"/>
      <c r="K423" s="240"/>
      <c r="L423" s="273"/>
      <c r="M423" s="274"/>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row>
    <row r="424" spans="1:64" s="238" customFormat="1" x14ac:dyDescent="0.25">
      <c r="A424" s="237"/>
      <c r="C424" s="237"/>
      <c r="D424" s="239"/>
      <c r="E424" s="239"/>
      <c r="F424" s="239"/>
      <c r="G424" s="239"/>
      <c r="H424" s="239"/>
      <c r="I424" s="239"/>
      <c r="J424" s="240"/>
      <c r="K424" s="240"/>
      <c r="L424" s="273"/>
      <c r="M424" s="274"/>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row>
    <row r="425" spans="1:64" s="238" customFormat="1" x14ac:dyDescent="0.25">
      <c r="A425" s="237"/>
      <c r="C425" s="237"/>
      <c r="D425" s="239"/>
      <c r="E425" s="239"/>
      <c r="F425" s="239"/>
      <c r="G425" s="239"/>
      <c r="H425" s="239"/>
      <c r="I425" s="239"/>
      <c r="J425" s="240"/>
      <c r="K425" s="240"/>
      <c r="L425" s="273"/>
      <c r="M425" s="274"/>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217"/>
      <c r="BK425" s="217"/>
      <c r="BL425" s="217"/>
    </row>
    <row r="426" spans="1:64" s="238" customFormat="1" x14ac:dyDescent="0.25">
      <c r="A426" s="237"/>
      <c r="C426" s="237"/>
      <c r="D426" s="239"/>
      <c r="E426" s="239"/>
      <c r="F426" s="239"/>
      <c r="G426" s="239"/>
      <c r="H426" s="239"/>
      <c r="I426" s="239"/>
      <c r="J426" s="240"/>
      <c r="K426" s="240"/>
      <c r="L426" s="273"/>
      <c r="M426" s="274"/>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7"/>
      <c r="BK426" s="217"/>
      <c r="BL426" s="217"/>
    </row>
    <row r="427" spans="1:64" s="238" customFormat="1" x14ac:dyDescent="0.25">
      <c r="A427" s="237"/>
      <c r="C427" s="237"/>
      <c r="D427" s="239"/>
      <c r="E427" s="239"/>
      <c r="F427" s="239"/>
      <c r="G427" s="239"/>
      <c r="H427" s="239"/>
      <c r="I427" s="239"/>
      <c r="J427" s="240"/>
      <c r="K427" s="240"/>
      <c r="L427" s="273"/>
      <c r="M427" s="274"/>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217"/>
      <c r="BK427" s="217"/>
      <c r="BL427" s="217"/>
    </row>
    <row r="428" spans="1:64" s="238" customFormat="1" x14ac:dyDescent="0.25">
      <c r="A428" s="237"/>
      <c r="C428" s="237"/>
      <c r="D428" s="239"/>
      <c r="E428" s="239"/>
      <c r="F428" s="239"/>
      <c r="G428" s="239"/>
      <c r="H428" s="239"/>
      <c r="I428" s="239"/>
      <c r="J428" s="240"/>
      <c r="K428" s="240"/>
      <c r="L428" s="273"/>
      <c r="M428" s="274"/>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217"/>
      <c r="BK428" s="217"/>
      <c r="BL428" s="217"/>
    </row>
    <row r="429" spans="1:64" s="238" customFormat="1" x14ac:dyDescent="0.25">
      <c r="A429" s="237"/>
      <c r="C429" s="237"/>
      <c r="D429" s="239"/>
      <c r="E429" s="239"/>
      <c r="F429" s="239"/>
      <c r="G429" s="239"/>
      <c r="H429" s="239"/>
      <c r="I429" s="239"/>
      <c r="J429" s="240"/>
      <c r="K429" s="240"/>
      <c r="L429" s="273"/>
      <c r="M429" s="274"/>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row>
    <row r="430" spans="1:64" s="238" customFormat="1" x14ac:dyDescent="0.25">
      <c r="A430" s="237"/>
      <c r="C430" s="237"/>
      <c r="D430" s="239"/>
      <c r="E430" s="239"/>
      <c r="F430" s="239"/>
      <c r="G430" s="239"/>
      <c r="H430" s="239"/>
      <c r="I430" s="239"/>
      <c r="J430" s="240"/>
      <c r="K430" s="240"/>
      <c r="L430" s="273"/>
      <c r="M430" s="274"/>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row>
    <row r="431" spans="1:64" s="238" customFormat="1" x14ac:dyDescent="0.25">
      <c r="A431" s="237"/>
      <c r="C431" s="237"/>
      <c r="D431" s="239"/>
      <c r="E431" s="239"/>
      <c r="F431" s="239"/>
      <c r="G431" s="239"/>
      <c r="H431" s="239"/>
      <c r="I431" s="239"/>
      <c r="J431" s="240"/>
      <c r="K431" s="240"/>
      <c r="L431" s="273"/>
      <c r="M431" s="274"/>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217"/>
      <c r="BK431" s="217"/>
      <c r="BL431" s="217"/>
    </row>
    <row r="432" spans="1:64" s="238" customFormat="1" x14ac:dyDescent="0.25">
      <c r="A432" s="237"/>
      <c r="C432" s="237"/>
      <c r="D432" s="239"/>
      <c r="E432" s="239"/>
      <c r="F432" s="239"/>
      <c r="G432" s="239"/>
      <c r="H432" s="239"/>
      <c r="I432" s="239"/>
      <c r="J432" s="240"/>
      <c r="K432" s="240"/>
      <c r="L432" s="273"/>
      <c r="M432" s="274"/>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row>
    <row r="433" spans="1:64" s="238" customFormat="1" x14ac:dyDescent="0.25">
      <c r="A433" s="237"/>
      <c r="C433" s="237"/>
      <c r="D433" s="239"/>
      <c r="E433" s="239"/>
      <c r="F433" s="239"/>
      <c r="G433" s="239"/>
      <c r="H433" s="239"/>
      <c r="I433" s="239"/>
      <c r="J433" s="240"/>
      <c r="K433" s="240"/>
      <c r="L433" s="273"/>
      <c r="M433" s="274"/>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217"/>
      <c r="BK433" s="217"/>
      <c r="BL433" s="217"/>
    </row>
    <row r="434" spans="1:64" s="238" customFormat="1" x14ac:dyDescent="0.25">
      <c r="A434" s="237"/>
      <c r="C434" s="237"/>
      <c r="D434" s="239"/>
      <c r="E434" s="239"/>
      <c r="F434" s="239"/>
      <c r="G434" s="239"/>
      <c r="H434" s="239"/>
      <c r="I434" s="239"/>
      <c r="J434" s="240"/>
      <c r="K434" s="240"/>
      <c r="L434" s="273"/>
      <c r="M434" s="274"/>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217"/>
      <c r="BK434" s="217"/>
      <c r="BL434" s="217"/>
    </row>
    <row r="435" spans="1:64" s="238" customFormat="1" x14ac:dyDescent="0.25">
      <c r="A435" s="237"/>
      <c r="C435" s="237"/>
      <c r="D435" s="239"/>
      <c r="E435" s="239"/>
      <c r="F435" s="239"/>
      <c r="G435" s="239"/>
      <c r="H435" s="239"/>
      <c r="I435" s="239"/>
      <c r="J435" s="240"/>
      <c r="K435" s="240"/>
      <c r="L435" s="273"/>
      <c r="M435" s="274"/>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row>
    <row r="436" spans="1:64" s="238" customFormat="1" x14ac:dyDescent="0.25">
      <c r="A436" s="237"/>
      <c r="C436" s="237"/>
      <c r="D436" s="239"/>
      <c r="E436" s="239"/>
      <c r="F436" s="239"/>
      <c r="G436" s="239"/>
      <c r="H436" s="239"/>
      <c r="I436" s="239"/>
      <c r="J436" s="240"/>
      <c r="K436" s="240"/>
      <c r="L436" s="273"/>
      <c r="M436" s="274"/>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217"/>
      <c r="BK436" s="217"/>
      <c r="BL436" s="217"/>
    </row>
    <row r="437" spans="1:64" s="238" customFormat="1" x14ac:dyDescent="0.25">
      <c r="A437" s="237"/>
      <c r="C437" s="237"/>
      <c r="D437" s="239"/>
      <c r="E437" s="239"/>
      <c r="F437" s="239"/>
      <c r="G437" s="239"/>
      <c r="H437" s="239"/>
      <c r="I437" s="239"/>
      <c r="J437" s="240"/>
      <c r="K437" s="240"/>
      <c r="L437" s="273"/>
      <c r="M437" s="274"/>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217"/>
      <c r="BK437" s="217"/>
      <c r="BL437" s="217"/>
    </row>
    <row r="438" spans="1:64" s="238" customFormat="1" x14ac:dyDescent="0.25">
      <c r="A438" s="237"/>
      <c r="C438" s="237"/>
      <c r="D438" s="239"/>
      <c r="E438" s="239"/>
      <c r="F438" s="239"/>
      <c r="G438" s="239"/>
      <c r="H438" s="239"/>
      <c r="I438" s="239"/>
      <c r="J438" s="240"/>
      <c r="K438" s="240"/>
      <c r="L438" s="273"/>
      <c r="M438" s="274"/>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row>
    <row r="439" spans="1:64" s="238" customFormat="1" x14ac:dyDescent="0.25">
      <c r="A439" s="237"/>
      <c r="C439" s="237"/>
      <c r="D439" s="239"/>
      <c r="E439" s="239"/>
      <c r="F439" s="239"/>
      <c r="G439" s="239"/>
      <c r="H439" s="239"/>
      <c r="I439" s="239"/>
      <c r="J439" s="240"/>
      <c r="K439" s="240"/>
      <c r="L439" s="273"/>
      <c r="M439" s="274"/>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row>
    <row r="440" spans="1:64" s="238" customFormat="1" x14ac:dyDescent="0.25">
      <c r="A440" s="237"/>
      <c r="C440" s="237"/>
      <c r="D440" s="239"/>
      <c r="E440" s="239"/>
      <c r="F440" s="239"/>
      <c r="G440" s="239"/>
      <c r="H440" s="239"/>
      <c r="I440" s="239"/>
      <c r="J440" s="240"/>
      <c r="K440" s="240"/>
      <c r="L440" s="273"/>
      <c r="M440" s="274"/>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row>
    <row r="441" spans="1:64" s="238" customFormat="1" x14ac:dyDescent="0.25">
      <c r="A441" s="237"/>
      <c r="C441" s="237"/>
      <c r="D441" s="239"/>
      <c r="E441" s="239"/>
      <c r="F441" s="239"/>
      <c r="G441" s="239"/>
      <c r="H441" s="239"/>
      <c r="I441" s="239"/>
      <c r="J441" s="240"/>
      <c r="K441" s="240"/>
      <c r="L441" s="273"/>
      <c r="M441" s="274"/>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217"/>
      <c r="BK441" s="217"/>
      <c r="BL441" s="217"/>
    </row>
    <row r="442" spans="1:64" s="238" customFormat="1" x14ac:dyDescent="0.25">
      <c r="A442" s="237"/>
      <c r="C442" s="237"/>
      <c r="D442" s="239"/>
      <c r="E442" s="239"/>
      <c r="F442" s="239"/>
      <c r="G442" s="239"/>
      <c r="H442" s="239"/>
      <c r="I442" s="239"/>
      <c r="J442" s="240"/>
      <c r="K442" s="240"/>
      <c r="L442" s="273"/>
      <c r="M442" s="274"/>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row>
    <row r="443" spans="1:64" s="238" customFormat="1" x14ac:dyDescent="0.25">
      <c r="A443" s="237"/>
      <c r="C443" s="237"/>
      <c r="D443" s="239"/>
      <c r="E443" s="239"/>
      <c r="F443" s="239"/>
      <c r="G443" s="239"/>
      <c r="H443" s="239"/>
      <c r="I443" s="239"/>
      <c r="J443" s="240"/>
      <c r="K443" s="240"/>
      <c r="L443" s="273"/>
      <c r="M443" s="274"/>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row>
    <row r="444" spans="1:64" s="238" customFormat="1" x14ac:dyDescent="0.25">
      <c r="A444" s="237"/>
      <c r="C444" s="237"/>
      <c r="D444" s="239"/>
      <c r="E444" s="239"/>
      <c r="F444" s="239"/>
      <c r="G444" s="239"/>
      <c r="H444" s="239"/>
      <c r="I444" s="239"/>
      <c r="J444" s="240"/>
      <c r="K444" s="240"/>
      <c r="L444" s="273"/>
      <c r="M444" s="274"/>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row>
    <row r="445" spans="1:64" s="238" customFormat="1" x14ac:dyDescent="0.25">
      <c r="A445" s="237"/>
      <c r="C445" s="237"/>
      <c r="D445" s="239"/>
      <c r="E445" s="239"/>
      <c r="F445" s="239"/>
      <c r="G445" s="239"/>
      <c r="H445" s="239"/>
      <c r="I445" s="239"/>
      <c r="J445" s="240"/>
      <c r="K445" s="240"/>
      <c r="L445" s="273"/>
      <c r="M445" s="274"/>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217"/>
      <c r="BK445" s="217"/>
      <c r="BL445" s="217"/>
    </row>
    <row r="446" spans="1:64" s="238" customFormat="1" x14ac:dyDescent="0.25">
      <c r="A446" s="237"/>
      <c r="C446" s="237"/>
      <c r="D446" s="239"/>
      <c r="E446" s="239"/>
      <c r="F446" s="239"/>
      <c r="G446" s="239"/>
      <c r="H446" s="239"/>
      <c r="I446" s="239"/>
      <c r="J446" s="240"/>
      <c r="K446" s="240"/>
      <c r="L446" s="273"/>
      <c r="M446" s="274"/>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217"/>
      <c r="BK446" s="217"/>
      <c r="BL446" s="217"/>
    </row>
    <row r="447" spans="1:64" s="238" customFormat="1" x14ac:dyDescent="0.25">
      <c r="A447" s="237"/>
      <c r="C447" s="237"/>
      <c r="D447" s="239"/>
      <c r="E447" s="239"/>
      <c r="F447" s="239"/>
      <c r="G447" s="239"/>
      <c r="H447" s="239"/>
      <c r="I447" s="239"/>
      <c r="J447" s="240"/>
      <c r="K447" s="240"/>
      <c r="L447" s="273"/>
      <c r="M447" s="274"/>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217"/>
      <c r="BK447" s="217"/>
      <c r="BL447" s="217"/>
    </row>
    <row r="448" spans="1:64" s="238" customFormat="1" x14ac:dyDescent="0.25">
      <c r="A448" s="237"/>
      <c r="C448" s="237"/>
      <c r="D448" s="239"/>
      <c r="E448" s="239"/>
      <c r="F448" s="239"/>
      <c r="G448" s="239"/>
      <c r="H448" s="239"/>
      <c r="I448" s="239"/>
      <c r="J448" s="240"/>
      <c r="K448" s="240"/>
      <c r="L448" s="273"/>
      <c r="M448" s="274"/>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217"/>
      <c r="BK448" s="217"/>
      <c r="BL448" s="217"/>
    </row>
    <row r="449" spans="1:64" s="238" customFormat="1" x14ac:dyDescent="0.25">
      <c r="A449" s="237"/>
      <c r="C449" s="237"/>
      <c r="D449" s="239"/>
      <c r="E449" s="239"/>
      <c r="F449" s="239"/>
      <c r="G449" s="239"/>
      <c r="H449" s="239"/>
      <c r="I449" s="239"/>
      <c r="J449" s="240"/>
      <c r="K449" s="240"/>
      <c r="L449" s="273"/>
      <c r="M449" s="274"/>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row>
    <row r="450" spans="1:64" s="238" customFormat="1" x14ac:dyDescent="0.25">
      <c r="A450" s="237"/>
      <c r="C450" s="237"/>
      <c r="D450" s="239"/>
      <c r="E450" s="239"/>
      <c r="F450" s="239"/>
      <c r="G450" s="239"/>
      <c r="H450" s="239"/>
      <c r="I450" s="239"/>
      <c r="J450" s="240"/>
      <c r="K450" s="240"/>
      <c r="L450" s="273"/>
      <c r="M450" s="274"/>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row>
    <row r="451" spans="1:64" s="238" customFormat="1" x14ac:dyDescent="0.25">
      <c r="A451" s="237"/>
      <c r="C451" s="237"/>
      <c r="D451" s="239"/>
      <c r="E451" s="239"/>
      <c r="F451" s="239"/>
      <c r="G451" s="239"/>
      <c r="H451" s="239"/>
      <c r="I451" s="239"/>
      <c r="J451" s="240"/>
      <c r="K451" s="240"/>
      <c r="L451" s="273"/>
      <c r="M451" s="274"/>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217"/>
      <c r="BK451" s="217"/>
      <c r="BL451" s="217"/>
    </row>
    <row r="452" spans="1:64" s="238" customFormat="1" x14ac:dyDescent="0.25">
      <c r="A452" s="237"/>
      <c r="C452" s="237"/>
      <c r="D452" s="239"/>
      <c r="E452" s="239"/>
      <c r="F452" s="239"/>
      <c r="G452" s="239"/>
      <c r="H452" s="239"/>
      <c r="I452" s="239"/>
      <c r="J452" s="240"/>
      <c r="K452" s="240"/>
      <c r="L452" s="273"/>
      <c r="M452" s="274"/>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217"/>
      <c r="BK452" s="217"/>
      <c r="BL452" s="217"/>
    </row>
    <row r="453" spans="1:64" s="238" customFormat="1" x14ac:dyDescent="0.25">
      <c r="A453" s="237"/>
      <c r="C453" s="237"/>
      <c r="D453" s="239"/>
      <c r="E453" s="239"/>
      <c r="F453" s="239"/>
      <c r="G453" s="239"/>
      <c r="H453" s="239"/>
      <c r="I453" s="239"/>
      <c r="J453" s="240"/>
      <c r="K453" s="240"/>
      <c r="L453" s="273"/>
      <c r="M453" s="274"/>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217"/>
      <c r="BK453" s="217"/>
      <c r="BL453" s="217"/>
    </row>
    <row r="454" spans="1:64" s="238" customFormat="1" x14ac:dyDescent="0.25">
      <c r="A454" s="237"/>
      <c r="C454" s="237"/>
      <c r="D454" s="239"/>
      <c r="E454" s="239"/>
      <c r="F454" s="239"/>
      <c r="G454" s="239"/>
      <c r="H454" s="239"/>
      <c r="I454" s="239"/>
      <c r="J454" s="240"/>
      <c r="K454" s="240"/>
      <c r="L454" s="273"/>
      <c r="M454" s="274"/>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7"/>
      <c r="BK454" s="217"/>
      <c r="BL454" s="217"/>
    </row>
    <row r="455" spans="1:64" s="238" customFormat="1" x14ac:dyDescent="0.25">
      <c r="A455" s="237"/>
      <c r="C455" s="237"/>
      <c r="D455" s="239"/>
      <c r="E455" s="239"/>
      <c r="F455" s="239"/>
      <c r="G455" s="239"/>
      <c r="H455" s="239"/>
      <c r="I455" s="239"/>
      <c r="J455" s="240"/>
      <c r="K455" s="240"/>
      <c r="L455" s="273"/>
      <c r="M455" s="274"/>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217"/>
      <c r="BK455" s="217"/>
      <c r="BL455" s="217"/>
    </row>
    <row r="456" spans="1:64" s="238" customFormat="1" x14ac:dyDescent="0.25">
      <c r="A456" s="237"/>
      <c r="C456" s="237"/>
      <c r="D456" s="239"/>
      <c r="E456" s="239"/>
      <c r="F456" s="239"/>
      <c r="G456" s="239"/>
      <c r="H456" s="239"/>
      <c r="I456" s="239"/>
      <c r="J456" s="240"/>
      <c r="K456" s="240"/>
      <c r="L456" s="273"/>
      <c r="M456" s="274"/>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217"/>
      <c r="BK456" s="217"/>
      <c r="BL456" s="217"/>
    </row>
    <row r="457" spans="1:64" s="238" customFormat="1" x14ac:dyDescent="0.25">
      <c r="A457" s="237"/>
      <c r="C457" s="237"/>
      <c r="D457" s="239"/>
      <c r="E457" s="239"/>
      <c r="F457" s="239"/>
      <c r="G457" s="239"/>
      <c r="H457" s="239"/>
      <c r="I457" s="239"/>
      <c r="J457" s="240"/>
      <c r="K457" s="240"/>
      <c r="L457" s="273"/>
      <c r="M457" s="274"/>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217"/>
      <c r="BK457" s="217"/>
      <c r="BL457" s="217"/>
    </row>
    <row r="458" spans="1:64" s="238" customFormat="1" x14ac:dyDescent="0.25">
      <c r="A458" s="237"/>
      <c r="C458" s="237"/>
      <c r="D458" s="239"/>
      <c r="E458" s="239"/>
      <c r="F458" s="239"/>
      <c r="G458" s="239"/>
      <c r="H458" s="239"/>
      <c r="I458" s="239"/>
      <c r="J458" s="240"/>
      <c r="K458" s="240"/>
      <c r="L458" s="273"/>
      <c r="M458" s="274"/>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217"/>
      <c r="BK458" s="217"/>
      <c r="BL458" s="217"/>
    </row>
    <row r="459" spans="1:64" s="238" customFormat="1" x14ac:dyDescent="0.25">
      <c r="A459" s="237"/>
      <c r="C459" s="237"/>
      <c r="D459" s="239"/>
      <c r="E459" s="239"/>
      <c r="F459" s="239"/>
      <c r="G459" s="239"/>
      <c r="H459" s="239"/>
      <c r="I459" s="239"/>
      <c r="J459" s="240"/>
      <c r="K459" s="240"/>
      <c r="L459" s="273"/>
      <c r="M459" s="274"/>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row>
    <row r="460" spans="1:64" s="238" customFormat="1" x14ac:dyDescent="0.25">
      <c r="A460" s="237"/>
      <c r="C460" s="237"/>
      <c r="D460" s="239"/>
      <c r="E460" s="239"/>
      <c r="F460" s="239"/>
      <c r="G460" s="239"/>
      <c r="H460" s="239"/>
      <c r="I460" s="239"/>
      <c r="J460" s="240"/>
      <c r="K460" s="240"/>
      <c r="L460" s="273"/>
      <c r="M460" s="274"/>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217"/>
      <c r="BK460" s="217"/>
      <c r="BL460" s="217"/>
    </row>
    <row r="461" spans="1:64" s="238" customFormat="1" x14ac:dyDescent="0.25">
      <c r="A461" s="237"/>
      <c r="C461" s="237"/>
      <c r="D461" s="239"/>
      <c r="E461" s="239"/>
      <c r="F461" s="239"/>
      <c r="G461" s="239"/>
      <c r="H461" s="239"/>
      <c r="I461" s="239"/>
      <c r="J461" s="240"/>
      <c r="K461" s="240"/>
      <c r="L461" s="273"/>
      <c r="M461" s="274"/>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17"/>
      <c r="BL461" s="217"/>
    </row>
    <row r="462" spans="1:64" s="238" customFormat="1" x14ac:dyDescent="0.25">
      <c r="A462" s="237"/>
      <c r="C462" s="237"/>
      <c r="D462" s="239"/>
      <c r="E462" s="239"/>
      <c r="F462" s="239"/>
      <c r="G462" s="239"/>
      <c r="H462" s="239"/>
      <c r="I462" s="239"/>
      <c r="J462" s="240"/>
      <c r="K462" s="240"/>
      <c r="L462" s="273"/>
      <c r="M462" s="274"/>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217"/>
      <c r="BK462" s="217"/>
      <c r="BL462" s="217"/>
    </row>
    <row r="463" spans="1:64" s="238" customFormat="1" x14ac:dyDescent="0.25">
      <c r="A463" s="237"/>
      <c r="C463" s="237"/>
      <c r="D463" s="239"/>
      <c r="E463" s="239"/>
      <c r="F463" s="239"/>
      <c r="G463" s="239"/>
      <c r="H463" s="239"/>
      <c r="I463" s="239"/>
      <c r="J463" s="240"/>
      <c r="K463" s="240"/>
      <c r="L463" s="273"/>
      <c r="M463" s="274"/>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row>
    <row r="464" spans="1:64" s="238" customFormat="1" x14ac:dyDescent="0.25">
      <c r="A464" s="237"/>
      <c r="C464" s="237"/>
      <c r="D464" s="239"/>
      <c r="E464" s="239"/>
      <c r="F464" s="239"/>
      <c r="G464" s="239"/>
      <c r="H464" s="239"/>
      <c r="I464" s="239"/>
      <c r="J464" s="240"/>
      <c r="K464" s="240"/>
      <c r="L464" s="273"/>
      <c r="M464" s="274"/>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217"/>
      <c r="BK464" s="217"/>
      <c r="BL464" s="217"/>
    </row>
    <row r="465" spans="1:64" s="238" customFormat="1" x14ac:dyDescent="0.25">
      <c r="A465" s="237"/>
      <c r="C465" s="237"/>
      <c r="D465" s="239"/>
      <c r="E465" s="239"/>
      <c r="F465" s="239"/>
      <c r="G465" s="239"/>
      <c r="H465" s="239"/>
      <c r="I465" s="239"/>
      <c r="J465" s="240"/>
      <c r="K465" s="240"/>
      <c r="L465" s="273"/>
      <c r="M465" s="274"/>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217"/>
      <c r="BK465" s="217"/>
      <c r="BL465" s="217"/>
    </row>
    <row r="466" spans="1:64" s="238" customFormat="1" x14ac:dyDescent="0.25">
      <c r="A466" s="237"/>
      <c r="C466" s="237"/>
      <c r="D466" s="239"/>
      <c r="E466" s="239"/>
      <c r="F466" s="239"/>
      <c r="G466" s="239"/>
      <c r="H466" s="239"/>
      <c r="I466" s="239"/>
      <c r="J466" s="240"/>
      <c r="K466" s="240"/>
      <c r="L466" s="273"/>
      <c r="M466" s="274"/>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217"/>
      <c r="BK466" s="217"/>
      <c r="BL466" s="217"/>
    </row>
    <row r="467" spans="1:64" s="238" customFormat="1" x14ac:dyDescent="0.25">
      <c r="A467" s="237"/>
      <c r="C467" s="237"/>
      <c r="D467" s="239"/>
      <c r="E467" s="239"/>
      <c r="F467" s="239"/>
      <c r="G467" s="239"/>
      <c r="H467" s="239"/>
      <c r="I467" s="239"/>
      <c r="J467" s="240"/>
      <c r="K467" s="240"/>
      <c r="L467" s="273"/>
      <c r="M467" s="274"/>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217"/>
      <c r="BK467" s="217"/>
      <c r="BL467" s="217"/>
    </row>
    <row r="468" spans="1:64" s="238" customFormat="1" x14ac:dyDescent="0.25">
      <c r="A468" s="237"/>
      <c r="C468" s="237"/>
      <c r="D468" s="239"/>
      <c r="E468" s="239"/>
      <c r="F468" s="239"/>
      <c r="G468" s="239"/>
      <c r="H468" s="239"/>
      <c r="I468" s="239"/>
      <c r="J468" s="240"/>
      <c r="K468" s="240"/>
      <c r="L468" s="273"/>
      <c r="M468" s="274"/>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7"/>
      <c r="BK468" s="217"/>
      <c r="BL468" s="217"/>
    </row>
    <row r="469" spans="1:64" s="238" customFormat="1" x14ac:dyDescent="0.25">
      <c r="A469" s="237"/>
      <c r="C469" s="237"/>
      <c r="D469" s="239"/>
      <c r="E469" s="239"/>
      <c r="F469" s="239"/>
      <c r="G469" s="239"/>
      <c r="H469" s="239"/>
      <c r="I469" s="239"/>
      <c r="J469" s="240"/>
      <c r="K469" s="240"/>
      <c r="L469" s="273"/>
      <c r="M469" s="274"/>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217"/>
      <c r="BK469" s="217"/>
      <c r="BL469" s="217"/>
    </row>
    <row r="470" spans="1:64" s="238" customFormat="1" x14ac:dyDescent="0.25">
      <c r="A470" s="237"/>
      <c r="C470" s="237"/>
      <c r="D470" s="239"/>
      <c r="E470" s="239"/>
      <c r="F470" s="239"/>
      <c r="G470" s="239"/>
      <c r="H470" s="239"/>
      <c r="I470" s="239"/>
      <c r="J470" s="240"/>
      <c r="K470" s="240"/>
      <c r="L470" s="273"/>
      <c r="M470" s="274"/>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217"/>
      <c r="BK470" s="217"/>
      <c r="BL470" s="217"/>
    </row>
    <row r="471" spans="1:64" s="238" customFormat="1" x14ac:dyDescent="0.25">
      <c r="A471" s="237"/>
      <c r="C471" s="237"/>
      <c r="D471" s="239"/>
      <c r="E471" s="239"/>
      <c r="F471" s="239"/>
      <c r="G471" s="239"/>
      <c r="H471" s="239"/>
      <c r="I471" s="239"/>
      <c r="J471" s="240"/>
      <c r="K471" s="240"/>
      <c r="L471" s="273"/>
      <c r="M471" s="274"/>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217"/>
      <c r="BK471" s="217"/>
      <c r="BL471" s="217"/>
    </row>
    <row r="472" spans="1:64" s="238" customFormat="1" x14ac:dyDescent="0.25">
      <c r="A472" s="237"/>
      <c r="C472" s="237"/>
      <c r="D472" s="239"/>
      <c r="E472" s="239"/>
      <c r="F472" s="239"/>
      <c r="G472" s="239"/>
      <c r="H472" s="239"/>
      <c r="I472" s="239"/>
      <c r="J472" s="240"/>
      <c r="K472" s="240"/>
      <c r="L472" s="273"/>
      <c r="M472" s="274"/>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217"/>
      <c r="BK472" s="217"/>
      <c r="BL472" s="217"/>
    </row>
    <row r="473" spans="1:64" s="238" customFormat="1" x14ac:dyDescent="0.25">
      <c r="A473" s="237"/>
      <c r="C473" s="237"/>
      <c r="D473" s="239"/>
      <c r="E473" s="239"/>
      <c r="F473" s="239"/>
      <c r="G473" s="239"/>
      <c r="H473" s="239"/>
      <c r="I473" s="239"/>
      <c r="J473" s="240"/>
      <c r="K473" s="240"/>
      <c r="L473" s="273"/>
      <c r="M473" s="274"/>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217"/>
      <c r="BK473" s="217"/>
      <c r="BL473" s="217"/>
    </row>
    <row r="474" spans="1:64" s="238" customFormat="1" x14ac:dyDescent="0.25">
      <c r="A474" s="237"/>
      <c r="C474" s="237"/>
      <c r="D474" s="239"/>
      <c r="E474" s="239"/>
      <c r="F474" s="239"/>
      <c r="G474" s="239"/>
      <c r="H474" s="239"/>
      <c r="I474" s="239"/>
      <c r="J474" s="240"/>
      <c r="K474" s="240"/>
      <c r="L474" s="273"/>
      <c r="M474" s="274"/>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217"/>
      <c r="BK474" s="217"/>
      <c r="BL474" s="217"/>
    </row>
    <row r="475" spans="1:64" s="238" customFormat="1" x14ac:dyDescent="0.25">
      <c r="A475" s="237"/>
      <c r="C475" s="237"/>
      <c r="D475" s="239"/>
      <c r="E475" s="239"/>
      <c r="F475" s="239"/>
      <c r="G475" s="239"/>
      <c r="H475" s="239"/>
      <c r="I475" s="239"/>
      <c r="J475" s="240"/>
      <c r="K475" s="240"/>
      <c r="L475" s="273"/>
      <c r="M475" s="274"/>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217"/>
      <c r="BK475" s="217"/>
      <c r="BL475" s="217"/>
    </row>
    <row r="476" spans="1:64" s="238" customFormat="1" x14ac:dyDescent="0.25">
      <c r="A476" s="237"/>
      <c r="C476" s="237"/>
      <c r="D476" s="239"/>
      <c r="E476" s="239"/>
      <c r="F476" s="239"/>
      <c r="G476" s="239"/>
      <c r="H476" s="239"/>
      <c r="I476" s="239"/>
      <c r="J476" s="240"/>
      <c r="K476" s="240"/>
      <c r="L476" s="273"/>
      <c r="M476" s="274"/>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217"/>
      <c r="BK476" s="217"/>
      <c r="BL476" s="217"/>
    </row>
    <row r="477" spans="1:64" s="238" customFormat="1" x14ac:dyDescent="0.25">
      <c r="A477" s="237"/>
      <c r="C477" s="237"/>
      <c r="D477" s="239"/>
      <c r="E477" s="239"/>
      <c r="F477" s="239"/>
      <c r="G477" s="239"/>
      <c r="H477" s="239"/>
      <c r="I477" s="239"/>
      <c r="J477" s="240"/>
      <c r="K477" s="240"/>
      <c r="L477" s="273"/>
      <c r="M477" s="274"/>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217"/>
      <c r="BK477" s="217"/>
      <c r="BL477" s="217"/>
    </row>
    <row r="478" spans="1:64" s="238" customFormat="1" x14ac:dyDescent="0.25">
      <c r="A478" s="237"/>
      <c r="C478" s="237"/>
      <c r="D478" s="239"/>
      <c r="E478" s="239"/>
      <c r="F478" s="239"/>
      <c r="G478" s="239"/>
      <c r="H478" s="239"/>
      <c r="I478" s="239"/>
      <c r="J478" s="240"/>
      <c r="K478" s="240"/>
      <c r="L478" s="273"/>
      <c r="M478" s="274"/>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217"/>
      <c r="BK478" s="217"/>
      <c r="BL478" s="217"/>
    </row>
    <row r="479" spans="1:64" s="238" customFormat="1" x14ac:dyDescent="0.25">
      <c r="A479" s="237"/>
      <c r="C479" s="237"/>
      <c r="D479" s="239"/>
      <c r="E479" s="239"/>
      <c r="F479" s="239"/>
      <c r="G479" s="239"/>
      <c r="H479" s="239"/>
      <c r="I479" s="239"/>
      <c r="J479" s="240"/>
      <c r="K479" s="240"/>
      <c r="L479" s="273"/>
      <c r="M479" s="274"/>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217"/>
      <c r="BK479" s="217"/>
      <c r="BL479" s="217"/>
    </row>
    <row r="480" spans="1:64" s="238" customFormat="1" x14ac:dyDescent="0.25">
      <c r="A480" s="237"/>
      <c r="C480" s="237"/>
      <c r="D480" s="239"/>
      <c r="E480" s="239"/>
      <c r="F480" s="239"/>
      <c r="G480" s="239"/>
      <c r="H480" s="239"/>
      <c r="I480" s="239"/>
      <c r="J480" s="240"/>
      <c r="K480" s="240"/>
      <c r="L480" s="273"/>
      <c r="M480" s="274"/>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217"/>
      <c r="BK480" s="217"/>
      <c r="BL480" s="217"/>
    </row>
    <row r="481" spans="1:64" s="238" customFormat="1" x14ac:dyDescent="0.25">
      <c r="A481" s="237"/>
      <c r="C481" s="237"/>
      <c r="D481" s="239"/>
      <c r="E481" s="239"/>
      <c r="F481" s="239"/>
      <c r="G481" s="239"/>
      <c r="H481" s="239"/>
      <c r="I481" s="239"/>
      <c r="J481" s="240"/>
      <c r="K481" s="240"/>
      <c r="L481" s="273"/>
      <c r="M481" s="274"/>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217"/>
      <c r="BK481" s="217"/>
      <c r="BL481" s="217"/>
    </row>
    <row r="482" spans="1:64" s="238" customFormat="1" x14ac:dyDescent="0.25">
      <c r="A482" s="237"/>
      <c r="C482" s="237"/>
      <c r="D482" s="239"/>
      <c r="E482" s="239"/>
      <c r="F482" s="239"/>
      <c r="G482" s="239"/>
      <c r="H482" s="239"/>
      <c r="I482" s="239"/>
      <c r="J482" s="240"/>
      <c r="K482" s="240"/>
      <c r="L482" s="273"/>
      <c r="M482" s="274"/>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7"/>
      <c r="BK482" s="217"/>
      <c r="BL482" s="217"/>
    </row>
    <row r="483" spans="1:64" s="238" customFormat="1" x14ac:dyDescent="0.25">
      <c r="A483" s="237"/>
      <c r="C483" s="237"/>
      <c r="D483" s="239"/>
      <c r="E483" s="239"/>
      <c r="F483" s="239"/>
      <c r="G483" s="239"/>
      <c r="H483" s="239"/>
      <c r="I483" s="239"/>
      <c r="J483" s="240"/>
      <c r="K483" s="240"/>
      <c r="L483" s="273"/>
      <c r="M483" s="274"/>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217"/>
      <c r="BK483" s="217"/>
      <c r="BL483" s="217"/>
    </row>
    <row r="484" spans="1:64" s="238" customFormat="1" x14ac:dyDescent="0.25">
      <c r="A484" s="237"/>
      <c r="C484" s="237"/>
      <c r="D484" s="239"/>
      <c r="E484" s="239"/>
      <c r="F484" s="239"/>
      <c r="G484" s="239"/>
      <c r="H484" s="239"/>
      <c r="I484" s="239"/>
      <c r="J484" s="240"/>
      <c r="K484" s="240"/>
      <c r="L484" s="273"/>
      <c r="M484" s="274"/>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217"/>
      <c r="BK484" s="217"/>
      <c r="BL484" s="217"/>
    </row>
    <row r="485" spans="1:64" s="238" customFormat="1" x14ac:dyDescent="0.25">
      <c r="A485" s="237"/>
      <c r="C485" s="237"/>
      <c r="D485" s="239"/>
      <c r="E485" s="239"/>
      <c r="F485" s="239"/>
      <c r="G485" s="239"/>
      <c r="H485" s="239"/>
      <c r="I485" s="239"/>
      <c r="J485" s="240"/>
      <c r="K485" s="240"/>
      <c r="L485" s="273"/>
      <c r="M485" s="274"/>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217"/>
      <c r="BK485" s="217"/>
      <c r="BL485" s="217"/>
    </row>
    <row r="486" spans="1:64" s="238" customFormat="1" x14ac:dyDescent="0.25">
      <c r="A486" s="237"/>
      <c r="C486" s="237"/>
      <c r="D486" s="239"/>
      <c r="E486" s="239"/>
      <c r="F486" s="239"/>
      <c r="G486" s="239"/>
      <c r="H486" s="239"/>
      <c r="I486" s="239"/>
      <c r="J486" s="240"/>
      <c r="K486" s="240"/>
      <c r="L486" s="273"/>
      <c r="M486" s="274"/>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217"/>
      <c r="BK486" s="217"/>
      <c r="BL486" s="217"/>
    </row>
    <row r="487" spans="1:64" s="238" customFormat="1" x14ac:dyDescent="0.25">
      <c r="A487" s="237"/>
      <c r="C487" s="237"/>
      <c r="D487" s="239"/>
      <c r="E487" s="239"/>
      <c r="F487" s="239"/>
      <c r="G487" s="239"/>
      <c r="H487" s="239"/>
      <c r="I487" s="239"/>
      <c r="J487" s="240"/>
      <c r="K487" s="240"/>
      <c r="L487" s="273"/>
      <c r="M487" s="274"/>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217"/>
      <c r="BK487" s="217"/>
      <c r="BL487" s="217"/>
    </row>
    <row r="488" spans="1:64" s="238" customFormat="1" x14ac:dyDescent="0.25">
      <c r="A488" s="237"/>
      <c r="C488" s="237"/>
      <c r="D488" s="239"/>
      <c r="E488" s="239"/>
      <c r="F488" s="239"/>
      <c r="G488" s="239"/>
      <c r="H488" s="239"/>
      <c r="I488" s="239"/>
      <c r="J488" s="240"/>
      <c r="K488" s="240"/>
      <c r="L488" s="273"/>
      <c r="M488" s="274"/>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217"/>
      <c r="BK488" s="217"/>
      <c r="BL488" s="217"/>
    </row>
    <row r="489" spans="1:64" s="238" customFormat="1" x14ac:dyDescent="0.25">
      <c r="A489" s="237"/>
      <c r="C489" s="237"/>
      <c r="D489" s="239"/>
      <c r="E489" s="239"/>
      <c r="F489" s="239"/>
      <c r="G489" s="239"/>
      <c r="H489" s="239"/>
      <c r="I489" s="239"/>
      <c r="J489" s="240"/>
      <c r="K489" s="240"/>
      <c r="L489" s="273"/>
      <c r="M489" s="274"/>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217"/>
      <c r="BK489" s="217"/>
      <c r="BL489" s="217"/>
    </row>
    <row r="490" spans="1:64" s="238" customFormat="1" x14ac:dyDescent="0.25">
      <c r="A490" s="237"/>
      <c r="C490" s="237"/>
      <c r="D490" s="239"/>
      <c r="E490" s="239"/>
      <c r="F490" s="239"/>
      <c r="G490" s="239"/>
      <c r="H490" s="239"/>
      <c r="I490" s="239"/>
      <c r="J490" s="240"/>
      <c r="K490" s="240"/>
      <c r="L490" s="273"/>
      <c r="M490" s="274"/>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217"/>
      <c r="BK490" s="217"/>
      <c r="BL490" s="217"/>
    </row>
    <row r="491" spans="1:64" s="238" customFormat="1" x14ac:dyDescent="0.25">
      <c r="A491" s="237"/>
      <c r="C491" s="237"/>
      <c r="D491" s="239"/>
      <c r="E491" s="239"/>
      <c r="F491" s="239"/>
      <c r="G491" s="239"/>
      <c r="H491" s="239"/>
      <c r="I491" s="239"/>
      <c r="J491" s="240"/>
      <c r="K491" s="240"/>
      <c r="L491" s="273"/>
      <c r="M491" s="274"/>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row>
    <row r="492" spans="1:64" s="238" customFormat="1" x14ac:dyDescent="0.25">
      <c r="A492" s="237"/>
      <c r="C492" s="237"/>
      <c r="D492" s="239"/>
      <c r="E492" s="239"/>
      <c r="F492" s="239"/>
      <c r="G492" s="239"/>
      <c r="H492" s="239"/>
      <c r="I492" s="239"/>
      <c r="J492" s="240"/>
      <c r="K492" s="240"/>
      <c r="L492" s="273"/>
      <c r="M492" s="274"/>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c r="BI492" s="217"/>
      <c r="BJ492" s="217"/>
      <c r="BK492" s="217"/>
      <c r="BL492" s="217"/>
    </row>
    <row r="493" spans="1:64" s="238" customFormat="1" x14ac:dyDescent="0.25">
      <c r="A493" s="237"/>
      <c r="C493" s="237"/>
      <c r="D493" s="239"/>
      <c r="E493" s="239"/>
      <c r="F493" s="239"/>
      <c r="G493" s="239"/>
      <c r="H493" s="239"/>
      <c r="I493" s="239"/>
      <c r="J493" s="240"/>
      <c r="K493" s="240"/>
      <c r="L493" s="273"/>
      <c r="M493" s="274"/>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c r="BI493" s="217"/>
      <c r="BJ493" s="217"/>
      <c r="BK493" s="217"/>
      <c r="BL493" s="217"/>
    </row>
    <row r="494" spans="1:64" s="238" customFormat="1" x14ac:dyDescent="0.25">
      <c r="A494" s="237"/>
      <c r="C494" s="237"/>
      <c r="D494" s="239"/>
      <c r="E494" s="239"/>
      <c r="F494" s="239"/>
      <c r="G494" s="239"/>
      <c r="H494" s="239"/>
      <c r="I494" s="239"/>
      <c r="J494" s="240"/>
      <c r="K494" s="240"/>
      <c r="L494" s="273"/>
      <c r="M494" s="274"/>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c r="BI494" s="217"/>
      <c r="BJ494" s="217"/>
      <c r="BK494" s="217"/>
      <c r="BL494" s="217"/>
    </row>
    <row r="495" spans="1:64" s="238" customFormat="1" x14ac:dyDescent="0.25">
      <c r="A495" s="237"/>
      <c r="C495" s="237"/>
      <c r="D495" s="239"/>
      <c r="E495" s="239"/>
      <c r="F495" s="239"/>
      <c r="G495" s="239"/>
      <c r="H495" s="239"/>
      <c r="I495" s="239"/>
      <c r="J495" s="240"/>
      <c r="K495" s="240"/>
      <c r="L495" s="273"/>
      <c r="M495" s="274"/>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c r="BI495" s="217"/>
      <c r="BJ495" s="217"/>
      <c r="BK495" s="217"/>
      <c r="BL495" s="217"/>
    </row>
    <row r="496" spans="1:64" s="238" customFormat="1" x14ac:dyDescent="0.25">
      <c r="A496" s="237"/>
      <c r="C496" s="237"/>
      <c r="D496" s="239"/>
      <c r="E496" s="239"/>
      <c r="F496" s="239"/>
      <c r="G496" s="239"/>
      <c r="H496" s="239"/>
      <c r="I496" s="239"/>
      <c r="J496" s="240"/>
      <c r="K496" s="240"/>
      <c r="L496" s="273"/>
      <c r="M496" s="274"/>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c r="BI496" s="217"/>
      <c r="BJ496" s="217"/>
      <c r="BK496" s="217"/>
      <c r="BL496" s="217"/>
    </row>
    <row r="497" spans="1:64" s="238" customFormat="1" x14ac:dyDescent="0.25">
      <c r="A497" s="237"/>
      <c r="C497" s="237"/>
      <c r="D497" s="239"/>
      <c r="E497" s="239"/>
      <c r="F497" s="239"/>
      <c r="G497" s="239"/>
      <c r="H497" s="239"/>
      <c r="I497" s="239"/>
      <c r="J497" s="240"/>
      <c r="K497" s="240"/>
      <c r="L497" s="273"/>
      <c r="M497" s="274"/>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c r="BI497" s="217"/>
      <c r="BJ497" s="217"/>
      <c r="BK497" s="217"/>
      <c r="BL497" s="217"/>
    </row>
    <row r="498" spans="1:64" s="238" customFormat="1" x14ac:dyDescent="0.25">
      <c r="A498" s="237"/>
      <c r="C498" s="237"/>
      <c r="D498" s="239"/>
      <c r="E498" s="239"/>
      <c r="F498" s="239"/>
      <c r="G498" s="239"/>
      <c r="H498" s="239"/>
      <c r="I498" s="239"/>
      <c r="J498" s="240"/>
      <c r="K498" s="240"/>
      <c r="L498" s="273"/>
      <c r="M498" s="274"/>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c r="BI498" s="217"/>
      <c r="BJ498" s="217"/>
      <c r="BK498" s="217"/>
      <c r="BL498" s="217"/>
    </row>
    <row r="499" spans="1:64" s="238" customFormat="1" x14ac:dyDescent="0.25">
      <c r="A499" s="237"/>
      <c r="C499" s="237"/>
      <c r="D499" s="239"/>
      <c r="E499" s="239"/>
      <c r="F499" s="239"/>
      <c r="G499" s="239"/>
      <c r="H499" s="239"/>
      <c r="I499" s="239"/>
      <c r="J499" s="240"/>
      <c r="K499" s="240"/>
      <c r="L499" s="273"/>
      <c r="M499" s="274"/>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c r="BI499" s="217"/>
      <c r="BJ499" s="217"/>
      <c r="BK499" s="217"/>
      <c r="BL499" s="217"/>
    </row>
    <row r="500" spans="1:64" s="238" customFormat="1" x14ac:dyDescent="0.25">
      <c r="A500" s="237"/>
      <c r="C500" s="237"/>
      <c r="D500" s="239"/>
      <c r="E500" s="239"/>
      <c r="F500" s="239"/>
      <c r="G500" s="239"/>
      <c r="H500" s="239"/>
      <c r="I500" s="239"/>
      <c r="J500" s="240"/>
      <c r="K500" s="240"/>
      <c r="L500" s="273"/>
      <c r="M500" s="274"/>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c r="BI500" s="217"/>
      <c r="BJ500" s="217"/>
      <c r="BK500" s="217"/>
      <c r="BL500" s="217"/>
    </row>
    <row r="501" spans="1:64" s="238" customFormat="1" x14ac:dyDescent="0.25">
      <c r="A501" s="237"/>
      <c r="C501" s="237"/>
      <c r="D501" s="239"/>
      <c r="E501" s="239"/>
      <c r="F501" s="239"/>
      <c r="G501" s="239"/>
      <c r="H501" s="239"/>
      <c r="I501" s="239"/>
      <c r="J501" s="240"/>
      <c r="K501" s="240"/>
      <c r="L501" s="273"/>
      <c r="M501" s="274"/>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c r="BI501" s="217"/>
      <c r="BJ501" s="217"/>
      <c r="BK501" s="217"/>
      <c r="BL501" s="217"/>
    </row>
    <row r="502" spans="1:64" s="238" customFormat="1" x14ac:dyDescent="0.25">
      <c r="A502" s="237"/>
      <c r="C502" s="237"/>
      <c r="D502" s="239"/>
      <c r="E502" s="239"/>
      <c r="F502" s="239"/>
      <c r="G502" s="239"/>
      <c r="H502" s="239"/>
      <c r="I502" s="239"/>
      <c r="J502" s="240"/>
      <c r="K502" s="240"/>
      <c r="L502" s="273"/>
      <c r="M502" s="274"/>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c r="BI502" s="217"/>
      <c r="BJ502" s="217"/>
      <c r="BK502" s="217"/>
      <c r="BL502" s="217"/>
    </row>
    <row r="503" spans="1:64" s="238" customFormat="1" x14ac:dyDescent="0.25">
      <c r="A503" s="237"/>
      <c r="C503" s="237"/>
      <c r="D503" s="239"/>
      <c r="E503" s="239"/>
      <c r="F503" s="239"/>
      <c r="G503" s="239"/>
      <c r="H503" s="239"/>
      <c r="I503" s="239"/>
      <c r="J503" s="240"/>
      <c r="K503" s="240"/>
      <c r="L503" s="273"/>
      <c r="M503" s="274"/>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c r="BI503" s="217"/>
      <c r="BJ503" s="217"/>
      <c r="BK503" s="217"/>
      <c r="BL503" s="217"/>
    </row>
    <row r="504" spans="1:64" s="238" customFormat="1" x14ac:dyDescent="0.25">
      <c r="A504" s="237"/>
      <c r="C504" s="237"/>
      <c r="D504" s="239"/>
      <c r="E504" s="239"/>
      <c r="F504" s="239"/>
      <c r="G504" s="239"/>
      <c r="H504" s="239"/>
      <c r="I504" s="239"/>
      <c r="J504" s="240"/>
      <c r="K504" s="240"/>
      <c r="L504" s="273"/>
      <c r="M504" s="274"/>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c r="BI504" s="217"/>
      <c r="BJ504" s="217"/>
      <c r="BK504" s="217"/>
      <c r="BL504" s="217"/>
    </row>
    <row r="505" spans="1:64" s="238" customFormat="1" x14ac:dyDescent="0.25">
      <c r="A505" s="237"/>
      <c r="C505" s="237"/>
      <c r="D505" s="239"/>
      <c r="E505" s="239"/>
      <c r="F505" s="239"/>
      <c r="G505" s="239"/>
      <c r="H505" s="239"/>
      <c r="I505" s="239"/>
      <c r="J505" s="240"/>
      <c r="K505" s="240"/>
      <c r="L505" s="273"/>
      <c r="M505" s="274"/>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c r="BI505" s="217"/>
      <c r="BJ505" s="217"/>
      <c r="BK505" s="217"/>
      <c r="BL505" s="217"/>
    </row>
    <row r="506" spans="1:64" s="238" customFormat="1" x14ac:dyDescent="0.25">
      <c r="A506" s="237"/>
      <c r="C506" s="237"/>
      <c r="D506" s="239"/>
      <c r="E506" s="239"/>
      <c r="F506" s="239"/>
      <c r="G506" s="239"/>
      <c r="H506" s="239"/>
      <c r="I506" s="239"/>
      <c r="J506" s="240"/>
      <c r="K506" s="240"/>
      <c r="L506" s="273"/>
      <c r="M506" s="274"/>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c r="BI506" s="217"/>
      <c r="BJ506" s="217"/>
      <c r="BK506" s="217"/>
      <c r="BL506" s="217"/>
    </row>
    <row r="507" spans="1:64" s="238" customFormat="1" x14ac:dyDescent="0.25">
      <c r="A507" s="237"/>
      <c r="C507" s="237"/>
      <c r="D507" s="239"/>
      <c r="E507" s="239"/>
      <c r="F507" s="239"/>
      <c r="G507" s="239"/>
      <c r="H507" s="239"/>
      <c r="I507" s="239"/>
      <c r="J507" s="240"/>
      <c r="K507" s="240"/>
      <c r="L507" s="273"/>
      <c r="M507" s="274"/>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c r="BI507" s="217"/>
      <c r="BJ507" s="217"/>
      <c r="BK507" s="217"/>
      <c r="BL507" s="217"/>
    </row>
    <row r="508" spans="1:64" s="238" customFormat="1" x14ac:dyDescent="0.25">
      <c r="A508" s="237"/>
      <c r="C508" s="237"/>
      <c r="D508" s="239"/>
      <c r="E508" s="239"/>
      <c r="F508" s="239"/>
      <c r="G508" s="239"/>
      <c r="H508" s="239"/>
      <c r="I508" s="239"/>
      <c r="J508" s="240"/>
      <c r="K508" s="240"/>
      <c r="L508" s="273"/>
      <c r="M508" s="274"/>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c r="BI508" s="217"/>
      <c r="BJ508" s="217"/>
      <c r="BK508" s="217"/>
      <c r="BL508" s="217"/>
    </row>
    <row r="509" spans="1:64" s="238" customFormat="1" x14ac:dyDescent="0.25">
      <c r="A509" s="237"/>
      <c r="C509" s="237"/>
      <c r="D509" s="239"/>
      <c r="E509" s="239"/>
      <c r="F509" s="239"/>
      <c r="G509" s="239"/>
      <c r="H509" s="239"/>
      <c r="I509" s="239"/>
      <c r="J509" s="240"/>
      <c r="K509" s="240"/>
      <c r="L509" s="273"/>
      <c r="M509" s="274"/>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c r="BI509" s="217"/>
      <c r="BJ509" s="217"/>
      <c r="BK509" s="217"/>
      <c r="BL509" s="217"/>
    </row>
    <row r="510" spans="1:64" s="238" customFormat="1" x14ac:dyDescent="0.25">
      <c r="A510" s="237"/>
      <c r="C510" s="237"/>
      <c r="D510" s="239"/>
      <c r="E510" s="239"/>
      <c r="F510" s="239"/>
      <c r="G510" s="239"/>
      <c r="H510" s="239"/>
      <c r="I510" s="239"/>
      <c r="J510" s="240"/>
      <c r="K510" s="240"/>
      <c r="L510" s="273"/>
      <c r="M510" s="274"/>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c r="BI510" s="217"/>
      <c r="BJ510" s="217"/>
      <c r="BK510" s="217"/>
      <c r="BL510" s="217"/>
    </row>
    <row r="511" spans="1:64" s="238" customFormat="1" x14ac:dyDescent="0.25">
      <c r="A511" s="237"/>
      <c r="C511" s="237"/>
      <c r="D511" s="239"/>
      <c r="E511" s="239"/>
      <c r="F511" s="239"/>
      <c r="G511" s="239"/>
      <c r="H511" s="239"/>
      <c r="I511" s="239"/>
      <c r="J511" s="240"/>
      <c r="K511" s="240"/>
      <c r="L511" s="273"/>
      <c r="M511" s="274"/>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c r="BI511" s="217"/>
      <c r="BJ511" s="217"/>
      <c r="BK511" s="217"/>
      <c r="BL511" s="217"/>
    </row>
    <row r="512" spans="1:64" s="238" customFormat="1" x14ac:dyDescent="0.25">
      <c r="A512" s="237"/>
      <c r="C512" s="237"/>
      <c r="D512" s="239"/>
      <c r="E512" s="239"/>
      <c r="F512" s="239"/>
      <c r="G512" s="239"/>
      <c r="H512" s="239"/>
      <c r="I512" s="239"/>
      <c r="J512" s="240"/>
      <c r="K512" s="240"/>
      <c r="L512" s="273"/>
      <c r="M512" s="274"/>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c r="BI512" s="217"/>
      <c r="BJ512" s="217"/>
      <c r="BK512" s="217"/>
      <c r="BL512" s="217"/>
    </row>
    <row r="513" spans="1:64" s="238" customFormat="1" x14ac:dyDescent="0.25">
      <c r="A513" s="237"/>
      <c r="C513" s="237"/>
      <c r="D513" s="239"/>
      <c r="E513" s="239"/>
      <c r="F513" s="239"/>
      <c r="G513" s="239"/>
      <c r="H513" s="239"/>
      <c r="I513" s="239"/>
      <c r="J513" s="240"/>
      <c r="K513" s="240"/>
      <c r="L513" s="273"/>
      <c r="M513" s="274"/>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c r="BI513" s="217"/>
      <c r="BJ513" s="217"/>
      <c r="BK513" s="217"/>
      <c r="BL513" s="217"/>
    </row>
    <row r="514" spans="1:64" s="238" customFormat="1" x14ac:dyDescent="0.25">
      <c r="A514" s="237"/>
      <c r="C514" s="237"/>
      <c r="D514" s="239"/>
      <c r="E514" s="239"/>
      <c r="F514" s="239"/>
      <c r="G514" s="239"/>
      <c r="H514" s="239"/>
      <c r="I514" s="239"/>
      <c r="J514" s="240"/>
      <c r="K514" s="240"/>
      <c r="L514" s="273"/>
      <c r="M514" s="274"/>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c r="BI514" s="217"/>
      <c r="BJ514" s="217"/>
      <c r="BK514" s="217"/>
      <c r="BL514" s="217"/>
    </row>
    <row r="515" spans="1:64" s="238" customFormat="1" x14ac:dyDescent="0.25">
      <c r="A515" s="237"/>
      <c r="C515" s="237"/>
      <c r="D515" s="239"/>
      <c r="E515" s="239"/>
      <c r="F515" s="239"/>
      <c r="G515" s="239"/>
      <c r="H515" s="239"/>
      <c r="I515" s="239"/>
      <c r="J515" s="240"/>
      <c r="K515" s="240"/>
      <c r="L515" s="273"/>
      <c r="M515" s="274"/>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c r="BI515" s="217"/>
      <c r="BJ515" s="217"/>
      <c r="BK515" s="217"/>
      <c r="BL515" s="217"/>
    </row>
    <row r="516" spans="1:64" s="238" customFormat="1" x14ac:dyDescent="0.25">
      <c r="A516" s="237"/>
      <c r="C516" s="237"/>
      <c r="D516" s="239"/>
      <c r="E516" s="239"/>
      <c r="F516" s="239"/>
      <c r="G516" s="239"/>
      <c r="H516" s="239"/>
      <c r="I516" s="239"/>
      <c r="J516" s="240"/>
      <c r="K516" s="240"/>
      <c r="L516" s="273"/>
      <c r="M516" s="274"/>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c r="BI516" s="217"/>
      <c r="BJ516" s="217"/>
      <c r="BK516" s="217"/>
      <c r="BL516" s="217"/>
    </row>
    <row r="517" spans="1:64" s="238" customFormat="1" x14ac:dyDescent="0.25">
      <c r="A517" s="237"/>
      <c r="C517" s="237"/>
      <c r="D517" s="239"/>
      <c r="E517" s="239"/>
      <c r="F517" s="239"/>
      <c r="G517" s="239"/>
      <c r="H517" s="239"/>
      <c r="I517" s="239"/>
      <c r="J517" s="240"/>
      <c r="K517" s="240"/>
      <c r="L517" s="273"/>
      <c r="M517" s="274"/>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c r="BI517" s="217"/>
      <c r="BJ517" s="217"/>
      <c r="BK517" s="217"/>
      <c r="BL517" s="217"/>
    </row>
    <row r="518" spans="1:64" s="238" customFormat="1" x14ac:dyDescent="0.25">
      <c r="A518" s="237"/>
      <c r="C518" s="237"/>
      <c r="D518" s="239"/>
      <c r="E518" s="239"/>
      <c r="F518" s="239"/>
      <c r="G518" s="239"/>
      <c r="H518" s="239"/>
      <c r="I518" s="239"/>
      <c r="J518" s="240"/>
      <c r="K518" s="240"/>
      <c r="L518" s="273"/>
      <c r="M518" s="274"/>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c r="BI518" s="217"/>
      <c r="BJ518" s="217"/>
      <c r="BK518" s="217"/>
      <c r="BL518" s="217"/>
    </row>
    <row r="519" spans="1:64" s="238" customFormat="1" x14ac:dyDescent="0.25">
      <c r="A519" s="237"/>
      <c r="C519" s="237"/>
      <c r="D519" s="239"/>
      <c r="E519" s="239"/>
      <c r="F519" s="239"/>
      <c r="G519" s="239"/>
      <c r="H519" s="239"/>
      <c r="I519" s="239"/>
      <c r="J519" s="240"/>
      <c r="K519" s="240"/>
      <c r="L519" s="273"/>
      <c r="M519" s="274"/>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c r="BI519" s="217"/>
      <c r="BJ519" s="217"/>
      <c r="BK519" s="217"/>
      <c r="BL519" s="217"/>
    </row>
    <row r="520" spans="1:64" s="238" customFormat="1" x14ac:dyDescent="0.25">
      <c r="A520" s="237"/>
      <c r="C520" s="237"/>
      <c r="D520" s="239"/>
      <c r="E520" s="239"/>
      <c r="F520" s="239"/>
      <c r="G520" s="239"/>
      <c r="H520" s="239"/>
      <c r="I520" s="239"/>
      <c r="J520" s="240"/>
      <c r="K520" s="240"/>
      <c r="L520" s="273"/>
      <c r="M520" s="274"/>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c r="BI520" s="217"/>
      <c r="BJ520" s="217"/>
      <c r="BK520" s="217"/>
      <c r="BL520" s="217"/>
    </row>
    <row r="521" spans="1:64" s="238" customFormat="1" x14ac:dyDescent="0.25">
      <c r="A521" s="237"/>
      <c r="C521" s="237"/>
      <c r="D521" s="239"/>
      <c r="E521" s="239"/>
      <c r="F521" s="239"/>
      <c r="G521" s="239"/>
      <c r="H521" s="239"/>
      <c r="I521" s="239"/>
      <c r="J521" s="240"/>
      <c r="K521" s="240"/>
      <c r="L521" s="273"/>
      <c r="M521" s="274"/>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c r="BI521" s="217"/>
      <c r="BJ521" s="217"/>
      <c r="BK521" s="217"/>
      <c r="BL521" s="217"/>
    </row>
    <row r="522" spans="1:64" s="238" customFormat="1" x14ac:dyDescent="0.25">
      <c r="A522" s="237"/>
      <c r="C522" s="237"/>
      <c r="D522" s="239"/>
      <c r="E522" s="239"/>
      <c r="F522" s="239"/>
      <c r="G522" s="239"/>
      <c r="H522" s="239"/>
      <c r="I522" s="239"/>
      <c r="J522" s="240"/>
      <c r="K522" s="240"/>
      <c r="L522" s="273"/>
      <c r="M522" s="274"/>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c r="AU522" s="217"/>
      <c r="AV522" s="217"/>
      <c r="AW522" s="217"/>
      <c r="AX522" s="217"/>
      <c r="AY522" s="217"/>
      <c r="AZ522" s="217"/>
      <c r="BA522" s="217"/>
      <c r="BB522" s="217"/>
      <c r="BC522" s="217"/>
      <c r="BD522" s="217"/>
      <c r="BE522" s="217"/>
      <c r="BF522" s="217"/>
      <c r="BG522" s="217"/>
      <c r="BH522" s="217"/>
      <c r="BI522" s="217"/>
      <c r="BJ522" s="217"/>
      <c r="BK522" s="217"/>
      <c r="BL522" s="217"/>
    </row>
    <row r="523" spans="1:64" s="238" customFormat="1" x14ac:dyDescent="0.25">
      <c r="A523" s="237"/>
      <c r="C523" s="237"/>
      <c r="D523" s="239"/>
      <c r="E523" s="239"/>
      <c r="F523" s="239"/>
      <c r="G523" s="239"/>
      <c r="H523" s="239"/>
      <c r="I523" s="239"/>
      <c r="J523" s="240"/>
      <c r="K523" s="240"/>
      <c r="L523" s="273"/>
      <c r="M523" s="274"/>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c r="BI523" s="217"/>
      <c r="BJ523" s="217"/>
      <c r="BK523" s="217"/>
      <c r="BL523" s="217"/>
    </row>
    <row r="524" spans="1:64" s="238" customFormat="1" x14ac:dyDescent="0.25">
      <c r="A524" s="237"/>
      <c r="C524" s="237"/>
      <c r="D524" s="239"/>
      <c r="E524" s="239"/>
      <c r="F524" s="239"/>
      <c r="G524" s="239"/>
      <c r="H524" s="239"/>
      <c r="I524" s="239"/>
      <c r="J524" s="240"/>
      <c r="K524" s="240"/>
      <c r="L524" s="273"/>
      <c r="M524" s="274"/>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c r="BI524" s="217"/>
      <c r="BJ524" s="217"/>
      <c r="BK524" s="217"/>
      <c r="BL524" s="217"/>
    </row>
    <row r="525" spans="1:64" s="238" customFormat="1" x14ac:dyDescent="0.25">
      <c r="A525" s="237"/>
      <c r="C525" s="237"/>
      <c r="D525" s="239"/>
      <c r="E525" s="239"/>
      <c r="F525" s="239"/>
      <c r="G525" s="239"/>
      <c r="H525" s="239"/>
      <c r="I525" s="239"/>
      <c r="J525" s="240"/>
      <c r="K525" s="240"/>
      <c r="L525" s="273"/>
      <c r="M525" s="274"/>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c r="BI525" s="217"/>
      <c r="BJ525" s="217"/>
      <c r="BK525" s="217"/>
      <c r="BL525" s="217"/>
    </row>
    <row r="526" spans="1:64" s="238" customFormat="1" x14ac:dyDescent="0.25">
      <c r="A526" s="237"/>
      <c r="C526" s="237"/>
      <c r="D526" s="239"/>
      <c r="E526" s="239"/>
      <c r="F526" s="239"/>
      <c r="G526" s="239"/>
      <c r="H526" s="239"/>
      <c r="I526" s="239"/>
      <c r="J526" s="240"/>
      <c r="K526" s="240"/>
      <c r="L526" s="273"/>
      <c r="M526" s="274"/>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c r="BI526" s="217"/>
      <c r="BJ526" s="217"/>
      <c r="BK526" s="217"/>
      <c r="BL526" s="217"/>
    </row>
    <row r="527" spans="1:64" s="238" customFormat="1" x14ac:dyDescent="0.25">
      <c r="A527" s="237"/>
      <c r="C527" s="237"/>
      <c r="D527" s="239"/>
      <c r="E527" s="239"/>
      <c r="F527" s="239"/>
      <c r="G527" s="239"/>
      <c r="H527" s="239"/>
      <c r="I527" s="239"/>
      <c r="J527" s="240"/>
      <c r="K527" s="240"/>
      <c r="L527" s="273"/>
      <c r="M527" s="274"/>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c r="BI527" s="217"/>
      <c r="BJ527" s="217"/>
      <c r="BK527" s="217"/>
      <c r="BL527" s="217"/>
    </row>
    <row r="528" spans="1:64" s="238" customFormat="1" x14ac:dyDescent="0.25">
      <c r="A528" s="237"/>
      <c r="C528" s="237"/>
      <c r="D528" s="239"/>
      <c r="E528" s="239"/>
      <c r="F528" s="239"/>
      <c r="G528" s="239"/>
      <c r="H528" s="239"/>
      <c r="I528" s="239"/>
      <c r="J528" s="240"/>
      <c r="K528" s="240"/>
      <c r="L528" s="273"/>
      <c r="M528" s="274"/>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c r="BI528" s="217"/>
      <c r="BJ528" s="217"/>
      <c r="BK528" s="217"/>
      <c r="BL528" s="217"/>
    </row>
    <row r="529" spans="1:64" s="238" customFormat="1" x14ac:dyDescent="0.25">
      <c r="A529" s="237"/>
      <c r="C529" s="237"/>
      <c r="D529" s="239"/>
      <c r="E529" s="239"/>
      <c r="F529" s="239"/>
      <c r="G529" s="239"/>
      <c r="H529" s="239"/>
      <c r="I529" s="239"/>
      <c r="J529" s="240"/>
      <c r="K529" s="240"/>
      <c r="L529" s="273"/>
      <c r="M529" s="274"/>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c r="BI529" s="217"/>
      <c r="BJ529" s="217"/>
      <c r="BK529" s="217"/>
      <c r="BL529" s="217"/>
    </row>
    <row r="530" spans="1:64" s="238" customFormat="1" x14ac:dyDescent="0.25">
      <c r="A530" s="237"/>
      <c r="C530" s="237"/>
      <c r="D530" s="239"/>
      <c r="E530" s="239"/>
      <c r="F530" s="239"/>
      <c r="G530" s="239"/>
      <c r="H530" s="239"/>
      <c r="I530" s="239"/>
      <c r="J530" s="240"/>
      <c r="K530" s="240"/>
      <c r="L530" s="273"/>
      <c r="M530" s="274"/>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c r="BI530" s="217"/>
      <c r="BJ530" s="217"/>
      <c r="BK530" s="217"/>
      <c r="BL530" s="217"/>
    </row>
    <row r="531" spans="1:64" s="238" customFormat="1" x14ac:dyDescent="0.25">
      <c r="A531" s="237"/>
      <c r="C531" s="237"/>
      <c r="D531" s="239"/>
      <c r="E531" s="239"/>
      <c r="F531" s="239"/>
      <c r="G531" s="239"/>
      <c r="H531" s="239"/>
      <c r="I531" s="239"/>
      <c r="J531" s="240"/>
      <c r="K531" s="240"/>
      <c r="L531" s="273"/>
      <c r="M531" s="274"/>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c r="BI531" s="217"/>
      <c r="BJ531" s="217"/>
      <c r="BK531" s="217"/>
      <c r="BL531" s="217"/>
    </row>
    <row r="532" spans="1:64" s="238" customFormat="1" x14ac:dyDescent="0.25">
      <c r="A532" s="237"/>
      <c r="C532" s="237"/>
      <c r="D532" s="239"/>
      <c r="E532" s="239"/>
      <c r="F532" s="239"/>
      <c r="G532" s="239"/>
      <c r="H532" s="239"/>
      <c r="I532" s="239"/>
      <c r="J532" s="240"/>
      <c r="K532" s="240"/>
      <c r="L532" s="273"/>
      <c r="M532" s="274"/>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c r="BI532" s="217"/>
      <c r="BJ532" s="217"/>
      <c r="BK532" s="217"/>
      <c r="BL532" s="217"/>
    </row>
    <row r="533" spans="1:64" s="238" customFormat="1" x14ac:dyDescent="0.25">
      <c r="A533" s="237"/>
      <c r="C533" s="237"/>
      <c r="D533" s="239"/>
      <c r="E533" s="239"/>
      <c r="F533" s="239"/>
      <c r="G533" s="239"/>
      <c r="H533" s="239"/>
      <c r="I533" s="239"/>
      <c r="J533" s="240"/>
      <c r="K533" s="240"/>
      <c r="L533" s="273"/>
      <c r="M533" s="274"/>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c r="BI533" s="217"/>
      <c r="BJ533" s="217"/>
      <c r="BK533" s="217"/>
      <c r="BL533" s="217"/>
    </row>
    <row r="534" spans="1:64" s="238" customFormat="1" x14ac:dyDescent="0.25">
      <c r="A534" s="237"/>
      <c r="C534" s="237"/>
      <c r="D534" s="239"/>
      <c r="E534" s="239"/>
      <c r="F534" s="239"/>
      <c r="G534" s="239"/>
      <c r="H534" s="239"/>
      <c r="I534" s="239"/>
      <c r="J534" s="240"/>
      <c r="K534" s="240"/>
      <c r="L534" s="273"/>
      <c r="M534" s="274"/>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c r="BI534" s="217"/>
      <c r="BJ534" s="217"/>
      <c r="BK534" s="217"/>
      <c r="BL534" s="217"/>
    </row>
    <row r="535" spans="1:64" s="238" customFormat="1" x14ac:dyDescent="0.25">
      <c r="A535" s="237"/>
      <c r="C535" s="237"/>
      <c r="D535" s="239"/>
      <c r="E535" s="239"/>
      <c r="F535" s="239"/>
      <c r="G535" s="239"/>
      <c r="H535" s="239"/>
      <c r="I535" s="239"/>
      <c r="J535" s="240"/>
      <c r="K535" s="240"/>
      <c r="L535" s="273"/>
      <c r="M535" s="274"/>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c r="BI535" s="217"/>
      <c r="BJ535" s="217"/>
      <c r="BK535" s="217"/>
      <c r="BL535" s="217"/>
    </row>
    <row r="536" spans="1:64" s="238" customFormat="1" x14ac:dyDescent="0.25">
      <c r="A536" s="237"/>
      <c r="C536" s="237"/>
      <c r="D536" s="239"/>
      <c r="E536" s="239"/>
      <c r="F536" s="239"/>
      <c r="G536" s="239"/>
      <c r="H536" s="239"/>
      <c r="I536" s="239"/>
      <c r="J536" s="240"/>
      <c r="K536" s="240"/>
      <c r="L536" s="273"/>
      <c r="M536" s="274"/>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c r="BI536" s="217"/>
      <c r="BJ536" s="217"/>
      <c r="BK536" s="217"/>
      <c r="BL536" s="217"/>
    </row>
    <row r="537" spans="1:64" s="238" customFormat="1" x14ac:dyDescent="0.25">
      <c r="A537" s="237"/>
      <c r="C537" s="237"/>
      <c r="D537" s="239"/>
      <c r="E537" s="239"/>
      <c r="F537" s="239"/>
      <c r="G537" s="239"/>
      <c r="H537" s="239"/>
      <c r="I537" s="239"/>
      <c r="J537" s="240"/>
      <c r="K537" s="240"/>
      <c r="L537" s="273"/>
      <c r="M537" s="274"/>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c r="BI537" s="217"/>
      <c r="BJ537" s="217"/>
      <c r="BK537" s="217"/>
      <c r="BL537" s="217"/>
    </row>
    <row r="538" spans="1:64" s="238" customFormat="1" x14ac:dyDescent="0.25">
      <c r="A538" s="237"/>
      <c r="C538" s="237"/>
      <c r="D538" s="239"/>
      <c r="E538" s="239"/>
      <c r="F538" s="239"/>
      <c r="G538" s="239"/>
      <c r="H538" s="239"/>
      <c r="I538" s="239"/>
      <c r="J538" s="240"/>
      <c r="K538" s="240"/>
      <c r="L538" s="273"/>
      <c r="M538" s="274"/>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c r="BI538" s="217"/>
      <c r="BJ538" s="217"/>
      <c r="BK538" s="217"/>
      <c r="BL538" s="217"/>
    </row>
    <row r="539" spans="1:64" s="238" customFormat="1" x14ac:dyDescent="0.25">
      <c r="A539" s="237"/>
      <c r="C539" s="237"/>
      <c r="D539" s="239"/>
      <c r="E539" s="239"/>
      <c r="F539" s="239"/>
      <c r="G539" s="239"/>
      <c r="H539" s="239"/>
      <c r="I539" s="239"/>
      <c r="J539" s="240"/>
      <c r="K539" s="240"/>
      <c r="L539" s="273"/>
      <c r="M539" s="274"/>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c r="BI539" s="217"/>
      <c r="BJ539" s="217"/>
      <c r="BK539" s="217"/>
      <c r="BL539" s="217"/>
    </row>
    <row r="540" spans="1:64" s="238" customFormat="1" x14ac:dyDescent="0.25">
      <c r="A540" s="237"/>
      <c r="C540" s="237"/>
      <c r="D540" s="239"/>
      <c r="E540" s="239"/>
      <c r="F540" s="239"/>
      <c r="G540" s="239"/>
      <c r="H540" s="239"/>
      <c r="I540" s="239"/>
      <c r="J540" s="240"/>
      <c r="K540" s="240"/>
      <c r="L540" s="273"/>
      <c r="M540" s="274"/>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c r="BI540" s="217"/>
      <c r="BJ540" s="217"/>
      <c r="BK540" s="217"/>
      <c r="BL540" s="217"/>
    </row>
    <row r="541" spans="1:64" s="238" customFormat="1" x14ac:dyDescent="0.25">
      <c r="A541" s="237"/>
      <c r="C541" s="237"/>
      <c r="D541" s="239"/>
      <c r="E541" s="239"/>
      <c r="F541" s="239"/>
      <c r="G541" s="239"/>
      <c r="H541" s="239"/>
      <c r="I541" s="239"/>
      <c r="J541" s="240"/>
      <c r="K541" s="240"/>
      <c r="L541" s="273"/>
      <c r="M541" s="274"/>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c r="BI541" s="217"/>
      <c r="BJ541" s="217"/>
      <c r="BK541" s="217"/>
      <c r="BL541" s="217"/>
    </row>
    <row r="542" spans="1:64" s="238" customFormat="1" x14ac:dyDescent="0.25">
      <c r="A542" s="237"/>
      <c r="C542" s="237"/>
      <c r="D542" s="239"/>
      <c r="E542" s="239"/>
      <c r="F542" s="239"/>
      <c r="G542" s="239"/>
      <c r="H542" s="239"/>
      <c r="I542" s="239"/>
      <c r="J542" s="240"/>
      <c r="K542" s="240"/>
      <c r="L542" s="273"/>
      <c r="M542" s="274"/>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c r="BI542" s="217"/>
      <c r="BJ542" s="217"/>
      <c r="BK542" s="217"/>
      <c r="BL542" s="217"/>
    </row>
    <row r="543" spans="1:64" s="238" customFormat="1" x14ac:dyDescent="0.25">
      <c r="A543" s="237"/>
      <c r="C543" s="237"/>
      <c r="D543" s="239"/>
      <c r="E543" s="239"/>
      <c r="F543" s="239"/>
      <c r="G543" s="239"/>
      <c r="H543" s="239"/>
      <c r="I543" s="239"/>
      <c r="J543" s="240"/>
      <c r="K543" s="240"/>
      <c r="L543" s="273"/>
      <c r="M543" s="274"/>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c r="BI543" s="217"/>
      <c r="BJ543" s="217"/>
      <c r="BK543" s="217"/>
      <c r="BL543" s="217"/>
    </row>
    <row r="544" spans="1:64" s="238" customFormat="1" x14ac:dyDescent="0.25">
      <c r="A544" s="237"/>
      <c r="C544" s="237"/>
      <c r="D544" s="239"/>
      <c r="E544" s="239"/>
      <c r="F544" s="239"/>
      <c r="G544" s="239"/>
      <c r="H544" s="239"/>
      <c r="I544" s="239"/>
      <c r="J544" s="240"/>
      <c r="K544" s="240"/>
      <c r="L544" s="273"/>
      <c r="M544" s="274"/>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c r="BI544" s="217"/>
      <c r="BJ544" s="217"/>
      <c r="BK544" s="217"/>
      <c r="BL544" s="217"/>
    </row>
    <row r="545" spans="1:64" s="238" customFormat="1" x14ac:dyDescent="0.25">
      <c r="A545" s="237"/>
      <c r="C545" s="237"/>
      <c r="D545" s="239"/>
      <c r="E545" s="239"/>
      <c r="F545" s="239"/>
      <c r="G545" s="239"/>
      <c r="H545" s="239"/>
      <c r="I545" s="239"/>
      <c r="J545" s="240"/>
      <c r="K545" s="240"/>
      <c r="L545" s="273"/>
      <c r="M545" s="274"/>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c r="BI545" s="217"/>
      <c r="BJ545" s="217"/>
      <c r="BK545" s="217"/>
      <c r="BL545" s="217"/>
    </row>
    <row r="546" spans="1:64" s="238" customFormat="1" x14ac:dyDescent="0.25">
      <c r="A546" s="237"/>
      <c r="C546" s="237"/>
      <c r="D546" s="239"/>
      <c r="E546" s="239"/>
      <c r="F546" s="239"/>
      <c r="G546" s="239"/>
      <c r="H546" s="239"/>
      <c r="I546" s="239"/>
      <c r="J546" s="240"/>
      <c r="K546" s="240"/>
      <c r="L546" s="273"/>
      <c r="M546" s="274"/>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c r="BI546" s="217"/>
      <c r="BJ546" s="217"/>
      <c r="BK546" s="217"/>
      <c r="BL546" s="217"/>
    </row>
    <row r="547" spans="1:64" s="238" customFormat="1" x14ac:dyDescent="0.25">
      <c r="A547" s="237"/>
      <c r="C547" s="237"/>
      <c r="D547" s="239"/>
      <c r="E547" s="239"/>
      <c r="F547" s="239"/>
      <c r="G547" s="239"/>
      <c r="H547" s="239"/>
      <c r="I547" s="239"/>
      <c r="J547" s="240"/>
      <c r="K547" s="240"/>
      <c r="L547" s="273"/>
      <c r="M547" s="274"/>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c r="BI547" s="217"/>
      <c r="BJ547" s="217"/>
      <c r="BK547" s="217"/>
      <c r="BL547" s="217"/>
    </row>
    <row r="548" spans="1:64" s="238" customFormat="1" x14ac:dyDescent="0.25">
      <c r="A548" s="237"/>
      <c r="C548" s="237"/>
      <c r="D548" s="239"/>
      <c r="E548" s="239"/>
      <c r="F548" s="239"/>
      <c r="G548" s="239"/>
      <c r="H548" s="239"/>
      <c r="I548" s="239"/>
      <c r="J548" s="240"/>
      <c r="K548" s="240"/>
      <c r="L548" s="273"/>
      <c r="M548" s="274"/>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c r="BI548" s="217"/>
      <c r="BJ548" s="217"/>
      <c r="BK548" s="217"/>
      <c r="BL548" s="217"/>
    </row>
    <row r="549" spans="1:64" s="238" customFormat="1" x14ac:dyDescent="0.25">
      <c r="A549" s="237"/>
      <c r="C549" s="237"/>
      <c r="D549" s="239"/>
      <c r="E549" s="239"/>
      <c r="F549" s="239"/>
      <c r="G549" s="239"/>
      <c r="H549" s="239"/>
      <c r="I549" s="239"/>
      <c r="J549" s="240"/>
      <c r="K549" s="240"/>
      <c r="L549" s="273"/>
      <c r="M549" s="274"/>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c r="BI549" s="217"/>
      <c r="BJ549" s="217"/>
      <c r="BK549" s="217"/>
      <c r="BL549" s="217"/>
    </row>
    <row r="550" spans="1:64" s="238" customFormat="1" x14ac:dyDescent="0.25">
      <c r="A550" s="237"/>
      <c r="C550" s="237"/>
      <c r="D550" s="239"/>
      <c r="E550" s="239"/>
      <c r="F550" s="239"/>
      <c r="G550" s="239"/>
      <c r="H550" s="239"/>
      <c r="I550" s="239"/>
      <c r="J550" s="240"/>
      <c r="K550" s="240"/>
      <c r="L550" s="273"/>
      <c r="M550" s="274"/>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c r="BI550" s="217"/>
      <c r="BJ550" s="217"/>
      <c r="BK550" s="217"/>
      <c r="BL550" s="217"/>
    </row>
    <row r="551" spans="1:64" s="238" customFormat="1" x14ac:dyDescent="0.25">
      <c r="A551" s="237"/>
      <c r="C551" s="237"/>
      <c r="D551" s="239"/>
      <c r="E551" s="239"/>
      <c r="F551" s="239"/>
      <c r="G551" s="239"/>
      <c r="H551" s="239"/>
      <c r="I551" s="239"/>
      <c r="J551" s="240"/>
      <c r="K551" s="240"/>
      <c r="L551" s="273"/>
      <c r="M551" s="274"/>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c r="BI551" s="217"/>
      <c r="BJ551" s="217"/>
      <c r="BK551" s="217"/>
      <c r="BL551" s="217"/>
    </row>
    <row r="552" spans="1:64" s="238" customFormat="1" x14ac:dyDescent="0.25">
      <c r="A552" s="237"/>
      <c r="C552" s="237"/>
      <c r="D552" s="239"/>
      <c r="E552" s="239"/>
      <c r="F552" s="239"/>
      <c r="G552" s="239"/>
      <c r="H552" s="239"/>
      <c r="I552" s="239"/>
      <c r="J552" s="240"/>
      <c r="K552" s="240"/>
      <c r="L552" s="273"/>
      <c r="M552" s="274"/>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c r="BI552" s="217"/>
      <c r="BJ552" s="217"/>
      <c r="BK552" s="217"/>
      <c r="BL552" s="217"/>
    </row>
    <row r="553" spans="1:64" s="238" customFormat="1" x14ac:dyDescent="0.25">
      <c r="A553" s="237"/>
      <c r="C553" s="237"/>
      <c r="D553" s="239"/>
      <c r="E553" s="239"/>
      <c r="F553" s="239"/>
      <c r="G553" s="239"/>
      <c r="H553" s="239"/>
      <c r="I553" s="239"/>
      <c r="J553" s="240"/>
      <c r="K553" s="240"/>
      <c r="L553" s="273"/>
      <c r="M553" s="274"/>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c r="BI553" s="217"/>
      <c r="BJ553" s="217"/>
      <c r="BK553" s="217"/>
      <c r="BL553" s="217"/>
    </row>
    <row r="554" spans="1:64" s="238" customFormat="1" x14ac:dyDescent="0.25">
      <c r="A554" s="237"/>
      <c r="C554" s="237"/>
      <c r="D554" s="239"/>
      <c r="E554" s="239"/>
      <c r="F554" s="239"/>
      <c r="G554" s="239"/>
      <c r="H554" s="239"/>
      <c r="I554" s="239"/>
      <c r="J554" s="240"/>
      <c r="K554" s="240"/>
      <c r="L554" s="273"/>
      <c r="M554" s="274"/>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c r="BI554" s="217"/>
      <c r="BJ554" s="217"/>
      <c r="BK554" s="217"/>
      <c r="BL554" s="217"/>
    </row>
    <row r="555" spans="1:64" s="238" customFormat="1" x14ac:dyDescent="0.25">
      <c r="A555" s="237"/>
      <c r="C555" s="237"/>
      <c r="D555" s="239"/>
      <c r="E555" s="239"/>
      <c r="F555" s="239"/>
      <c r="G555" s="239"/>
      <c r="H555" s="239"/>
      <c r="I555" s="239"/>
      <c r="J555" s="240"/>
      <c r="K555" s="240"/>
      <c r="L555" s="273"/>
      <c r="M555" s="274"/>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c r="BI555" s="217"/>
      <c r="BJ555" s="217"/>
      <c r="BK555" s="217"/>
      <c r="BL555" s="217"/>
    </row>
    <row r="556" spans="1:64" s="238" customFormat="1" x14ac:dyDescent="0.25">
      <c r="A556" s="237"/>
      <c r="C556" s="237"/>
      <c r="D556" s="239"/>
      <c r="E556" s="239"/>
      <c r="F556" s="239"/>
      <c r="G556" s="239"/>
      <c r="H556" s="239"/>
      <c r="I556" s="239"/>
      <c r="J556" s="240"/>
      <c r="K556" s="240"/>
      <c r="L556" s="273"/>
      <c r="M556" s="274"/>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c r="BI556" s="217"/>
      <c r="BJ556" s="217"/>
      <c r="BK556" s="217"/>
      <c r="BL556" s="217"/>
    </row>
    <row r="557" spans="1:64" s="238" customFormat="1" x14ac:dyDescent="0.25">
      <c r="A557" s="237"/>
      <c r="C557" s="237"/>
      <c r="D557" s="239"/>
      <c r="E557" s="239"/>
      <c r="F557" s="239"/>
      <c r="G557" s="239"/>
      <c r="H557" s="239"/>
      <c r="I557" s="239"/>
      <c r="J557" s="240"/>
      <c r="K557" s="240"/>
      <c r="L557" s="273"/>
      <c r="M557" s="274"/>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row>
    <row r="558" spans="1:64" s="238" customFormat="1" x14ac:dyDescent="0.25">
      <c r="A558" s="237"/>
      <c r="C558" s="237"/>
      <c r="D558" s="239"/>
      <c r="E558" s="239"/>
      <c r="F558" s="239"/>
      <c r="G558" s="239"/>
      <c r="H558" s="239"/>
      <c r="I558" s="239"/>
      <c r="J558" s="240"/>
      <c r="K558" s="240"/>
      <c r="L558" s="273"/>
      <c r="M558" s="274"/>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row>
    <row r="559" spans="1:64" s="238" customFormat="1" x14ac:dyDescent="0.25">
      <c r="A559" s="237"/>
      <c r="C559" s="237"/>
      <c r="D559" s="239"/>
      <c r="E559" s="239"/>
      <c r="F559" s="239"/>
      <c r="G559" s="239"/>
      <c r="H559" s="239"/>
      <c r="I559" s="239"/>
      <c r="J559" s="240"/>
      <c r="K559" s="240"/>
      <c r="L559" s="273"/>
      <c r="M559" s="274"/>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c r="BI559" s="217"/>
      <c r="BJ559" s="217"/>
      <c r="BK559" s="217"/>
      <c r="BL559" s="217"/>
    </row>
    <row r="560" spans="1:64" s="238" customFormat="1" x14ac:dyDescent="0.25">
      <c r="A560" s="237"/>
      <c r="C560" s="237"/>
      <c r="D560" s="239"/>
      <c r="E560" s="239"/>
      <c r="F560" s="239"/>
      <c r="G560" s="239"/>
      <c r="H560" s="239"/>
      <c r="I560" s="239"/>
      <c r="J560" s="240"/>
      <c r="K560" s="240"/>
      <c r="L560" s="273"/>
      <c r="M560" s="274"/>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c r="BI560" s="217"/>
      <c r="BJ560" s="217"/>
      <c r="BK560" s="217"/>
      <c r="BL560" s="217"/>
    </row>
    <row r="561" spans="1:64" s="238" customFormat="1" x14ac:dyDescent="0.25">
      <c r="A561" s="237"/>
      <c r="C561" s="237"/>
      <c r="D561" s="239"/>
      <c r="E561" s="239"/>
      <c r="F561" s="239"/>
      <c r="G561" s="239"/>
      <c r="H561" s="239"/>
      <c r="I561" s="239"/>
      <c r="J561" s="240"/>
      <c r="K561" s="240"/>
      <c r="L561" s="273"/>
      <c r="M561" s="274"/>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c r="BI561" s="217"/>
      <c r="BJ561" s="217"/>
      <c r="BK561" s="217"/>
      <c r="BL561" s="217"/>
    </row>
    <row r="562" spans="1:64" s="238" customFormat="1" x14ac:dyDescent="0.25">
      <c r="A562" s="237"/>
      <c r="C562" s="237"/>
      <c r="D562" s="239"/>
      <c r="E562" s="239"/>
      <c r="F562" s="239"/>
      <c r="G562" s="239"/>
      <c r="H562" s="239"/>
      <c r="I562" s="239"/>
      <c r="J562" s="240"/>
      <c r="K562" s="240"/>
      <c r="L562" s="273"/>
      <c r="M562" s="274"/>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c r="BI562" s="217"/>
      <c r="BJ562" s="217"/>
      <c r="BK562" s="217"/>
      <c r="BL562" s="217"/>
    </row>
    <row r="563" spans="1:64" s="238" customFormat="1" x14ac:dyDescent="0.25">
      <c r="A563" s="237"/>
      <c r="C563" s="237"/>
      <c r="D563" s="239"/>
      <c r="E563" s="239"/>
      <c r="F563" s="239"/>
      <c r="G563" s="239"/>
      <c r="H563" s="239"/>
      <c r="I563" s="239"/>
      <c r="J563" s="240"/>
      <c r="K563" s="240"/>
      <c r="L563" s="273"/>
      <c r="M563" s="274"/>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c r="BI563" s="217"/>
      <c r="BJ563" s="217"/>
      <c r="BK563" s="217"/>
      <c r="BL563" s="217"/>
    </row>
    <row r="564" spans="1:64" s="238" customFormat="1" x14ac:dyDescent="0.25">
      <c r="A564" s="237"/>
      <c r="C564" s="237"/>
      <c r="D564" s="239"/>
      <c r="E564" s="239"/>
      <c r="F564" s="239"/>
      <c r="G564" s="239"/>
      <c r="H564" s="239"/>
      <c r="I564" s="239"/>
      <c r="J564" s="240"/>
      <c r="K564" s="240"/>
      <c r="L564" s="273"/>
      <c r="M564" s="274"/>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c r="BI564" s="217"/>
      <c r="BJ564" s="217"/>
      <c r="BK564" s="217"/>
      <c r="BL564" s="217"/>
    </row>
    <row r="565" spans="1:64" s="238" customFormat="1" x14ac:dyDescent="0.25">
      <c r="A565" s="237"/>
      <c r="C565" s="237"/>
      <c r="D565" s="239"/>
      <c r="E565" s="239"/>
      <c r="F565" s="239"/>
      <c r="G565" s="239"/>
      <c r="H565" s="239"/>
      <c r="I565" s="239"/>
      <c r="J565" s="240"/>
      <c r="K565" s="240"/>
      <c r="L565" s="273"/>
      <c r="M565" s="274"/>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c r="BI565" s="217"/>
      <c r="BJ565" s="217"/>
      <c r="BK565" s="217"/>
      <c r="BL565" s="217"/>
    </row>
    <row r="566" spans="1:64" s="238" customFormat="1" x14ac:dyDescent="0.25">
      <c r="A566" s="237"/>
      <c r="C566" s="237"/>
      <c r="D566" s="239"/>
      <c r="E566" s="239"/>
      <c r="F566" s="239"/>
      <c r="G566" s="239"/>
      <c r="H566" s="239"/>
      <c r="I566" s="239"/>
      <c r="J566" s="240"/>
      <c r="K566" s="240"/>
      <c r="L566" s="273"/>
      <c r="M566" s="274"/>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c r="BI566" s="217"/>
      <c r="BJ566" s="217"/>
      <c r="BK566" s="217"/>
      <c r="BL566" s="217"/>
    </row>
    <row r="567" spans="1:64" s="238" customFormat="1" x14ac:dyDescent="0.25">
      <c r="A567" s="237"/>
      <c r="C567" s="237"/>
      <c r="D567" s="239"/>
      <c r="E567" s="239"/>
      <c r="F567" s="239"/>
      <c r="G567" s="239"/>
      <c r="H567" s="239"/>
      <c r="I567" s="239"/>
      <c r="J567" s="240"/>
      <c r="K567" s="240"/>
      <c r="L567" s="273"/>
      <c r="M567" s="274"/>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row>
    <row r="568" spans="1:64" s="238" customFormat="1" x14ac:dyDescent="0.25">
      <c r="A568" s="237"/>
      <c r="C568" s="237"/>
      <c r="D568" s="239"/>
      <c r="E568" s="239"/>
      <c r="F568" s="239"/>
      <c r="G568" s="239"/>
      <c r="H568" s="239"/>
      <c r="I568" s="239"/>
      <c r="J568" s="240"/>
      <c r="K568" s="240"/>
      <c r="L568" s="273"/>
      <c r="M568" s="274"/>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row>
    <row r="569" spans="1:64" s="238" customFormat="1" x14ac:dyDescent="0.25">
      <c r="A569" s="237"/>
      <c r="C569" s="237"/>
      <c r="D569" s="239"/>
      <c r="E569" s="239"/>
      <c r="F569" s="239"/>
      <c r="G569" s="239"/>
      <c r="H569" s="239"/>
      <c r="I569" s="239"/>
      <c r="J569" s="240"/>
      <c r="K569" s="240"/>
      <c r="L569" s="273"/>
      <c r="M569" s="274"/>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c r="BI569" s="217"/>
      <c r="BJ569" s="217"/>
      <c r="BK569" s="217"/>
      <c r="BL569" s="217"/>
    </row>
    <row r="570" spans="1:64" s="238" customFormat="1" x14ac:dyDescent="0.25">
      <c r="A570" s="237"/>
      <c r="C570" s="237"/>
      <c r="D570" s="239"/>
      <c r="E570" s="239"/>
      <c r="F570" s="239"/>
      <c r="G570" s="239"/>
      <c r="H570" s="239"/>
      <c r="I570" s="239"/>
      <c r="J570" s="240"/>
      <c r="K570" s="240"/>
      <c r="L570" s="273"/>
      <c r="M570" s="274"/>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c r="BI570" s="217"/>
      <c r="BJ570" s="217"/>
      <c r="BK570" s="217"/>
      <c r="BL570" s="217"/>
    </row>
    <row r="571" spans="1:64" s="238" customFormat="1" x14ac:dyDescent="0.25">
      <c r="A571" s="237"/>
      <c r="C571" s="237"/>
      <c r="D571" s="239"/>
      <c r="E571" s="239"/>
      <c r="F571" s="239"/>
      <c r="G571" s="239"/>
      <c r="H571" s="239"/>
      <c r="I571" s="239"/>
      <c r="J571" s="240"/>
      <c r="K571" s="240"/>
      <c r="L571" s="273"/>
      <c r="M571" s="274"/>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c r="BI571" s="217"/>
      <c r="BJ571" s="217"/>
      <c r="BK571" s="217"/>
      <c r="BL571" s="217"/>
    </row>
    <row r="572" spans="1:64" s="238" customFormat="1" x14ac:dyDescent="0.25">
      <c r="A572" s="237"/>
      <c r="C572" s="237"/>
      <c r="D572" s="239"/>
      <c r="E572" s="239"/>
      <c r="F572" s="239"/>
      <c r="G572" s="239"/>
      <c r="H572" s="239"/>
      <c r="I572" s="239"/>
      <c r="J572" s="240"/>
      <c r="K572" s="240"/>
      <c r="L572" s="273"/>
      <c r="M572" s="274"/>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c r="BI572" s="217"/>
      <c r="BJ572" s="217"/>
      <c r="BK572" s="217"/>
      <c r="BL572" s="217"/>
    </row>
    <row r="573" spans="1:64" s="238" customFormat="1" x14ac:dyDescent="0.25">
      <c r="A573" s="237"/>
      <c r="C573" s="237"/>
      <c r="D573" s="239"/>
      <c r="E573" s="239"/>
      <c r="F573" s="239"/>
      <c r="G573" s="239"/>
      <c r="H573" s="239"/>
      <c r="I573" s="239"/>
      <c r="J573" s="240"/>
      <c r="K573" s="240"/>
      <c r="L573" s="273"/>
      <c r="M573" s="274"/>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c r="BI573" s="217"/>
      <c r="BJ573" s="217"/>
      <c r="BK573" s="217"/>
      <c r="BL573" s="217"/>
    </row>
    <row r="574" spans="1:64" s="238" customFormat="1" x14ac:dyDescent="0.25">
      <c r="A574" s="237"/>
      <c r="C574" s="237"/>
      <c r="D574" s="239"/>
      <c r="E574" s="239"/>
      <c r="F574" s="239"/>
      <c r="G574" s="239"/>
      <c r="H574" s="239"/>
      <c r="I574" s="239"/>
      <c r="J574" s="240"/>
      <c r="K574" s="240"/>
      <c r="L574" s="273"/>
      <c r="M574" s="274"/>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c r="BI574" s="217"/>
      <c r="BJ574" s="217"/>
      <c r="BK574" s="217"/>
      <c r="BL574" s="217"/>
    </row>
    <row r="575" spans="1:64" s="238" customFormat="1" x14ac:dyDescent="0.25">
      <c r="A575" s="237"/>
      <c r="C575" s="237"/>
      <c r="D575" s="239"/>
      <c r="E575" s="239"/>
      <c r="F575" s="239"/>
      <c r="G575" s="239"/>
      <c r="H575" s="239"/>
      <c r="I575" s="239"/>
      <c r="J575" s="240"/>
      <c r="K575" s="240"/>
      <c r="L575" s="273"/>
      <c r="M575" s="274"/>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c r="BI575" s="217"/>
      <c r="BJ575" s="217"/>
      <c r="BK575" s="217"/>
      <c r="BL575" s="217"/>
    </row>
    <row r="576" spans="1:64" s="238" customFormat="1" x14ac:dyDescent="0.25">
      <c r="A576" s="237"/>
      <c r="C576" s="237"/>
      <c r="D576" s="239"/>
      <c r="E576" s="239"/>
      <c r="F576" s="239"/>
      <c r="G576" s="239"/>
      <c r="H576" s="239"/>
      <c r="I576" s="239"/>
      <c r="J576" s="240"/>
      <c r="K576" s="240"/>
      <c r="L576" s="273"/>
      <c r="M576" s="274"/>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c r="BI576" s="217"/>
      <c r="BJ576" s="217"/>
      <c r="BK576" s="217"/>
      <c r="BL576" s="217"/>
    </row>
    <row r="577" spans="1:64" s="238" customFormat="1" x14ac:dyDescent="0.25">
      <c r="A577" s="237"/>
      <c r="C577" s="237"/>
      <c r="D577" s="239"/>
      <c r="E577" s="239"/>
      <c r="F577" s="239"/>
      <c r="G577" s="239"/>
      <c r="H577" s="239"/>
      <c r="I577" s="239"/>
      <c r="J577" s="240"/>
      <c r="K577" s="240"/>
      <c r="L577" s="273"/>
      <c r="M577" s="274"/>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row>
    <row r="578" spans="1:64" s="238" customFormat="1" x14ac:dyDescent="0.25">
      <c r="A578" s="237"/>
      <c r="C578" s="237"/>
      <c r="D578" s="239"/>
      <c r="E578" s="239"/>
      <c r="F578" s="239"/>
      <c r="G578" s="239"/>
      <c r="H578" s="239"/>
      <c r="I578" s="239"/>
      <c r="J578" s="240"/>
      <c r="K578" s="240"/>
      <c r="L578" s="273"/>
      <c r="M578" s="274"/>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row>
    <row r="579" spans="1:64" s="238" customFormat="1" x14ac:dyDescent="0.25">
      <c r="A579" s="237"/>
      <c r="C579" s="237"/>
      <c r="D579" s="239"/>
      <c r="E579" s="239"/>
      <c r="F579" s="239"/>
      <c r="G579" s="239"/>
      <c r="H579" s="239"/>
      <c r="I579" s="239"/>
      <c r="J579" s="240"/>
      <c r="K579" s="240"/>
      <c r="L579" s="273"/>
      <c r="M579" s="274"/>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c r="BI579" s="217"/>
      <c r="BJ579" s="217"/>
      <c r="BK579" s="217"/>
      <c r="BL579" s="217"/>
    </row>
    <row r="580" spans="1:64" s="238" customFormat="1" x14ac:dyDescent="0.25">
      <c r="A580" s="237"/>
      <c r="C580" s="237"/>
      <c r="D580" s="239"/>
      <c r="E580" s="239"/>
      <c r="F580" s="239"/>
      <c r="G580" s="239"/>
      <c r="H580" s="239"/>
      <c r="I580" s="239"/>
      <c r="J580" s="240"/>
      <c r="K580" s="240"/>
      <c r="L580" s="273"/>
      <c r="M580" s="274"/>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c r="BI580" s="217"/>
      <c r="BJ580" s="217"/>
      <c r="BK580" s="217"/>
      <c r="BL580" s="217"/>
    </row>
    <row r="581" spans="1:64" s="238" customFormat="1" x14ac:dyDescent="0.25">
      <c r="A581" s="237"/>
      <c r="C581" s="237"/>
      <c r="D581" s="239"/>
      <c r="E581" s="239"/>
      <c r="F581" s="239"/>
      <c r="G581" s="239"/>
      <c r="H581" s="239"/>
      <c r="I581" s="239"/>
      <c r="J581" s="240"/>
      <c r="K581" s="240"/>
      <c r="L581" s="273"/>
      <c r="M581" s="274"/>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c r="BI581" s="217"/>
      <c r="BJ581" s="217"/>
      <c r="BK581" s="217"/>
      <c r="BL581" s="217"/>
    </row>
    <row r="582" spans="1:64" s="238" customFormat="1" x14ac:dyDescent="0.25">
      <c r="A582" s="237"/>
      <c r="C582" s="237"/>
      <c r="D582" s="239"/>
      <c r="E582" s="239"/>
      <c r="F582" s="239"/>
      <c r="G582" s="239"/>
      <c r="H582" s="239"/>
      <c r="I582" s="239"/>
      <c r="J582" s="240"/>
      <c r="K582" s="240"/>
      <c r="L582" s="273"/>
      <c r="M582" s="274"/>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c r="BI582" s="217"/>
      <c r="BJ582" s="217"/>
      <c r="BK582" s="217"/>
      <c r="BL582" s="217"/>
    </row>
    <row r="583" spans="1:64" s="238" customFormat="1" x14ac:dyDescent="0.25">
      <c r="A583" s="237"/>
      <c r="C583" s="237"/>
      <c r="D583" s="239"/>
      <c r="E583" s="239"/>
      <c r="F583" s="239"/>
      <c r="G583" s="239"/>
      <c r="H583" s="239"/>
      <c r="I583" s="239"/>
      <c r="J583" s="240"/>
      <c r="K583" s="240"/>
      <c r="L583" s="273"/>
      <c r="M583" s="274"/>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c r="BI583" s="217"/>
      <c r="BJ583" s="217"/>
      <c r="BK583" s="217"/>
      <c r="BL583" s="217"/>
    </row>
    <row r="584" spans="1:64" s="238" customFormat="1" x14ac:dyDescent="0.25">
      <c r="A584" s="237"/>
      <c r="C584" s="237"/>
      <c r="D584" s="239"/>
      <c r="E584" s="239"/>
      <c r="F584" s="239"/>
      <c r="G584" s="239"/>
      <c r="H584" s="239"/>
      <c r="I584" s="239"/>
      <c r="J584" s="240"/>
      <c r="K584" s="240"/>
      <c r="L584" s="273"/>
      <c r="M584" s="274"/>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c r="BI584" s="217"/>
      <c r="BJ584" s="217"/>
      <c r="BK584" s="217"/>
      <c r="BL584" s="217"/>
    </row>
    <row r="585" spans="1:64" s="238" customFormat="1" x14ac:dyDescent="0.25">
      <c r="A585" s="237"/>
      <c r="C585" s="237"/>
      <c r="D585" s="239"/>
      <c r="E585" s="239"/>
      <c r="F585" s="239"/>
      <c r="G585" s="239"/>
      <c r="H585" s="239"/>
      <c r="I585" s="239"/>
      <c r="J585" s="240"/>
      <c r="K585" s="240"/>
      <c r="L585" s="273"/>
      <c r="M585" s="274"/>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c r="BI585" s="217"/>
      <c r="BJ585" s="217"/>
      <c r="BK585" s="217"/>
      <c r="BL585" s="217"/>
    </row>
    <row r="586" spans="1:64" s="238" customFormat="1" x14ac:dyDescent="0.25">
      <c r="A586" s="237"/>
      <c r="C586" s="237"/>
      <c r="D586" s="239"/>
      <c r="E586" s="239"/>
      <c r="F586" s="239"/>
      <c r="G586" s="239"/>
      <c r="H586" s="239"/>
      <c r="I586" s="239"/>
      <c r="J586" s="240"/>
      <c r="K586" s="240"/>
      <c r="L586" s="273"/>
      <c r="M586" s="274"/>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c r="BI586" s="217"/>
      <c r="BJ586" s="217"/>
      <c r="BK586" s="217"/>
      <c r="BL586" s="217"/>
    </row>
    <row r="587" spans="1:64" s="238" customFormat="1" x14ac:dyDescent="0.25">
      <c r="A587" s="237"/>
      <c r="C587" s="237"/>
      <c r="D587" s="239"/>
      <c r="E587" s="239"/>
      <c r="F587" s="239"/>
      <c r="G587" s="239"/>
      <c r="H587" s="239"/>
      <c r="I587" s="239"/>
      <c r="J587" s="240"/>
      <c r="K587" s="240"/>
      <c r="L587" s="273"/>
      <c r="M587" s="274"/>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row>
    <row r="588" spans="1:64" s="238" customFormat="1" x14ac:dyDescent="0.25">
      <c r="A588" s="237"/>
      <c r="C588" s="237"/>
      <c r="D588" s="239"/>
      <c r="E588" s="239"/>
      <c r="F588" s="239"/>
      <c r="G588" s="239"/>
      <c r="H588" s="239"/>
      <c r="I588" s="239"/>
      <c r="J588" s="240"/>
      <c r="K588" s="240"/>
      <c r="L588" s="273"/>
      <c r="M588" s="274"/>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row>
    <row r="589" spans="1:64" s="238" customFormat="1" x14ac:dyDescent="0.25">
      <c r="A589" s="237"/>
      <c r="C589" s="237"/>
      <c r="D589" s="239"/>
      <c r="E589" s="239"/>
      <c r="F589" s="239"/>
      <c r="G589" s="239"/>
      <c r="H589" s="239"/>
      <c r="I589" s="239"/>
      <c r="J589" s="240"/>
      <c r="K589" s="240"/>
      <c r="L589" s="273"/>
      <c r="M589" s="274"/>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c r="BI589" s="217"/>
      <c r="BJ589" s="217"/>
      <c r="BK589" s="217"/>
      <c r="BL589" s="217"/>
    </row>
    <row r="590" spans="1:64" s="238" customFormat="1" x14ac:dyDescent="0.25">
      <c r="A590" s="237"/>
      <c r="C590" s="237"/>
      <c r="D590" s="239"/>
      <c r="E590" s="239"/>
      <c r="F590" s="239"/>
      <c r="G590" s="239"/>
      <c r="H590" s="239"/>
      <c r="I590" s="239"/>
      <c r="J590" s="240"/>
      <c r="K590" s="240"/>
      <c r="L590" s="273"/>
      <c r="M590" s="274"/>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c r="BI590" s="217"/>
      <c r="BJ590" s="217"/>
      <c r="BK590" s="217"/>
      <c r="BL590" s="217"/>
    </row>
    <row r="591" spans="1:64" s="238" customFormat="1" x14ac:dyDescent="0.25">
      <c r="A591" s="237"/>
      <c r="C591" s="237"/>
      <c r="D591" s="239"/>
      <c r="E591" s="239"/>
      <c r="F591" s="239"/>
      <c r="G591" s="239"/>
      <c r="H591" s="239"/>
      <c r="I591" s="239"/>
      <c r="J591" s="240"/>
      <c r="K591" s="240"/>
      <c r="L591" s="273"/>
      <c r="M591" s="274"/>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c r="BI591" s="217"/>
      <c r="BJ591" s="217"/>
      <c r="BK591" s="217"/>
      <c r="BL591" s="217"/>
    </row>
    <row r="592" spans="1:64" s="238" customFormat="1" x14ac:dyDescent="0.25">
      <c r="A592" s="237"/>
      <c r="C592" s="237"/>
      <c r="D592" s="239"/>
      <c r="E592" s="239"/>
      <c r="F592" s="239"/>
      <c r="G592" s="239"/>
      <c r="H592" s="239"/>
      <c r="I592" s="239"/>
      <c r="J592" s="240"/>
      <c r="K592" s="240"/>
      <c r="L592" s="273"/>
      <c r="M592" s="274"/>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c r="BI592" s="217"/>
      <c r="BJ592" s="217"/>
      <c r="BK592" s="217"/>
      <c r="BL592" s="217"/>
    </row>
    <row r="593" spans="1:64" s="238" customFormat="1" x14ac:dyDescent="0.25">
      <c r="A593" s="237"/>
      <c r="C593" s="237"/>
      <c r="D593" s="239"/>
      <c r="E593" s="239"/>
      <c r="F593" s="239"/>
      <c r="G593" s="239"/>
      <c r="H593" s="239"/>
      <c r="I593" s="239"/>
      <c r="J593" s="240"/>
      <c r="K593" s="240"/>
      <c r="L593" s="273"/>
      <c r="M593" s="274"/>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c r="BI593" s="217"/>
      <c r="BJ593" s="217"/>
      <c r="BK593" s="217"/>
      <c r="BL593" s="217"/>
    </row>
    <row r="594" spans="1:64" s="238" customFormat="1" x14ac:dyDescent="0.25">
      <c r="A594" s="237"/>
      <c r="C594" s="237"/>
      <c r="D594" s="239"/>
      <c r="E594" s="239"/>
      <c r="F594" s="239"/>
      <c r="G594" s="239"/>
      <c r="H594" s="239"/>
      <c r="I594" s="239"/>
      <c r="J594" s="240"/>
      <c r="K594" s="240"/>
      <c r="L594" s="273"/>
      <c r="M594" s="274"/>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c r="BI594" s="217"/>
      <c r="BJ594" s="217"/>
      <c r="BK594" s="217"/>
      <c r="BL594" s="217"/>
    </row>
    <row r="595" spans="1:64" s="238" customFormat="1" x14ac:dyDescent="0.25">
      <c r="A595" s="237"/>
      <c r="C595" s="237"/>
      <c r="D595" s="239"/>
      <c r="E595" s="239"/>
      <c r="F595" s="239"/>
      <c r="G595" s="239"/>
      <c r="H595" s="239"/>
      <c r="I595" s="239"/>
      <c r="J595" s="240"/>
      <c r="K595" s="240"/>
      <c r="L595" s="273"/>
      <c r="M595" s="274"/>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c r="BI595" s="217"/>
      <c r="BJ595" s="217"/>
      <c r="BK595" s="217"/>
      <c r="BL595" s="217"/>
    </row>
    <row r="596" spans="1:64" s="238" customFormat="1" x14ac:dyDescent="0.25">
      <c r="A596" s="237"/>
      <c r="C596" s="237"/>
      <c r="D596" s="239"/>
      <c r="E596" s="239"/>
      <c r="F596" s="239"/>
      <c r="G596" s="239"/>
      <c r="H596" s="239"/>
      <c r="I596" s="239"/>
      <c r="J596" s="240"/>
      <c r="K596" s="240"/>
      <c r="L596" s="273"/>
      <c r="M596" s="274"/>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c r="BI596" s="217"/>
      <c r="BJ596" s="217"/>
      <c r="BK596" s="217"/>
      <c r="BL596" s="217"/>
    </row>
    <row r="597" spans="1:64" s="238" customFormat="1" x14ac:dyDescent="0.25">
      <c r="A597" s="237"/>
      <c r="C597" s="237"/>
      <c r="D597" s="239"/>
      <c r="E597" s="239"/>
      <c r="F597" s="239"/>
      <c r="G597" s="239"/>
      <c r="H597" s="239"/>
      <c r="I597" s="239"/>
      <c r="J597" s="240"/>
      <c r="K597" s="240"/>
      <c r="L597" s="273"/>
      <c r="M597" s="274"/>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row>
    <row r="598" spans="1:64" s="238" customFormat="1" x14ac:dyDescent="0.25">
      <c r="A598" s="237"/>
      <c r="C598" s="237"/>
      <c r="D598" s="239"/>
      <c r="E598" s="239"/>
      <c r="F598" s="239"/>
      <c r="G598" s="239"/>
      <c r="H598" s="239"/>
      <c r="I598" s="239"/>
      <c r="J598" s="240"/>
      <c r="K598" s="240"/>
      <c r="L598" s="273"/>
      <c r="M598" s="274"/>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row>
    <row r="599" spans="1:64" s="238" customFormat="1" x14ac:dyDescent="0.25">
      <c r="A599" s="237"/>
      <c r="C599" s="237"/>
      <c r="D599" s="239"/>
      <c r="E599" s="239"/>
      <c r="F599" s="239"/>
      <c r="G599" s="239"/>
      <c r="H599" s="239"/>
      <c r="I599" s="239"/>
      <c r="J599" s="240"/>
      <c r="K599" s="240"/>
      <c r="L599" s="273"/>
      <c r="M599" s="274"/>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c r="BI599" s="217"/>
      <c r="BJ599" s="217"/>
      <c r="BK599" s="217"/>
      <c r="BL599" s="217"/>
    </row>
    <row r="600" spans="1:64" s="238" customFormat="1" x14ac:dyDescent="0.25">
      <c r="A600" s="237"/>
      <c r="C600" s="237"/>
      <c r="D600" s="239"/>
      <c r="E600" s="239"/>
      <c r="F600" s="239"/>
      <c r="G600" s="239"/>
      <c r="H600" s="239"/>
      <c r="I600" s="239"/>
      <c r="J600" s="240"/>
      <c r="K600" s="240"/>
      <c r="L600" s="273"/>
      <c r="M600" s="274"/>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c r="BI600" s="217"/>
      <c r="BJ600" s="217"/>
      <c r="BK600" s="217"/>
      <c r="BL600" s="217"/>
    </row>
    <row r="601" spans="1:64" s="238" customFormat="1" x14ac:dyDescent="0.25">
      <c r="A601" s="237"/>
      <c r="C601" s="237"/>
      <c r="D601" s="239"/>
      <c r="E601" s="239"/>
      <c r="F601" s="239"/>
      <c r="G601" s="239"/>
      <c r="H601" s="239"/>
      <c r="I601" s="239"/>
      <c r="J601" s="240"/>
      <c r="K601" s="240"/>
      <c r="L601" s="273"/>
      <c r="M601" s="274"/>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c r="BI601" s="217"/>
      <c r="BJ601" s="217"/>
      <c r="BK601" s="217"/>
      <c r="BL601" s="217"/>
    </row>
    <row r="602" spans="1:64" s="238" customFormat="1" x14ac:dyDescent="0.25">
      <c r="A602" s="237"/>
      <c r="C602" s="237"/>
      <c r="D602" s="239"/>
      <c r="E602" s="239"/>
      <c r="F602" s="239"/>
      <c r="G602" s="239"/>
      <c r="H602" s="239"/>
      <c r="I602" s="239"/>
      <c r="J602" s="240"/>
      <c r="K602" s="240"/>
      <c r="L602" s="273"/>
      <c r="M602" s="274"/>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c r="BI602" s="217"/>
      <c r="BJ602" s="217"/>
      <c r="BK602" s="217"/>
      <c r="BL602" s="217"/>
    </row>
    <row r="603" spans="1:64" s="238" customFormat="1" x14ac:dyDescent="0.25">
      <c r="A603" s="237"/>
      <c r="C603" s="237"/>
      <c r="D603" s="239"/>
      <c r="E603" s="239"/>
      <c r="F603" s="239"/>
      <c r="G603" s="239"/>
      <c r="H603" s="239"/>
      <c r="I603" s="239"/>
      <c r="J603" s="240"/>
      <c r="K603" s="240"/>
      <c r="L603" s="273"/>
      <c r="M603" s="274"/>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c r="BI603" s="217"/>
      <c r="BJ603" s="217"/>
      <c r="BK603" s="217"/>
      <c r="BL603" s="217"/>
    </row>
    <row r="604" spans="1:64" s="238" customFormat="1" x14ac:dyDescent="0.25">
      <c r="A604" s="237"/>
      <c r="C604" s="237"/>
      <c r="D604" s="239"/>
      <c r="E604" s="239"/>
      <c r="F604" s="239"/>
      <c r="G604" s="239"/>
      <c r="H604" s="239"/>
      <c r="I604" s="239"/>
      <c r="J604" s="240"/>
      <c r="K604" s="240"/>
      <c r="L604" s="273"/>
      <c r="M604" s="274"/>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c r="BI604" s="217"/>
      <c r="BJ604" s="217"/>
      <c r="BK604" s="217"/>
      <c r="BL604" s="217"/>
    </row>
    <row r="605" spans="1:64" s="238" customFormat="1" x14ac:dyDescent="0.25">
      <c r="A605" s="237"/>
      <c r="C605" s="237"/>
      <c r="D605" s="239"/>
      <c r="E605" s="239"/>
      <c r="F605" s="239"/>
      <c r="G605" s="239"/>
      <c r="H605" s="239"/>
      <c r="I605" s="239"/>
      <c r="J605" s="240"/>
      <c r="K605" s="240"/>
      <c r="L605" s="273"/>
      <c r="M605" s="274"/>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c r="BI605" s="217"/>
      <c r="BJ605" s="217"/>
      <c r="BK605" s="217"/>
      <c r="BL605" s="217"/>
    </row>
    <row r="606" spans="1:64" s="238" customFormat="1" x14ac:dyDescent="0.25">
      <c r="A606" s="237"/>
      <c r="C606" s="237"/>
      <c r="D606" s="239"/>
      <c r="E606" s="239"/>
      <c r="F606" s="239"/>
      <c r="G606" s="239"/>
      <c r="H606" s="239"/>
      <c r="I606" s="239"/>
      <c r="J606" s="240"/>
      <c r="K606" s="240"/>
      <c r="L606" s="273"/>
      <c r="M606" s="274"/>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c r="BI606" s="217"/>
      <c r="BJ606" s="217"/>
      <c r="BK606" s="217"/>
      <c r="BL606" s="217"/>
    </row>
    <row r="607" spans="1:64" s="238" customFormat="1" x14ac:dyDescent="0.25">
      <c r="A607" s="237"/>
      <c r="C607" s="237"/>
      <c r="D607" s="239"/>
      <c r="E607" s="239"/>
      <c r="F607" s="239"/>
      <c r="G607" s="239"/>
      <c r="H607" s="239"/>
      <c r="I607" s="239"/>
      <c r="J607" s="240"/>
      <c r="K607" s="240"/>
      <c r="L607" s="273"/>
      <c r="M607" s="274"/>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row>
    <row r="608" spans="1:64" s="238" customFormat="1" x14ac:dyDescent="0.25">
      <c r="A608" s="237"/>
      <c r="C608" s="237"/>
      <c r="D608" s="239"/>
      <c r="E608" s="239"/>
      <c r="F608" s="239"/>
      <c r="G608" s="239"/>
      <c r="H608" s="239"/>
      <c r="I608" s="239"/>
      <c r="J608" s="240"/>
      <c r="K608" s="240"/>
      <c r="L608" s="273"/>
      <c r="M608" s="274"/>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row>
    <row r="609" spans="1:64" s="238" customFormat="1" x14ac:dyDescent="0.25">
      <c r="A609" s="237"/>
      <c r="C609" s="237"/>
      <c r="D609" s="239"/>
      <c r="E609" s="239"/>
      <c r="F609" s="239"/>
      <c r="G609" s="239"/>
      <c r="H609" s="239"/>
      <c r="I609" s="239"/>
      <c r="J609" s="240"/>
      <c r="K609" s="240"/>
      <c r="L609" s="273"/>
      <c r="M609" s="274"/>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K609" s="217"/>
      <c r="BL609" s="217"/>
    </row>
    <row r="610" spans="1:64" s="238" customFormat="1" x14ac:dyDescent="0.25">
      <c r="A610" s="237"/>
      <c r="C610" s="237"/>
      <c r="D610" s="239"/>
      <c r="E610" s="239"/>
      <c r="F610" s="239"/>
      <c r="G610" s="239"/>
      <c r="H610" s="239"/>
      <c r="I610" s="239"/>
      <c r="J610" s="240"/>
      <c r="K610" s="240"/>
      <c r="L610" s="273"/>
      <c r="M610" s="274"/>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K610" s="217"/>
      <c r="BL610" s="217"/>
    </row>
    <row r="611" spans="1:64" s="238" customFormat="1" x14ac:dyDescent="0.25">
      <c r="A611" s="237"/>
      <c r="C611" s="237"/>
      <c r="D611" s="239"/>
      <c r="E611" s="239"/>
      <c r="F611" s="239"/>
      <c r="G611" s="239"/>
      <c r="H611" s="239"/>
      <c r="I611" s="239"/>
      <c r="J611" s="240"/>
      <c r="K611" s="240"/>
      <c r="L611" s="273"/>
      <c r="M611" s="274"/>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K611" s="217"/>
      <c r="BL611" s="217"/>
    </row>
    <row r="612" spans="1:64" s="238" customFormat="1" x14ac:dyDescent="0.25">
      <c r="A612" s="237"/>
      <c r="C612" s="237"/>
      <c r="D612" s="239"/>
      <c r="E612" s="239"/>
      <c r="F612" s="239"/>
      <c r="G612" s="239"/>
      <c r="H612" s="239"/>
      <c r="I612" s="239"/>
      <c r="J612" s="240"/>
      <c r="K612" s="240"/>
      <c r="L612" s="273"/>
      <c r="M612" s="274"/>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c r="BI612" s="217"/>
      <c r="BJ612" s="217"/>
      <c r="BK612" s="217"/>
      <c r="BL612" s="217"/>
    </row>
    <row r="613" spans="1:64" s="238" customFormat="1" x14ac:dyDescent="0.25">
      <c r="A613" s="237"/>
      <c r="C613" s="237"/>
      <c r="D613" s="239"/>
      <c r="E613" s="239"/>
      <c r="F613" s="239"/>
      <c r="G613" s="239"/>
      <c r="H613" s="239"/>
      <c r="I613" s="239"/>
      <c r="J613" s="240"/>
      <c r="K613" s="240"/>
      <c r="L613" s="273"/>
      <c r="M613" s="274"/>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c r="BI613" s="217"/>
      <c r="BJ613" s="217"/>
      <c r="BK613" s="217"/>
      <c r="BL613" s="217"/>
    </row>
    <row r="614" spans="1:64" s="238" customFormat="1" x14ac:dyDescent="0.25">
      <c r="A614" s="237"/>
      <c r="C614" s="237"/>
      <c r="D614" s="239"/>
      <c r="E614" s="239"/>
      <c r="F614" s="239"/>
      <c r="G614" s="239"/>
      <c r="H614" s="239"/>
      <c r="I614" s="239"/>
      <c r="J614" s="240"/>
      <c r="K614" s="240"/>
      <c r="L614" s="273"/>
      <c r="M614" s="274"/>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c r="BI614" s="217"/>
      <c r="BJ614" s="217"/>
      <c r="BK614" s="217"/>
      <c r="BL614" s="217"/>
    </row>
    <row r="615" spans="1:64" s="238" customFormat="1" x14ac:dyDescent="0.25">
      <c r="A615" s="237"/>
      <c r="C615" s="237"/>
      <c r="D615" s="239"/>
      <c r="E615" s="239"/>
      <c r="F615" s="239"/>
      <c r="G615" s="239"/>
      <c r="H615" s="239"/>
      <c r="I615" s="239"/>
      <c r="J615" s="240"/>
      <c r="K615" s="240"/>
      <c r="L615" s="273"/>
      <c r="M615" s="274"/>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c r="BI615" s="217"/>
      <c r="BJ615" s="217"/>
      <c r="BK615" s="217"/>
      <c r="BL615" s="217"/>
    </row>
    <row r="616" spans="1:64" s="238" customFormat="1" x14ac:dyDescent="0.25">
      <c r="A616" s="237"/>
      <c r="C616" s="237"/>
      <c r="D616" s="239"/>
      <c r="E616" s="239"/>
      <c r="F616" s="239"/>
      <c r="G616" s="239"/>
      <c r="H616" s="239"/>
      <c r="I616" s="239"/>
      <c r="J616" s="240"/>
      <c r="K616" s="240"/>
      <c r="L616" s="273"/>
      <c r="M616" s="274"/>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c r="BI616" s="217"/>
      <c r="BJ616" s="217"/>
      <c r="BK616" s="217"/>
      <c r="BL616" s="217"/>
    </row>
    <row r="617" spans="1:64" s="238" customFormat="1" x14ac:dyDescent="0.25">
      <c r="A617" s="237"/>
      <c r="C617" s="237"/>
      <c r="D617" s="239"/>
      <c r="E617" s="239"/>
      <c r="F617" s="239"/>
      <c r="G617" s="239"/>
      <c r="H617" s="239"/>
      <c r="I617" s="239"/>
      <c r="J617" s="240"/>
      <c r="K617" s="240"/>
      <c r="L617" s="273"/>
      <c r="M617" s="274"/>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row>
    <row r="618" spans="1:64" s="238" customFormat="1" x14ac:dyDescent="0.25">
      <c r="A618" s="237"/>
      <c r="C618" s="237"/>
      <c r="D618" s="239"/>
      <c r="E618" s="239"/>
      <c r="F618" s="239"/>
      <c r="G618" s="239"/>
      <c r="H618" s="239"/>
      <c r="I618" s="239"/>
      <c r="J618" s="240"/>
      <c r="K618" s="240"/>
      <c r="L618" s="273"/>
      <c r="M618" s="274"/>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row>
    <row r="619" spans="1:64" s="238" customFormat="1" x14ac:dyDescent="0.25">
      <c r="A619" s="237"/>
      <c r="C619" s="237"/>
      <c r="D619" s="239"/>
      <c r="E619" s="239"/>
      <c r="F619" s="239"/>
      <c r="G619" s="239"/>
      <c r="H619" s="239"/>
      <c r="I619" s="239"/>
      <c r="J619" s="240"/>
      <c r="K619" s="240"/>
      <c r="L619" s="273"/>
      <c r="M619" s="274"/>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c r="BI619" s="217"/>
      <c r="BJ619" s="217"/>
      <c r="BK619" s="217"/>
      <c r="BL619" s="217"/>
    </row>
    <row r="620" spans="1:64" s="238" customFormat="1" x14ac:dyDescent="0.25">
      <c r="A620" s="237"/>
      <c r="C620" s="237"/>
      <c r="D620" s="239"/>
      <c r="E620" s="239"/>
      <c r="F620" s="239"/>
      <c r="G620" s="239"/>
      <c r="H620" s="239"/>
      <c r="I620" s="239"/>
      <c r="J620" s="240"/>
      <c r="K620" s="240"/>
      <c r="L620" s="273"/>
      <c r="M620" s="274"/>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217"/>
      <c r="BL620" s="217"/>
    </row>
    <row r="621" spans="1:64" s="238" customFormat="1" x14ac:dyDescent="0.25">
      <c r="A621" s="237"/>
      <c r="C621" s="237"/>
      <c r="D621" s="239"/>
      <c r="E621" s="239"/>
      <c r="F621" s="239"/>
      <c r="G621" s="239"/>
      <c r="H621" s="239"/>
      <c r="I621" s="239"/>
      <c r="J621" s="240"/>
      <c r="K621" s="240"/>
      <c r="L621" s="273"/>
      <c r="M621" s="274"/>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217"/>
      <c r="BL621" s="217"/>
    </row>
    <row r="622" spans="1:64" s="238" customFormat="1" x14ac:dyDescent="0.25">
      <c r="A622" s="237"/>
      <c r="C622" s="237"/>
      <c r="D622" s="239"/>
      <c r="E622" s="239"/>
      <c r="F622" s="239"/>
      <c r="G622" s="239"/>
      <c r="H622" s="239"/>
      <c r="I622" s="239"/>
      <c r="J622" s="240"/>
      <c r="K622" s="240"/>
      <c r="L622" s="273"/>
      <c r="M622" s="274"/>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c r="BI622" s="217"/>
      <c r="BJ622" s="217"/>
      <c r="BK622" s="217"/>
      <c r="BL622" s="217"/>
    </row>
    <row r="623" spans="1:64" s="238" customFormat="1" x14ac:dyDescent="0.25">
      <c r="A623" s="237"/>
      <c r="C623" s="237"/>
      <c r="D623" s="239"/>
      <c r="E623" s="239"/>
      <c r="F623" s="239"/>
      <c r="G623" s="239"/>
      <c r="H623" s="239"/>
      <c r="I623" s="239"/>
      <c r="J623" s="240"/>
      <c r="K623" s="240"/>
      <c r="L623" s="273"/>
      <c r="M623" s="274"/>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c r="AU623" s="217"/>
      <c r="AV623" s="217"/>
      <c r="AW623" s="217"/>
      <c r="AX623" s="217"/>
      <c r="AY623" s="217"/>
      <c r="AZ623" s="217"/>
      <c r="BA623" s="217"/>
      <c r="BB623" s="217"/>
      <c r="BC623" s="217"/>
      <c r="BD623" s="217"/>
      <c r="BE623" s="217"/>
      <c r="BF623" s="217"/>
      <c r="BG623" s="217"/>
      <c r="BH623" s="217"/>
      <c r="BI623" s="217"/>
      <c r="BJ623" s="217"/>
      <c r="BK623" s="217"/>
      <c r="BL623" s="217"/>
    </row>
    <row r="624" spans="1:64" s="238" customFormat="1" x14ac:dyDescent="0.25">
      <c r="A624" s="237"/>
      <c r="C624" s="237"/>
      <c r="D624" s="239"/>
      <c r="E624" s="239"/>
      <c r="F624" s="239"/>
      <c r="G624" s="239"/>
      <c r="H624" s="239"/>
      <c r="I624" s="239"/>
      <c r="J624" s="240"/>
      <c r="K624" s="240"/>
      <c r="L624" s="273"/>
      <c r="M624" s="274"/>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c r="BI624" s="217"/>
      <c r="BJ624" s="217"/>
      <c r="BK624" s="217"/>
      <c r="BL624" s="217"/>
    </row>
    <row r="625" spans="1:64" s="238" customFormat="1" x14ac:dyDescent="0.25">
      <c r="A625" s="237"/>
      <c r="C625" s="237"/>
      <c r="D625" s="239"/>
      <c r="E625" s="239"/>
      <c r="F625" s="239"/>
      <c r="G625" s="239"/>
      <c r="H625" s="239"/>
      <c r="I625" s="239"/>
      <c r="J625" s="240"/>
      <c r="K625" s="240"/>
      <c r="L625" s="273"/>
      <c r="M625" s="274"/>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row>
    <row r="626" spans="1:64" s="238" customFormat="1" x14ac:dyDescent="0.25">
      <c r="A626" s="237"/>
      <c r="C626" s="237"/>
      <c r="D626" s="239"/>
      <c r="E626" s="239"/>
      <c r="F626" s="239"/>
      <c r="G626" s="239"/>
      <c r="H626" s="239"/>
      <c r="I626" s="239"/>
      <c r="J626" s="240"/>
      <c r="K626" s="240"/>
      <c r="L626" s="273"/>
      <c r="M626" s="274"/>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c r="BI626" s="217"/>
      <c r="BJ626" s="217"/>
      <c r="BK626" s="217"/>
      <c r="BL626" s="217"/>
    </row>
    <row r="627" spans="1:64" s="238" customFormat="1" x14ac:dyDescent="0.25">
      <c r="A627" s="237"/>
      <c r="C627" s="237"/>
      <c r="D627" s="239"/>
      <c r="E627" s="239"/>
      <c r="F627" s="239"/>
      <c r="G627" s="239"/>
      <c r="H627" s="239"/>
      <c r="I627" s="239"/>
      <c r="J627" s="240"/>
      <c r="K627" s="240"/>
      <c r="L627" s="273"/>
      <c r="M627" s="274"/>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row>
    <row r="628" spans="1:64" s="238" customFormat="1" x14ac:dyDescent="0.25">
      <c r="A628" s="237"/>
      <c r="C628" s="237"/>
      <c r="D628" s="239"/>
      <c r="E628" s="239"/>
      <c r="F628" s="239"/>
      <c r="G628" s="239"/>
      <c r="H628" s="239"/>
      <c r="I628" s="239"/>
      <c r="J628" s="240"/>
      <c r="K628" s="240"/>
      <c r="L628" s="273"/>
      <c r="M628" s="274"/>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row>
    <row r="629" spans="1:64" s="238" customFormat="1" x14ac:dyDescent="0.25">
      <c r="A629" s="237"/>
      <c r="C629" s="237"/>
      <c r="D629" s="239"/>
      <c r="E629" s="239"/>
      <c r="F629" s="239"/>
      <c r="G629" s="239"/>
      <c r="H629" s="239"/>
      <c r="I629" s="239"/>
      <c r="J629" s="240"/>
      <c r="K629" s="240"/>
      <c r="L629" s="273"/>
      <c r="M629" s="274"/>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c r="BI629" s="217"/>
      <c r="BJ629" s="217"/>
      <c r="BK629" s="217"/>
      <c r="BL629" s="217"/>
    </row>
    <row r="630" spans="1:64" s="238" customFormat="1" x14ac:dyDescent="0.25">
      <c r="A630" s="237"/>
      <c r="C630" s="237"/>
      <c r="D630" s="239"/>
      <c r="E630" s="239"/>
      <c r="F630" s="239"/>
      <c r="G630" s="239"/>
      <c r="H630" s="239"/>
      <c r="I630" s="239"/>
      <c r="J630" s="240"/>
      <c r="K630" s="240"/>
      <c r="L630" s="273"/>
      <c r="M630" s="274"/>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c r="BI630" s="217"/>
      <c r="BJ630" s="217"/>
      <c r="BK630" s="217"/>
      <c r="BL630" s="217"/>
    </row>
    <row r="631" spans="1:64" s="238" customFormat="1" x14ac:dyDescent="0.25">
      <c r="A631" s="237"/>
      <c r="C631" s="237"/>
      <c r="D631" s="239"/>
      <c r="E631" s="239"/>
      <c r="F631" s="239"/>
      <c r="G631" s="239"/>
      <c r="H631" s="239"/>
      <c r="I631" s="239"/>
      <c r="J631" s="240"/>
      <c r="K631" s="240"/>
      <c r="L631" s="273"/>
      <c r="M631" s="274"/>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c r="BI631" s="217"/>
      <c r="BJ631" s="217"/>
      <c r="BK631" s="217"/>
      <c r="BL631" s="217"/>
    </row>
    <row r="632" spans="1:64" s="238" customFormat="1" x14ac:dyDescent="0.25">
      <c r="A632" s="237"/>
      <c r="C632" s="237"/>
      <c r="D632" s="239"/>
      <c r="E632" s="239"/>
      <c r="F632" s="239"/>
      <c r="G632" s="239"/>
      <c r="H632" s="239"/>
      <c r="I632" s="239"/>
      <c r="J632" s="240"/>
      <c r="K632" s="240"/>
      <c r="L632" s="273"/>
      <c r="M632" s="274"/>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c r="BI632" s="217"/>
      <c r="BJ632" s="217"/>
      <c r="BK632" s="217"/>
      <c r="BL632" s="217"/>
    </row>
    <row r="633" spans="1:64" s="238" customFormat="1" x14ac:dyDescent="0.25">
      <c r="A633" s="237"/>
      <c r="C633" s="237"/>
      <c r="D633" s="239"/>
      <c r="E633" s="239"/>
      <c r="F633" s="239"/>
      <c r="G633" s="239"/>
      <c r="H633" s="239"/>
      <c r="I633" s="239"/>
      <c r="J633" s="240"/>
      <c r="K633" s="240"/>
      <c r="L633" s="273"/>
      <c r="M633" s="274"/>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c r="BI633" s="217"/>
      <c r="BJ633" s="217"/>
      <c r="BK633" s="217"/>
      <c r="BL633" s="217"/>
    </row>
    <row r="634" spans="1:64" s="238" customFormat="1" x14ac:dyDescent="0.25">
      <c r="A634" s="237"/>
      <c r="C634" s="237"/>
      <c r="D634" s="239"/>
      <c r="E634" s="239"/>
      <c r="F634" s="239"/>
      <c r="G634" s="239"/>
      <c r="H634" s="239"/>
      <c r="I634" s="239"/>
      <c r="J634" s="240"/>
      <c r="K634" s="240"/>
      <c r="L634" s="273"/>
      <c r="M634" s="274"/>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c r="BI634" s="217"/>
      <c r="BJ634" s="217"/>
      <c r="BK634" s="217"/>
      <c r="BL634" s="217"/>
    </row>
    <row r="635" spans="1:64" s="238" customFormat="1" x14ac:dyDescent="0.25">
      <c r="A635" s="237"/>
      <c r="C635" s="237"/>
      <c r="D635" s="239"/>
      <c r="E635" s="239"/>
      <c r="F635" s="239"/>
      <c r="G635" s="239"/>
      <c r="H635" s="239"/>
      <c r="I635" s="239"/>
      <c r="J635" s="240"/>
      <c r="K635" s="240"/>
      <c r="L635" s="273"/>
      <c r="M635" s="274"/>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c r="BI635" s="217"/>
      <c r="BJ635" s="217"/>
      <c r="BK635" s="217"/>
      <c r="BL635" s="217"/>
    </row>
    <row r="636" spans="1:64" s="238" customFormat="1" x14ac:dyDescent="0.25">
      <c r="A636" s="237"/>
      <c r="C636" s="237"/>
      <c r="D636" s="239"/>
      <c r="E636" s="239"/>
      <c r="F636" s="239"/>
      <c r="G636" s="239"/>
      <c r="H636" s="239"/>
      <c r="I636" s="239"/>
      <c r="J636" s="240"/>
      <c r="K636" s="240"/>
      <c r="L636" s="273"/>
      <c r="M636" s="274"/>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c r="BI636" s="217"/>
      <c r="BJ636" s="217"/>
      <c r="BK636" s="217"/>
      <c r="BL636" s="217"/>
    </row>
    <row r="637" spans="1:64" s="238" customFormat="1" x14ac:dyDescent="0.25">
      <c r="A637" s="237"/>
      <c r="C637" s="237"/>
      <c r="D637" s="239"/>
      <c r="E637" s="239"/>
      <c r="F637" s="239"/>
      <c r="G637" s="239"/>
      <c r="H637" s="239"/>
      <c r="I637" s="239"/>
      <c r="J637" s="240"/>
      <c r="K637" s="240"/>
      <c r="L637" s="273"/>
      <c r="M637" s="274"/>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row>
    <row r="638" spans="1:64" s="238" customFormat="1" x14ac:dyDescent="0.25">
      <c r="A638" s="237"/>
      <c r="C638" s="237"/>
      <c r="D638" s="239"/>
      <c r="E638" s="239"/>
      <c r="F638" s="239"/>
      <c r="G638" s="239"/>
      <c r="H638" s="239"/>
      <c r="I638" s="239"/>
      <c r="J638" s="240"/>
      <c r="K638" s="240"/>
      <c r="L638" s="273"/>
      <c r="M638" s="274"/>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row>
    <row r="639" spans="1:64" s="238" customFormat="1" x14ac:dyDescent="0.25">
      <c r="A639" s="237"/>
      <c r="C639" s="237"/>
      <c r="D639" s="239"/>
      <c r="E639" s="239"/>
      <c r="F639" s="239"/>
      <c r="G639" s="239"/>
      <c r="H639" s="239"/>
      <c r="I639" s="239"/>
      <c r="J639" s="240"/>
      <c r="K639" s="240"/>
      <c r="L639" s="273"/>
      <c r="M639" s="274"/>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c r="BI639" s="217"/>
      <c r="BJ639" s="217"/>
      <c r="BK639" s="217"/>
      <c r="BL639" s="217"/>
    </row>
    <row r="640" spans="1:64" s="238" customFormat="1" x14ac:dyDescent="0.25">
      <c r="A640" s="237"/>
      <c r="C640" s="237"/>
      <c r="D640" s="239"/>
      <c r="E640" s="239"/>
      <c r="F640" s="239"/>
      <c r="G640" s="239"/>
      <c r="H640" s="239"/>
      <c r="I640" s="239"/>
      <c r="J640" s="240"/>
      <c r="K640" s="240"/>
      <c r="L640" s="273"/>
      <c r="M640" s="274"/>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c r="BI640" s="217"/>
      <c r="BJ640" s="217"/>
      <c r="BK640" s="217"/>
      <c r="BL640" s="217"/>
    </row>
    <row r="641" spans="1:64" s="238" customFormat="1" x14ac:dyDescent="0.25">
      <c r="A641" s="237"/>
      <c r="C641" s="237"/>
      <c r="D641" s="239"/>
      <c r="E641" s="239"/>
      <c r="F641" s="239"/>
      <c r="G641" s="239"/>
      <c r="H641" s="239"/>
      <c r="I641" s="239"/>
      <c r="J641" s="240"/>
      <c r="K641" s="240"/>
      <c r="L641" s="273"/>
      <c r="M641" s="274"/>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c r="BI641" s="217"/>
      <c r="BJ641" s="217"/>
      <c r="BK641" s="217"/>
      <c r="BL641" s="217"/>
    </row>
    <row r="642" spans="1:64" s="238" customFormat="1" x14ac:dyDescent="0.25">
      <c r="A642" s="237"/>
      <c r="C642" s="237"/>
      <c r="D642" s="239"/>
      <c r="E642" s="239"/>
      <c r="F642" s="239"/>
      <c r="G642" s="239"/>
      <c r="H642" s="239"/>
      <c r="I642" s="239"/>
      <c r="J642" s="240"/>
      <c r="K642" s="240"/>
      <c r="L642" s="273"/>
      <c r="M642" s="274"/>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c r="BI642" s="217"/>
      <c r="BJ642" s="217"/>
      <c r="BK642" s="217"/>
      <c r="BL642" s="217"/>
    </row>
    <row r="643" spans="1:64" s="238" customFormat="1" x14ac:dyDescent="0.25">
      <c r="A643" s="237"/>
      <c r="C643" s="237"/>
      <c r="D643" s="239"/>
      <c r="E643" s="239"/>
      <c r="F643" s="239"/>
      <c r="G643" s="239"/>
      <c r="H643" s="239"/>
      <c r="I643" s="239"/>
      <c r="J643" s="240"/>
      <c r="K643" s="240"/>
      <c r="L643" s="273"/>
      <c r="M643" s="274"/>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c r="BI643" s="217"/>
      <c r="BJ643" s="217"/>
      <c r="BK643" s="217"/>
      <c r="BL643" s="217"/>
    </row>
    <row r="644" spans="1:64" s="238" customFormat="1" x14ac:dyDescent="0.25">
      <c r="A644" s="237"/>
      <c r="C644" s="237"/>
      <c r="D644" s="239"/>
      <c r="E644" s="239"/>
      <c r="F644" s="239"/>
      <c r="G644" s="239"/>
      <c r="H644" s="239"/>
      <c r="I644" s="239"/>
      <c r="J644" s="240"/>
      <c r="K644" s="240"/>
      <c r="L644" s="273"/>
      <c r="M644" s="274"/>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c r="BI644" s="217"/>
      <c r="BJ644" s="217"/>
      <c r="BK644" s="217"/>
      <c r="BL644" s="217"/>
    </row>
    <row r="645" spans="1:64" s="238" customFormat="1" x14ac:dyDescent="0.25">
      <c r="A645" s="237"/>
      <c r="C645" s="237"/>
      <c r="D645" s="239"/>
      <c r="E645" s="239"/>
      <c r="F645" s="239"/>
      <c r="G645" s="239"/>
      <c r="H645" s="239"/>
      <c r="I645" s="239"/>
      <c r="J645" s="240"/>
      <c r="K645" s="240"/>
      <c r="L645" s="273"/>
      <c r="M645" s="274"/>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c r="BI645" s="217"/>
      <c r="BJ645" s="217"/>
      <c r="BK645" s="217"/>
      <c r="BL645" s="217"/>
    </row>
    <row r="646" spans="1:64" s="238" customFormat="1" x14ac:dyDescent="0.25">
      <c r="A646" s="237"/>
      <c r="C646" s="237"/>
      <c r="D646" s="239"/>
      <c r="E646" s="239"/>
      <c r="F646" s="239"/>
      <c r="G646" s="239"/>
      <c r="H646" s="239"/>
      <c r="I646" s="239"/>
      <c r="J646" s="240"/>
      <c r="K646" s="240"/>
      <c r="L646" s="273"/>
      <c r="M646" s="274"/>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c r="BI646" s="217"/>
      <c r="BJ646" s="217"/>
      <c r="BK646" s="217"/>
      <c r="BL646" s="217"/>
    </row>
    <row r="647" spans="1:64" s="238" customFormat="1" x14ac:dyDescent="0.25">
      <c r="A647" s="237"/>
      <c r="C647" s="237"/>
      <c r="D647" s="239"/>
      <c r="E647" s="239"/>
      <c r="F647" s="239"/>
      <c r="G647" s="239"/>
      <c r="H647" s="239"/>
      <c r="I647" s="239"/>
      <c r="J647" s="240"/>
      <c r="K647" s="240"/>
      <c r="L647" s="273"/>
      <c r="M647" s="274"/>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row>
    <row r="648" spans="1:64" s="238" customFormat="1" x14ac:dyDescent="0.25">
      <c r="A648" s="237"/>
      <c r="C648" s="237"/>
      <c r="D648" s="239"/>
      <c r="E648" s="239"/>
      <c r="F648" s="239"/>
      <c r="G648" s="239"/>
      <c r="H648" s="239"/>
      <c r="I648" s="239"/>
      <c r="J648" s="240"/>
      <c r="K648" s="240"/>
      <c r="L648" s="273"/>
      <c r="M648" s="274"/>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row>
    <row r="649" spans="1:64" s="238" customFormat="1" x14ac:dyDescent="0.25">
      <c r="A649" s="237"/>
      <c r="C649" s="237"/>
      <c r="D649" s="239"/>
      <c r="E649" s="239"/>
      <c r="F649" s="239"/>
      <c r="G649" s="239"/>
      <c r="H649" s="239"/>
      <c r="I649" s="239"/>
      <c r="J649" s="240"/>
      <c r="K649" s="240"/>
      <c r="L649" s="273"/>
      <c r="M649" s="274"/>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c r="BI649" s="217"/>
      <c r="BJ649" s="217"/>
      <c r="BK649" s="217"/>
      <c r="BL649" s="217"/>
    </row>
    <row r="650" spans="1:64" s="238" customFormat="1" x14ac:dyDescent="0.25">
      <c r="A650" s="237"/>
      <c r="C650" s="237"/>
      <c r="D650" s="239"/>
      <c r="E650" s="239"/>
      <c r="F650" s="239"/>
      <c r="G650" s="239"/>
      <c r="H650" s="239"/>
      <c r="I650" s="239"/>
      <c r="J650" s="240"/>
      <c r="K650" s="240"/>
      <c r="L650" s="273"/>
      <c r="M650" s="274"/>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c r="BI650" s="217"/>
      <c r="BJ650" s="217"/>
      <c r="BK650" s="217"/>
      <c r="BL650" s="217"/>
    </row>
    <row r="651" spans="1:64" s="238" customFormat="1" x14ac:dyDescent="0.25">
      <c r="A651" s="237"/>
      <c r="C651" s="237"/>
      <c r="D651" s="239"/>
      <c r="E651" s="239"/>
      <c r="F651" s="239"/>
      <c r="G651" s="239"/>
      <c r="H651" s="239"/>
      <c r="I651" s="239"/>
      <c r="J651" s="240"/>
      <c r="K651" s="240"/>
      <c r="L651" s="273"/>
      <c r="M651" s="274"/>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c r="BI651" s="217"/>
      <c r="BJ651" s="217"/>
      <c r="BK651" s="217"/>
      <c r="BL651" s="217"/>
    </row>
    <row r="652" spans="1:64" s="238" customFormat="1" x14ac:dyDescent="0.25">
      <c r="A652" s="237"/>
      <c r="C652" s="237"/>
      <c r="D652" s="239"/>
      <c r="E652" s="239"/>
      <c r="F652" s="239"/>
      <c r="G652" s="239"/>
      <c r="H652" s="239"/>
      <c r="I652" s="239"/>
      <c r="J652" s="240"/>
      <c r="K652" s="240"/>
      <c r="L652" s="273"/>
      <c r="M652" s="274"/>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c r="BI652" s="217"/>
      <c r="BJ652" s="217"/>
      <c r="BK652" s="217"/>
      <c r="BL652" s="217"/>
    </row>
    <row r="653" spans="1:64" s="238" customFormat="1" x14ac:dyDescent="0.25">
      <c r="A653" s="237"/>
      <c r="C653" s="237"/>
      <c r="D653" s="239"/>
      <c r="E653" s="239"/>
      <c r="F653" s="239"/>
      <c r="G653" s="239"/>
      <c r="H653" s="239"/>
      <c r="I653" s="239"/>
      <c r="J653" s="240"/>
      <c r="K653" s="240"/>
      <c r="L653" s="273"/>
      <c r="M653" s="274"/>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c r="BI653" s="217"/>
      <c r="BJ653" s="217"/>
      <c r="BK653" s="217"/>
      <c r="BL653" s="217"/>
    </row>
    <row r="654" spans="1:64" s="238" customFormat="1" x14ac:dyDescent="0.25">
      <c r="A654" s="237"/>
      <c r="C654" s="237"/>
      <c r="D654" s="239"/>
      <c r="E654" s="239"/>
      <c r="F654" s="239"/>
      <c r="G654" s="239"/>
      <c r="H654" s="239"/>
      <c r="I654" s="239"/>
      <c r="J654" s="240"/>
      <c r="K654" s="240"/>
      <c r="L654" s="273"/>
      <c r="M654" s="274"/>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c r="BI654" s="217"/>
      <c r="BJ654" s="217"/>
      <c r="BK654" s="217"/>
      <c r="BL654" s="217"/>
    </row>
    <row r="655" spans="1:64" s="238" customFormat="1" x14ac:dyDescent="0.25">
      <c r="A655" s="237"/>
      <c r="C655" s="237"/>
      <c r="D655" s="239"/>
      <c r="E655" s="239"/>
      <c r="F655" s="239"/>
      <c r="G655" s="239"/>
      <c r="H655" s="239"/>
      <c r="I655" s="239"/>
      <c r="J655" s="240"/>
      <c r="K655" s="240"/>
      <c r="L655" s="273"/>
      <c r="M655" s="274"/>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c r="BI655" s="217"/>
      <c r="BJ655" s="217"/>
      <c r="BK655" s="217"/>
      <c r="BL655" s="217"/>
    </row>
    <row r="656" spans="1:64" s="238" customFormat="1" x14ac:dyDescent="0.25">
      <c r="A656" s="237"/>
      <c r="C656" s="237"/>
      <c r="D656" s="239"/>
      <c r="E656" s="239"/>
      <c r="F656" s="239"/>
      <c r="G656" s="239"/>
      <c r="H656" s="239"/>
      <c r="I656" s="239"/>
      <c r="J656" s="240"/>
      <c r="K656" s="240"/>
      <c r="L656" s="273"/>
      <c r="M656" s="274"/>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c r="BI656" s="217"/>
      <c r="BJ656" s="217"/>
      <c r="BK656" s="217"/>
      <c r="BL656" s="217"/>
    </row>
    <row r="657" spans="1:64" s="238" customFormat="1" x14ac:dyDescent="0.25">
      <c r="A657" s="237"/>
      <c r="C657" s="237"/>
      <c r="D657" s="239"/>
      <c r="E657" s="239"/>
      <c r="F657" s="239"/>
      <c r="G657" s="239"/>
      <c r="H657" s="239"/>
      <c r="I657" s="239"/>
      <c r="J657" s="240"/>
      <c r="K657" s="240"/>
      <c r="L657" s="273"/>
      <c r="M657" s="274"/>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row>
    <row r="658" spans="1:64" s="238" customFormat="1" x14ac:dyDescent="0.25">
      <c r="A658" s="237"/>
      <c r="C658" s="237"/>
      <c r="D658" s="239"/>
      <c r="E658" s="239"/>
      <c r="F658" s="239"/>
      <c r="G658" s="239"/>
      <c r="H658" s="239"/>
      <c r="I658" s="239"/>
      <c r="J658" s="240"/>
      <c r="K658" s="240"/>
      <c r="L658" s="273"/>
      <c r="M658" s="274"/>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row>
    <row r="659" spans="1:64" s="238" customFormat="1" x14ac:dyDescent="0.25">
      <c r="A659" s="237"/>
      <c r="C659" s="237"/>
      <c r="D659" s="239"/>
      <c r="E659" s="239"/>
      <c r="F659" s="239"/>
      <c r="G659" s="239"/>
      <c r="H659" s="239"/>
      <c r="I659" s="239"/>
      <c r="J659" s="240"/>
      <c r="K659" s="240"/>
      <c r="L659" s="273"/>
      <c r="M659" s="274"/>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c r="BI659" s="217"/>
      <c r="BJ659" s="217"/>
      <c r="BK659" s="217"/>
      <c r="BL659" s="217"/>
    </row>
    <row r="660" spans="1:64" s="238" customFormat="1" x14ac:dyDescent="0.25">
      <c r="A660" s="237"/>
      <c r="C660" s="237"/>
      <c r="D660" s="239"/>
      <c r="E660" s="239"/>
      <c r="F660" s="239"/>
      <c r="G660" s="239"/>
      <c r="H660" s="239"/>
      <c r="I660" s="239"/>
      <c r="J660" s="240"/>
      <c r="K660" s="240"/>
      <c r="L660" s="273"/>
      <c r="M660" s="274"/>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c r="BI660" s="217"/>
      <c r="BJ660" s="217"/>
      <c r="BK660" s="217"/>
      <c r="BL660" s="217"/>
    </row>
    <row r="661" spans="1:64" s="238" customFormat="1" x14ac:dyDescent="0.25">
      <c r="A661" s="237"/>
      <c r="C661" s="237"/>
      <c r="D661" s="239"/>
      <c r="E661" s="239"/>
      <c r="F661" s="239"/>
      <c r="G661" s="239"/>
      <c r="H661" s="239"/>
      <c r="I661" s="239"/>
      <c r="J661" s="240"/>
      <c r="K661" s="240"/>
      <c r="L661" s="273"/>
      <c r="M661" s="274"/>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c r="BI661" s="217"/>
      <c r="BJ661" s="217"/>
      <c r="BK661" s="217"/>
      <c r="BL661" s="217"/>
    </row>
    <row r="662" spans="1:64" s="238" customFormat="1" x14ac:dyDescent="0.25">
      <c r="A662" s="237"/>
      <c r="C662" s="237"/>
      <c r="D662" s="239"/>
      <c r="E662" s="239"/>
      <c r="F662" s="239"/>
      <c r="G662" s="239"/>
      <c r="H662" s="239"/>
      <c r="I662" s="239"/>
      <c r="J662" s="240"/>
      <c r="K662" s="240"/>
      <c r="L662" s="273"/>
      <c r="M662" s="274"/>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c r="BI662" s="217"/>
      <c r="BJ662" s="217"/>
      <c r="BK662" s="217"/>
      <c r="BL662" s="217"/>
    </row>
    <row r="663" spans="1:64" s="238" customFormat="1" x14ac:dyDescent="0.25">
      <c r="A663" s="237"/>
      <c r="C663" s="237"/>
      <c r="D663" s="239"/>
      <c r="E663" s="239"/>
      <c r="F663" s="239"/>
      <c r="G663" s="239"/>
      <c r="H663" s="239"/>
      <c r="I663" s="239"/>
      <c r="J663" s="240"/>
      <c r="K663" s="240"/>
      <c r="L663" s="273"/>
      <c r="M663" s="274"/>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c r="BI663" s="217"/>
      <c r="BJ663" s="217"/>
      <c r="BK663" s="217"/>
      <c r="BL663" s="217"/>
    </row>
    <row r="664" spans="1:64" s="238" customFormat="1" x14ac:dyDescent="0.25">
      <c r="A664" s="237"/>
      <c r="C664" s="237"/>
      <c r="D664" s="239"/>
      <c r="E664" s="239"/>
      <c r="F664" s="239"/>
      <c r="G664" s="239"/>
      <c r="H664" s="239"/>
      <c r="I664" s="239"/>
      <c r="J664" s="240"/>
      <c r="K664" s="240"/>
      <c r="L664" s="273"/>
      <c r="M664" s="274"/>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c r="BI664" s="217"/>
      <c r="BJ664" s="217"/>
      <c r="BK664" s="217"/>
      <c r="BL664" s="217"/>
    </row>
    <row r="665" spans="1:64" s="238" customFormat="1" x14ac:dyDescent="0.25">
      <c r="A665" s="237"/>
      <c r="C665" s="237"/>
      <c r="D665" s="239"/>
      <c r="E665" s="239"/>
      <c r="F665" s="239"/>
      <c r="G665" s="239"/>
      <c r="H665" s="239"/>
      <c r="I665" s="239"/>
      <c r="J665" s="240"/>
      <c r="K665" s="240"/>
      <c r="L665" s="273"/>
      <c r="M665" s="274"/>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c r="BI665" s="217"/>
      <c r="BJ665" s="217"/>
      <c r="BK665" s="217"/>
      <c r="BL665" s="217"/>
    </row>
    <row r="666" spans="1:64" s="238" customFormat="1" x14ac:dyDescent="0.25">
      <c r="A666" s="237"/>
      <c r="C666" s="237"/>
      <c r="D666" s="239"/>
      <c r="E666" s="239"/>
      <c r="F666" s="239"/>
      <c r="G666" s="239"/>
      <c r="H666" s="239"/>
      <c r="I666" s="239"/>
      <c r="J666" s="240"/>
      <c r="K666" s="240"/>
      <c r="L666" s="273"/>
      <c r="M666" s="274"/>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c r="BI666" s="217"/>
      <c r="BJ666" s="217"/>
      <c r="BK666" s="217"/>
      <c r="BL666" s="217"/>
    </row>
    <row r="667" spans="1:64" s="238" customFormat="1" x14ac:dyDescent="0.25">
      <c r="A667" s="237"/>
      <c r="C667" s="237"/>
      <c r="D667" s="239"/>
      <c r="E667" s="239"/>
      <c r="F667" s="239"/>
      <c r="G667" s="239"/>
      <c r="H667" s="239"/>
      <c r="I667" s="239"/>
      <c r="J667" s="240"/>
      <c r="K667" s="240"/>
      <c r="L667" s="273"/>
      <c r="M667" s="274"/>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row>
    <row r="668" spans="1:64" s="238" customFormat="1" x14ac:dyDescent="0.25">
      <c r="A668" s="237"/>
      <c r="C668" s="237"/>
      <c r="D668" s="239"/>
      <c r="E668" s="239"/>
      <c r="F668" s="239"/>
      <c r="G668" s="239"/>
      <c r="H668" s="239"/>
      <c r="I668" s="239"/>
      <c r="J668" s="240"/>
      <c r="K668" s="240"/>
      <c r="L668" s="273"/>
      <c r="M668" s="274"/>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row>
    <row r="669" spans="1:64" s="238" customFormat="1" x14ac:dyDescent="0.25">
      <c r="A669" s="237"/>
      <c r="C669" s="237"/>
      <c r="D669" s="239"/>
      <c r="E669" s="239"/>
      <c r="F669" s="239"/>
      <c r="G669" s="239"/>
      <c r="H669" s="239"/>
      <c r="I669" s="239"/>
      <c r="J669" s="240"/>
      <c r="K669" s="240"/>
      <c r="L669" s="273"/>
      <c r="M669" s="274"/>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c r="BI669" s="217"/>
      <c r="BJ669" s="217"/>
      <c r="BK669" s="217"/>
      <c r="BL669" s="217"/>
    </row>
    <row r="670" spans="1:64" s="238" customFormat="1" x14ac:dyDescent="0.25">
      <c r="A670" s="237"/>
      <c r="C670" s="237"/>
      <c r="D670" s="239"/>
      <c r="E670" s="239"/>
      <c r="F670" s="239"/>
      <c r="G670" s="239"/>
      <c r="H670" s="239"/>
      <c r="I670" s="239"/>
      <c r="J670" s="240"/>
      <c r="K670" s="240"/>
      <c r="L670" s="273"/>
      <c r="M670" s="274"/>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c r="BI670" s="217"/>
      <c r="BJ670" s="217"/>
      <c r="BK670" s="217"/>
      <c r="BL670" s="217"/>
    </row>
    <row r="671" spans="1:64" s="238" customFormat="1" x14ac:dyDescent="0.25">
      <c r="A671" s="237"/>
      <c r="C671" s="237"/>
      <c r="D671" s="239"/>
      <c r="E671" s="239"/>
      <c r="F671" s="239"/>
      <c r="G671" s="239"/>
      <c r="H671" s="239"/>
      <c r="I671" s="239"/>
      <c r="J671" s="240"/>
      <c r="K671" s="240"/>
      <c r="L671" s="273"/>
      <c r="M671" s="274"/>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c r="BI671" s="217"/>
      <c r="BJ671" s="217"/>
      <c r="BK671" s="217"/>
      <c r="BL671" s="217"/>
    </row>
    <row r="672" spans="1:64" s="238" customFormat="1" x14ac:dyDescent="0.25">
      <c r="A672" s="237"/>
      <c r="C672" s="237"/>
      <c r="D672" s="239"/>
      <c r="E672" s="239"/>
      <c r="F672" s="239"/>
      <c r="G672" s="239"/>
      <c r="H672" s="239"/>
      <c r="I672" s="239"/>
      <c r="J672" s="240"/>
      <c r="K672" s="240"/>
      <c r="L672" s="273"/>
      <c r="M672" s="274"/>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c r="BI672" s="217"/>
      <c r="BJ672" s="217"/>
      <c r="BK672" s="217"/>
      <c r="BL672" s="217"/>
    </row>
    <row r="673" spans="1:64" s="238" customFormat="1" x14ac:dyDescent="0.25">
      <c r="A673" s="237"/>
      <c r="C673" s="237"/>
      <c r="D673" s="239"/>
      <c r="E673" s="239"/>
      <c r="F673" s="239"/>
      <c r="G673" s="239"/>
      <c r="H673" s="239"/>
      <c r="I673" s="239"/>
      <c r="J673" s="240"/>
      <c r="K673" s="240"/>
      <c r="L673" s="273"/>
      <c r="M673" s="274"/>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c r="BI673" s="217"/>
      <c r="BJ673" s="217"/>
      <c r="BK673" s="217"/>
      <c r="BL673" s="217"/>
    </row>
    <row r="674" spans="1:64" s="238" customFormat="1" x14ac:dyDescent="0.25">
      <c r="A674" s="237"/>
      <c r="C674" s="237"/>
      <c r="D674" s="239"/>
      <c r="E674" s="239"/>
      <c r="F674" s="239"/>
      <c r="G674" s="239"/>
      <c r="H674" s="239"/>
      <c r="I674" s="239"/>
      <c r="J674" s="240"/>
      <c r="K674" s="240"/>
      <c r="L674" s="273"/>
      <c r="M674" s="274"/>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c r="BI674" s="217"/>
      <c r="BJ674" s="217"/>
      <c r="BK674" s="217"/>
      <c r="BL674" s="217"/>
    </row>
    <row r="675" spans="1:64" s="238" customFormat="1" x14ac:dyDescent="0.25">
      <c r="A675" s="237"/>
      <c r="C675" s="237"/>
      <c r="D675" s="239"/>
      <c r="E675" s="239"/>
      <c r="F675" s="239"/>
      <c r="G675" s="239"/>
      <c r="H675" s="239"/>
      <c r="I675" s="239"/>
      <c r="J675" s="240"/>
      <c r="K675" s="240"/>
      <c r="L675" s="273"/>
      <c r="M675" s="274"/>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c r="BI675" s="217"/>
      <c r="BJ675" s="217"/>
      <c r="BK675" s="217"/>
      <c r="BL675" s="217"/>
    </row>
    <row r="676" spans="1:64" s="238" customFormat="1" x14ac:dyDescent="0.25">
      <c r="A676" s="237"/>
      <c r="C676" s="237"/>
      <c r="D676" s="239"/>
      <c r="E676" s="239"/>
      <c r="F676" s="239"/>
      <c r="G676" s="239"/>
      <c r="H676" s="239"/>
      <c r="I676" s="239"/>
      <c r="J676" s="240"/>
      <c r="K676" s="240"/>
      <c r="L676" s="273"/>
      <c r="M676" s="274"/>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c r="AU676" s="217"/>
      <c r="AV676" s="217"/>
      <c r="AW676" s="217"/>
      <c r="AX676" s="217"/>
      <c r="AY676" s="217"/>
      <c r="AZ676" s="217"/>
      <c r="BA676" s="217"/>
      <c r="BB676" s="217"/>
      <c r="BC676" s="217"/>
      <c r="BD676" s="217"/>
      <c r="BE676" s="217"/>
      <c r="BF676" s="217"/>
      <c r="BG676" s="217"/>
      <c r="BH676" s="217"/>
      <c r="BI676" s="217"/>
      <c r="BJ676" s="217"/>
      <c r="BK676" s="217"/>
      <c r="BL676" s="217"/>
    </row>
    <row r="677" spans="1:64" s="238" customFormat="1" x14ac:dyDescent="0.25">
      <c r="A677" s="237"/>
      <c r="C677" s="237"/>
      <c r="D677" s="239"/>
      <c r="E677" s="239"/>
      <c r="F677" s="239"/>
      <c r="G677" s="239"/>
      <c r="H677" s="239"/>
      <c r="I677" s="239"/>
      <c r="J677" s="240"/>
      <c r="K677" s="240"/>
      <c r="L677" s="273"/>
      <c r="M677" s="274"/>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row>
    <row r="678" spans="1:64" s="238" customFormat="1" x14ac:dyDescent="0.25">
      <c r="A678" s="237"/>
      <c r="C678" s="237"/>
      <c r="D678" s="239"/>
      <c r="E678" s="239"/>
      <c r="F678" s="239"/>
      <c r="G678" s="239"/>
      <c r="H678" s="239"/>
      <c r="I678" s="239"/>
      <c r="J678" s="240"/>
      <c r="K678" s="240"/>
      <c r="L678" s="273"/>
      <c r="M678" s="274"/>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row>
    <row r="679" spans="1:64" s="238" customFormat="1" x14ac:dyDescent="0.25">
      <c r="A679" s="237"/>
      <c r="C679" s="237"/>
      <c r="D679" s="239"/>
      <c r="E679" s="239"/>
      <c r="F679" s="239"/>
      <c r="G679" s="239"/>
      <c r="H679" s="239"/>
      <c r="I679" s="239"/>
      <c r="J679" s="240"/>
      <c r="K679" s="240"/>
      <c r="L679" s="273"/>
      <c r="M679" s="274"/>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c r="BI679" s="217"/>
      <c r="BJ679" s="217"/>
      <c r="BK679" s="217"/>
      <c r="BL679" s="217"/>
    </row>
    <row r="680" spans="1:64" s="238" customFormat="1" x14ac:dyDescent="0.25">
      <c r="A680" s="237"/>
      <c r="C680" s="237"/>
      <c r="D680" s="239"/>
      <c r="E680" s="239"/>
      <c r="F680" s="239"/>
      <c r="G680" s="239"/>
      <c r="H680" s="239"/>
      <c r="I680" s="239"/>
      <c r="J680" s="240"/>
      <c r="K680" s="240"/>
      <c r="L680" s="273"/>
      <c r="M680" s="274"/>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c r="BI680" s="217"/>
      <c r="BJ680" s="217"/>
      <c r="BK680" s="217"/>
      <c r="BL680" s="217"/>
    </row>
    <row r="681" spans="1:64" s="238" customFormat="1" x14ac:dyDescent="0.25">
      <c r="A681" s="237"/>
      <c r="C681" s="237"/>
      <c r="D681" s="239"/>
      <c r="E681" s="239"/>
      <c r="F681" s="239"/>
      <c r="G681" s="239"/>
      <c r="H681" s="239"/>
      <c r="I681" s="239"/>
      <c r="J681" s="240"/>
      <c r="K681" s="240"/>
      <c r="L681" s="273"/>
      <c r="M681" s="274"/>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c r="BI681" s="217"/>
      <c r="BJ681" s="217"/>
      <c r="BK681" s="217"/>
      <c r="BL681" s="217"/>
    </row>
    <row r="682" spans="1:64" s="238" customFormat="1" x14ac:dyDescent="0.25">
      <c r="A682" s="237"/>
      <c r="C682" s="237"/>
      <c r="D682" s="239"/>
      <c r="E682" s="239"/>
      <c r="F682" s="239"/>
      <c r="G682" s="239"/>
      <c r="H682" s="239"/>
      <c r="I682" s="239"/>
      <c r="J682" s="240"/>
      <c r="K682" s="240"/>
      <c r="L682" s="273"/>
      <c r="M682" s="274"/>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c r="BI682" s="217"/>
      <c r="BJ682" s="217"/>
      <c r="BK682" s="217"/>
      <c r="BL682" s="217"/>
    </row>
    <row r="683" spans="1:64" s="238" customFormat="1" x14ac:dyDescent="0.25">
      <c r="A683" s="237"/>
      <c r="C683" s="237"/>
      <c r="D683" s="239"/>
      <c r="E683" s="239"/>
      <c r="F683" s="239"/>
      <c r="G683" s="239"/>
      <c r="H683" s="239"/>
      <c r="I683" s="239"/>
      <c r="J683" s="240"/>
      <c r="K683" s="240"/>
      <c r="L683" s="273"/>
      <c r="M683" s="274"/>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c r="BI683" s="217"/>
      <c r="BJ683" s="217"/>
      <c r="BK683" s="217"/>
      <c r="BL683" s="217"/>
    </row>
    <row r="684" spans="1:64" s="238" customFormat="1" x14ac:dyDescent="0.25">
      <c r="A684" s="237"/>
      <c r="C684" s="237"/>
      <c r="D684" s="239"/>
      <c r="E684" s="239"/>
      <c r="F684" s="239"/>
      <c r="G684" s="239"/>
      <c r="H684" s="239"/>
      <c r="I684" s="239"/>
      <c r="J684" s="240"/>
      <c r="K684" s="240"/>
      <c r="L684" s="273"/>
      <c r="M684" s="274"/>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c r="BI684" s="217"/>
      <c r="BJ684" s="217"/>
      <c r="BK684" s="217"/>
      <c r="BL684" s="217"/>
    </row>
    <row r="685" spans="1:64" s="238" customFormat="1" x14ac:dyDescent="0.25">
      <c r="A685" s="237"/>
      <c r="C685" s="237"/>
      <c r="D685" s="239"/>
      <c r="E685" s="239"/>
      <c r="F685" s="239"/>
      <c r="G685" s="239"/>
      <c r="H685" s="239"/>
      <c r="I685" s="239"/>
      <c r="J685" s="240"/>
      <c r="K685" s="240"/>
      <c r="L685" s="273"/>
      <c r="M685" s="274"/>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c r="BI685" s="217"/>
      <c r="BJ685" s="217"/>
      <c r="BK685" s="217"/>
      <c r="BL685" s="217"/>
    </row>
    <row r="686" spans="1:64" s="238" customFormat="1" x14ac:dyDescent="0.25">
      <c r="A686" s="237"/>
      <c r="C686" s="237"/>
      <c r="D686" s="239"/>
      <c r="E686" s="239"/>
      <c r="F686" s="239"/>
      <c r="G686" s="239"/>
      <c r="H686" s="239"/>
      <c r="I686" s="239"/>
      <c r="J686" s="240"/>
      <c r="K686" s="240"/>
      <c r="L686" s="273"/>
      <c r="M686" s="274"/>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c r="BI686" s="217"/>
      <c r="BJ686" s="217"/>
      <c r="BK686" s="217"/>
      <c r="BL686" s="217"/>
    </row>
    <row r="687" spans="1:64" s="238" customFormat="1" x14ac:dyDescent="0.25">
      <c r="A687" s="237"/>
      <c r="C687" s="237"/>
      <c r="D687" s="239"/>
      <c r="E687" s="239"/>
      <c r="F687" s="239"/>
      <c r="G687" s="239"/>
      <c r="H687" s="239"/>
      <c r="I687" s="239"/>
      <c r="J687" s="240"/>
      <c r="K687" s="240"/>
      <c r="L687" s="273"/>
      <c r="M687" s="274"/>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row>
    <row r="688" spans="1:64" s="238" customFormat="1" x14ac:dyDescent="0.25">
      <c r="A688" s="237"/>
      <c r="C688" s="237"/>
      <c r="D688" s="239"/>
      <c r="E688" s="239"/>
      <c r="F688" s="239"/>
      <c r="G688" s="239"/>
      <c r="H688" s="239"/>
      <c r="I688" s="239"/>
      <c r="J688" s="240"/>
      <c r="K688" s="240"/>
      <c r="L688" s="273"/>
      <c r="M688" s="274"/>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c r="BI688" s="217"/>
      <c r="BJ688" s="217"/>
      <c r="BK688" s="217"/>
      <c r="BL688" s="217"/>
    </row>
    <row r="689" spans="1:64" s="238" customFormat="1" x14ac:dyDescent="0.25">
      <c r="A689" s="237"/>
      <c r="C689" s="237"/>
      <c r="D689" s="239"/>
      <c r="E689" s="239"/>
      <c r="F689" s="239"/>
      <c r="G689" s="239"/>
      <c r="H689" s="239"/>
      <c r="I689" s="239"/>
      <c r="J689" s="240"/>
      <c r="K689" s="240"/>
      <c r="L689" s="273"/>
      <c r="M689" s="274"/>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c r="BI689" s="217"/>
      <c r="BJ689" s="217"/>
      <c r="BK689" s="217"/>
      <c r="BL689" s="217"/>
    </row>
    <row r="690" spans="1:64" s="238" customFormat="1" x14ac:dyDescent="0.25">
      <c r="A690" s="237"/>
      <c r="C690" s="237"/>
      <c r="D690" s="239"/>
      <c r="E690" s="239"/>
      <c r="F690" s="239"/>
      <c r="G690" s="239"/>
      <c r="H690" s="239"/>
      <c r="I690" s="239"/>
      <c r="J690" s="240"/>
      <c r="K690" s="240"/>
      <c r="L690" s="273"/>
      <c r="M690" s="274"/>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c r="BI690" s="217"/>
      <c r="BJ690" s="217"/>
      <c r="BK690" s="217"/>
      <c r="BL690" s="217"/>
    </row>
    <row r="691" spans="1:64" s="238" customFormat="1" x14ac:dyDescent="0.25">
      <c r="A691" s="237"/>
      <c r="C691" s="237"/>
      <c r="D691" s="239"/>
      <c r="E691" s="239"/>
      <c r="F691" s="239"/>
      <c r="G691" s="239"/>
      <c r="H691" s="239"/>
      <c r="I691" s="239"/>
      <c r="J691" s="240"/>
      <c r="K691" s="240"/>
      <c r="L691" s="273"/>
      <c r="M691" s="274"/>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c r="BI691" s="217"/>
      <c r="BJ691" s="217"/>
      <c r="BK691" s="217"/>
      <c r="BL691" s="217"/>
    </row>
    <row r="692" spans="1:64" s="238" customFormat="1" x14ac:dyDescent="0.25">
      <c r="A692" s="237"/>
      <c r="C692" s="237"/>
      <c r="D692" s="239"/>
      <c r="E692" s="239"/>
      <c r="F692" s="239"/>
      <c r="G692" s="239"/>
      <c r="H692" s="239"/>
      <c r="I692" s="239"/>
      <c r="J692" s="240"/>
      <c r="K692" s="240"/>
      <c r="L692" s="273"/>
      <c r="M692" s="274"/>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c r="BI692" s="217"/>
      <c r="BJ692" s="217"/>
      <c r="BK692" s="217"/>
      <c r="BL692" s="217"/>
    </row>
    <row r="693" spans="1:64" s="238" customFormat="1" x14ac:dyDescent="0.25">
      <c r="A693" s="237"/>
      <c r="C693" s="237"/>
      <c r="D693" s="239"/>
      <c r="E693" s="239"/>
      <c r="F693" s="239"/>
      <c r="G693" s="239"/>
      <c r="H693" s="239"/>
      <c r="I693" s="239"/>
      <c r="J693" s="240"/>
      <c r="K693" s="240"/>
      <c r="L693" s="273"/>
      <c r="M693" s="274"/>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c r="BI693" s="217"/>
      <c r="BJ693" s="217"/>
      <c r="BK693" s="217"/>
      <c r="BL693" s="217"/>
    </row>
    <row r="694" spans="1:64" s="238" customFormat="1" x14ac:dyDescent="0.25">
      <c r="A694" s="237"/>
      <c r="C694" s="237"/>
      <c r="D694" s="239"/>
      <c r="E694" s="239"/>
      <c r="F694" s="239"/>
      <c r="G694" s="239"/>
      <c r="H694" s="239"/>
      <c r="I694" s="239"/>
      <c r="J694" s="240"/>
      <c r="K694" s="240"/>
      <c r="L694" s="273"/>
      <c r="M694" s="274"/>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c r="BI694" s="217"/>
      <c r="BJ694" s="217"/>
      <c r="BK694" s="217"/>
      <c r="BL694" s="217"/>
    </row>
    <row r="695" spans="1:64" s="238" customFormat="1" x14ac:dyDescent="0.25">
      <c r="A695" s="237"/>
      <c r="C695" s="237"/>
      <c r="D695" s="239"/>
      <c r="E695" s="239"/>
      <c r="F695" s="239"/>
      <c r="G695" s="239"/>
      <c r="H695" s="239"/>
      <c r="I695" s="239"/>
      <c r="J695" s="240"/>
      <c r="K695" s="240"/>
      <c r="L695" s="273"/>
      <c r="M695" s="274"/>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c r="BI695" s="217"/>
      <c r="BJ695" s="217"/>
      <c r="BK695" s="217"/>
      <c r="BL695" s="217"/>
    </row>
    <row r="696" spans="1:64" s="238" customFormat="1" x14ac:dyDescent="0.25">
      <c r="A696" s="237"/>
      <c r="C696" s="237"/>
      <c r="D696" s="239"/>
      <c r="E696" s="239"/>
      <c r="F696" s="239"/>
      <c r="G696" s="239"/>
      <c r="H696" s="239"/>
      <c r="I696" s="239"/>
      <c r="J696" s="240"/>
      <c r="K696" s="240"/>
      <c r="L696" s="273"/>
      <c r="M696" s="274"/>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c r="BI696" s="217"/>
      <c r="BJ696" s="217"/>
      <c r="BK696" s="217"/>
      <c r="BL696" s="217"/>
    </row>
    <row r="697" spans="1:64" s="238" customFormat="1" x14ac:dyDescent="0.25">
      <c r="A697" s="237"/>
      <c r="C697" s="237"/>
      <c r="D697" s="239"/>
      <c r="E697" s="239"/>
      <c r="F697" s="239"/>
      <c r="G697" s="239"/>
      <c r="H697" s="239"/>
      <c r="I697" s="239"/>
      <c r="J697" s="240"/>
      <c r="K697" s="240"/>
      <c r="L697" s="273"/>
      <c r="M697" s="274"/>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c r="BI697" s="217"/>
      <c r="BJ697" s="217"/>
      <c r="BK697" s="217"/>
      <c r="BL697" s="217"/>
    </row>
    <row r="698" spans="1:64" s="238" customFormat="1" x14ac:dyDescent="0.25">
      <c r="A698" s="237"/>
      <c r="C698" s="237"/>
      <c r="D698" s="239"/>
      <c r="E698" s="239"/>
      <c r="F698" s="239"/>
      <c r="G698" s="239"/>
      <c r="H698" s="239"/>
      <c r="I698" s="239"/>
      <c r="J698" s="240"/>
      <c r="K698" s="240"/>
      <c r="L698" s="273"/>
      <c r="M698" s="274"/>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c r="BI698" s="217"/>
      <c r="BJ698" s="217"/>
      <c r="BK698" s="217"/>
      <c r="BL698" s="217"/>
    </row>
    <row r="699" spans="1:64" s="238" customFormat="1" x14ac:dyDescent="0.25">
      <c r="A699" s="237"/>
      <c r="C699" s="237"/>
      <c r="D699" s="239"/>
      <c r="E699" s="239"/>
      <c r="F699" s="239"/>
      <c r="G699" s="239"/>
      <c r="H699" s="239"/>
      <c r="I699" s="239"/>
      <c r="J699" s="240"/>
      <c r="K699" s="240"/>
      <c r="L699" s="273"/>
      <c r="M699" s="274"/>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c r="BI699" s="217"/>
      <c r="BJ699" s="217"/>
      <c r="BK699" s="217"/>
      <c r="BL699" s="217"/>
    </row>
    <row r="700" spans="1:64" s="238" customFormat="1" x14ac:dyDescent="0.25">
      <c r="A700" s="237"/>
      <c r="C700" s="237"/>
      <c r="D700" s="239"/>
      <c r="E700" s="239"/>
      <c r="F700" s="239"/>
      <c r="G700" s="239"/>
      <c r="H700" s="239"/>
      <c r="I700" s="239"/>
      <c r="J700" s="240"/>
      <c r="K700" s="240"/>
      <c r="L700" s="273"/>
      <c r="M700" s="274"/>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c r="BI700" s="217"/>
      <c r="BJ700" s="217"/>
      <c r="BK700" s="217"/>
      <c r="BL700" s="217"/>
    </row>
    <row r="701" spans="1:64" s="238" customFormat="1" x14ac:dyDescent="0.25">
      <c r="A701" s="237"/>
      <c r="C701" s="237"/>
      <c r="D701" s="239"/>
      <c r="E701" s="239"/>
      <c r="F701" s="239"/>
      <c r="G701" s="239"/>
      <c r="H701" s="239"/>
      <c r="I701" s="239"/>
      <c r="J701" s="240"/>
      <c r="K701" s="240"/>
      <c r="L701" s="273"/>
      <c r="M701" s="274"/>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c r="BI701" s="217"/>
      <c r="BJ701" s="217"/>
      <c r="BK701" s="217"/>
      <c r="BL701" s="217"/>
    </row>
    <row r="702" spans="1:64" s="238" customFormat="1" x14ac:dyDescent="0.25">
      <c r="A702" s="237"/>
      <c r="C702" s="237"/>
      <c r="D702" s="239"/>
      <c r="E702" s="239"/>
      <c r="F702" s="239"/>
      <c r="G702" s="239"/>
      <c r="H702" s="239"/>
      <c r="I702" s="239"/>
      <c r="J702" s="240"/>
      <c r="K702" s="240"/>
      <c r="L702" s="273"/>
      <c r="M702" s="274"/>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c r="BI702" s="217"/>
      <c r="BJ702" s="217"/>
      <c r="BK702" s="217"/>
      <c r="BL702" s="217"/>
    </row>
    <row r="703" spans="1:64" s="238" customFormat="1" x14ac:dyDescent="0.25">
      <c r="A703" s="237"/>
      <c r="C703" s="237"/>
      <c r="D703" s="239"/>
      <c r="E703" s="239"/>
      <c r="F703" s="239"/>
      <c r="G703" s="239"/>
      <c r="H703" s="239"/>
      <c r="I703" s="239"/>
      <c r="J703" s="240"/>
      <c r="K703" s="240"/>
      <c r="L703" s="273"/>
      <c r="M703" s="274"/>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c r="BI703" s="217"/>
      <c r="BJ703" s="217"/>
      <c r="BK703" s="217"/>
      <c r="BL703" s="217"/>
    </row>
    <row r="704" spans="1:64" s="238" customFormat="1" x14ac:dyDescent="0.25">
      <c r="A704" s="237"/>
      <c r="C704" s="237"/>
      <c r="D704" s="239"/>
      <c r="E704" s="239"/>
      <c r="F704" s="239"/>
      <c r="G704" s="239"/>
      <c r="H704" s="239"/>
      <c r="I704" s="239"/>
      <c r="J704" s="240"/>
      <c r="K704" s="240"/>
      <c r="L704" s="273"/>
      <c r="M704" s="274"/>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c r="BI704" s="217"/>
      <c r="BJ704" s="217"/>
      <c r="BK704" s="217"/>
      <c r="BL704" s="217"/>
    </row>
    <row r="705" spans="1:64" s="238" customFormat="1" x14ac:dyDescent="0.25">
      <c r="A705" s="237"/>
      <c r="C705" s="237"/>
      <c r="D705" s="239"/>
      <c r="E705" s="239"/>
      <c r="F705" s="239"/>
      <c r="G705" s="239"/>
      <c r="H705" s="239"/>
      <c r="I705" s="239"/>
      <c r="J705" s="240"/>
      <c r="K705" s="240"/>
      <c r="L705" s="273"/>
      <c r="M705" s="274"/>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row>
    <row r="706" spans="1:64" s="238" customFormat="1" x14ac:dyDescent="0.25">
      <c r="A706" s="237"/>
      <c r="C706" s="237"/>
      <c r="D706" s="239"/>
      <c r="E706" s="239"/>
      <c r="F706" s="239"/>
      <c r="G706" s="239"/>
      <c r="H706" s="239"/>
      <c r="I706" s="239"/>
      <c r="J706" s="240"/>
      <c r="K706" s="240"/>
      <c r="L706" s="273"/>
      <c r="M706" s="274"/>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row>
    <row r="707" spans="1:64" s="238" customFormat="1" x14ac:dyDescent="0.25">
      <c r="A707" s="237"/>
      <c r="C707" s="237"/>
      <c r="D707" s="239"/>
      <c r="E707" s="239"/>
      <c r="F707" s="239"/>
      <c r="G707" s="239"/>
      <c r="H707" s="239"/>
      <c r="I707" s="239"/>
      <c r="J707" s="240"/>
      <c r="K707" s="240"/>
      <c r="L707" s="273"/>
      <c r="M707" s="274"/>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row>
    <row r="708" spans="1:64" s="238" customFormat="1" x14ac:dyDescent="0.25">
      <c r="A708" s="237"/>
      <c r="C708" s="237"/>
      <c r="D708" s="239"/>
      <c r="E708" s="239"/>
      <c r="F708" s="239"/>
      <c r="G708" s="239"/>
      <c r="H708" s="239"/>
      <c r="I708" s="239"/>
      <c r="J708" s="240"/>
      <c r="K708" s="240"/>
      <c r="L708" s="273"/>
      <c r="M708" s="274"/>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row>
    <row r="709" spans="1:64" s="238" customFormat="1" x14ac:dyDescent="0.25">
      <c r="A709" s="237"/>
      <c r="C709" s="237"/>
      <c r="D709" s="239"/>
      <c r="E709" s="239"/>
      <c r="F709" s="239"/>
      <c r="G709" s="239"/>
      <c r="H709" s="239"/>
      <c r="I709" s="239"/>
      <c r="J709" s="240"/>
      <c r="K709" s="240"/>
      <c r="L709" s="273"/>
      <c r="M709" s="274"/>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row>
    <row r="710" spans="1:64" s="238" customFormat="1" x14ac:dyDescent="0.25">
      <c r="A710" s="237"/>
      <c r="C710" s="237"/>
      <c r="D710" s="239"/>
      <c r="E710" s="239"/>
      <c r="F710" s="239"/>
      <c r="G710" s="239"/>
      <c r="H710" s="239"/>
      <c r="I710" s="239"/>
      <c r="J710" s="240"/>
      <c r="K710" s="240"/>
      <c r="L710" s="273"/>
      <c r="M710" s="274"/>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row>
    <row r="711" spans="1:64" s="238" customFormat="1" x14ac:dyDescent="0.25">
      <c r="A711" s="237"/>
      <c r="C711" s="237"/>
      <c r="D711" s="239"/>
      <c r="E711" s="239"/>
      <c r="F711" s="239"/>
      <c r="G711" s="239"/>
      <c r="H711" s="239"/>
      <c r="I711" s="239"/>
      <c r="J711" s="240"/>
      <c r="K711" s="240"/>
      <c r="L711" s="273"/>
      <c r="M711" s="274"/>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row>
    <row r="712" spans="1:64" s="238" customFormat="1" x14ac:dyDescent="0.25">
      <c r="A712" s="237"/>
      <c r="C712" s="237"/>
      <c r="D712" s="239"/>
      <c r="E712" s="239"/>
      <c r="F712" s="239"/>
      <c r="G712" s="239"/>
      <c r="H712" s="239"/>
      <c r="I712" s="239"/>
      <c r="J712" s="240"/>
      <c r="K712" s="240"/>
      <c r="L712" s="273"/>
      <c r="M712" s="274"/>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row>
  </sheetData>
  <sheetProtection algorithmName="SHA-512" hashValue="l1Ohkt2lZwtgfSLy444ZGs6lZtU0xgSOc6a2GEwMlRQhRPfHPjgaPDnDyF6k58FqkYDtPOa7WUxhau5ZyyiSyg==" saltValue="KqDJcS+bLExM+sJ4/ebrZw==" spinCount="100000" sheet="1" formatColumns="0" selectLockedCells="1"/>
  <mergeCells count="5">
    <mergeCell ref="A1:J1"/>
    <mergeCell ref="A2:J2"/>
    <mergeCell ref="A3:M3"/>
    <mergeCell ref="E4:I4"/>
    <mergeCell ref="J4:M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97EC-8161-491A-B661-5D9547C7A5FE}">
  <dimension ref="A1:D24"/>
  <sheetViews>
    <sheetView workbookViewId="0"/>
  </sheetViews>
  <sheetFormatPr defaultRowHeight="13.2" x14ac:dyDescent="0.25"/>
  <cols>
    <col min="1" max="1" width="27.5546875" customWidth="1"/>
    <col min="2" max="2" width="21.5546875" style="200" customWidth="1"/>
    <col min="3" max="3" width="23.5546875" customWidth="1"/>
  </cols>
  <sheetData>
    <row r="1" spans="1:4" x14ac:dyDescent="0.25">
      <c r="A1" s="66"/>
      <c r="B1" s="109"/>
      <c r="C1" s="66"/>
    </row>
    <row r="2" spans="1:4" x14ac:dyDescent="0.25">
      <c r="A2" s="66" t="s">
        <v>284</v>
      </c>
      <c r="B2" s="109"/>
      <c r="C2" s="66"/>
    </row>
    <row r="3" spans="1:4" ht="13.8" thickBot="1" x14ac:dyDescent="0.3">
      <c r="A3" s="66"/>
      <c r="B3" s="109"/>
      <c r="C3" s="66"/>
    </row>
    <row r="4" spans="1:4" ht="13.8" thickBot="1" x14ac:dyDescent="0.3">
      <c r="A4" s="203" t="s">
        <v>285</v>
      </c>
      <c r="B4" s="204" t="s">
        <v>286</v>
      </c>
      <c r="C4" s="205" t="s">
        <v>287</v>
      </c>
    </row>
    <row r="5" spans="1:4" x14ac:dyDescent="0.25">
      <c r="A5" s="201" t="s">
        <v>288</v>
      </c>
      <c r="B5" s="202">
        <v>0.05</v>
      </c>
      <c r="C5" s="201" t="s">
        <v>289</v>
      </c>
    </row>
    <row r="6" spans="1:4" x14ac:dyDescent="0.25">
      <c r="A6" s="198" t="s">
        <v>256</v>
      </c>
      <c r="B6" s="199">
        <v>0.4</v>
      </c>
      <c r="C6" s="198" t="s">
        <v>290</v>
      </c>
    </row>
    <row r="7" spans="1:4" x14ac:dyDescent="0.25">
      <c r="A7" s="198" t="s">
        <v>291</v>
      </c>
      <c r="B7" s="199">
        <v>0.25</v>
      </c>
      <c r="C7" s="198" t="s">
        <v>292</v>
      </c>
    </row>
    <row r="8" spans="1:4" x14ac:dyDescent="0.25">
      <c r="A8" s="198" t="s">
        <v>293</v>
      </c>
      <c r="B8" s="199">
        <v>0.15</v>
      </c>
      <c r="C8" s="198" t="s">
        <v>294</v>
      </c>
    </row>
    <row r="9" spans="1:4" x14ac:dyDescent="0.25">
      <c r="A9" s="198" t="s">
        <v>295</v>
      </c>
      <c r="B9" s="199">
        <v>0.1</v>
      </c>
      <c r="C9" s="198" t="s">
        <v>296</v>
      </c>
    </row>
    <row r="10" spans="1:4" ht="13.8" thickBot="1" x14ac:dyDescent="0.3">
      <c r="A10" s="206" t="s">
        <v>297</v>
      </c>
      <c r="B10" s="207">
        <v>0.05</v>
      </c>
      <c r="C10" s="206" t="s">
        <v>298</v>
      </c>
    </row>
    <row r="11" spans="1:4" ht="13.8" thickBot="1" x14ac:dyDescent="0.3">
      <c r="A11" s="203" t="s">
        <v>244</v>
      </c>
      <c r="B11" s="208">
        <v>1</v>
      </c>
      <c r="C11" s="205" t="s">
        <v>299</v>
      </c>
      <c r="D11" s="66"/>
    </row>
    <row r="14" spans="1:4" x14ac:dyDescent="0.25">
      <c r="A14" s="66" t="s">
        <v>280</v>
      </c>
    </row>
    <row r="16" spans="1:4" x14ac:dyDescent="0.25">
      <c r="A16" t="s">
        <v>281</v>
      </c>
    </row>
    <row r="18" spans="1:1" x14ac:dyDescent="0.25">
      <c r="A18" t="s">
        <v>282</v>
      </c>
    </row>
    <row r="20" spans="1:1" x14ac:dyDescent="0.25">
      <c r="A20" t="s">
        <v>283</v>
      </c>
    </row>
    <row r="22" spans="1:1" x14ac:dyDescent="0.25">
      <c r="A22" t="s">
        <v>300</v>
      </c>
    </row>
    <row r="24" spans="1:1" x14ac:dyDescent="0.25">
      <c r="A24" t="s">
        <v>301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44140625" style="43" customWidth="1"/>
    <col min="5" max="5" width="1.44140625" customWidth="1"/>
    <col min="6" max="6" width="81" style="37" customWidth="1"/>
    <col min="7" max="7" width="15.5546875" style="40" customWidth="1"/>
    <col min="8" max="8" width="13" style="40" bestFit="1" customWidth="1"/>
    <col min="9" max="45" width="13" style="40" customWidth="1"/>
    <col min="46" max="46" width="13" style="40" bestFit="1" customWidth="1"/>
    <col min="47" max="83" width="13.5546875" style="40" customWidth="1"/>
    <col min="84" max="84" width="15.5546875" customWidth="1"/>
  </cols>
  <sheetData>
    <row r="1" spans="1:84" ht="56.25" customHeight="1" thickBot="1" x14ac:dyDescent="0.35">
      <c r="A1" s="46" t="s">
        <v>0</v>
      </c>
      <c r="B1" s="46"/>
      <c r="C1" s="46"/>
      <c r="D1" s="1"/>
      <c r="E1" s="2"/>
      <c r="F1" s="3" t="s">
        <v>220</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4"/>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4"/>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4"/>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4"/>
      <c r="E5" s="11"/>
      <c r="F5" s="12" t="s">
        <v>4</v>
      </c>
      <c r="G5" s="105" t="e">
        <f ca="1">AVERAGE((INDIRECT("H5"), INDIRECT("H5"), INDIRECT("J5"), INDIRECT("K5"), INDIRECT("L5"), INDIRECT("M5"), INDIRECT("N5"), INDIRECT("O5"), INDIRECT("P5"), INDIRECT("Q5"), INDIRECT("R5"), INDIRECT("S5"))) /12</f>
        <v>#REF!</v>
      </c>
      <c r="H5" s="73" t="e">
        <f>#REF!</f>
        <v>#REF!</v>
      </c>
      <c r="I5" s="73">
        <v>3739</v>
      </c>
      <c r="J5" s="73">
        <v>3739</v>
      </c>
      <c r="K5" s="73">
        <v>3717</v>
      </c>
      <c r="L5" s="73">
        <v>3706</v>
      </c>
      <c r="M5" s="73">
        <v>3702</v>
      </c>
      <c r="N5" s="73">
        <v>3703</v>
      </c>
      <c r="O5" s="73">
        <v>3699</v>
      </c>
      <c r="P5" s="73">
        <v>3702</v>
      </c>
      <c r="Q5" s="73">
        <v>3695</v>
      </c>
      <c r="R5" s="73">
        <v>3697</v>
      </c>
      <c r="S5" s="73">
        <v>3702</v>
      </c>
      <c r="T5" s="73">
        <v>3705</v>
      </c>
      <c r="U5" s="73">
        <v>3695</v>
      </c>
      <c r="V5" s="73">
        <v>3696</v>
      </c>
      <c r="W5" s="73">
        <v>3687</v>
      </c>
      <c r="X5" s="73">
        <v>3681</v>
      </c>
      <c r="Y5" s="73">
        <v>3682</v>
      </c>
      <c r="Z5" s="73">
        <v>3677</v>
      </c>
      <c r="AA5" s="73">
        <v>3666</v>
      </c>
      <c r="AB5" s="73">
        <v>3659</v>
      </c>
      <c r="AC5" s="73">
        <v>3661</v>
      </c>
      <c r="AD5" s="73">
        <v>3648</v>
      </c>
      <c r="AE5" s="73">
        <v>3645</v>
      </c>
      <c r="AF5" s="73">
        <v>3637</v>
      </c>
      <c r="AG5" s="73">
        <v>3636</v>
      </c>
      <c r="AH5" s="73">
        <v>3636</v>
      </c>
      <c r="AI5" s="73">
        <v>3625</v>
      </c>
      <c r="AJ5" s="73">
        <v>3629</v>
      </c>
      <c r="AK5" s="73">
        <v>3626</v>
      </c>
      <c r="AL5" s="73">
        <v>3616</v>
      </c>
      <c r="AM5" s="73">
        <v>3619</v>
      </c>
      <c r="AN5" s="73">
        <v>3617</v>
      </c>
      <c r="AO5" s="73">
        <v>3418</v>
      </c>
      <c r="AP5" s="73">
        <v>3414</v>
      </c>
      <c r="AQ5" s="73">
        <v>3610</v>
      </c>
      <c r="AR5" s="73">
        <v>3402</v>
      </c>
      <c r="AS5" s="73">
        <v>3396</v>
      </c>
      <c r="AT5" s="73">
        <v>3389</v>
      </c>
      <c r="AU5" s="73">
        <v>3382</v>
      </c>
      <c r="AV5" s="73">
        <v>3371</v>
      </c>
      <c r="AW5" s="73">
        <v>3371</v>
      </c>
      <c r="AX5" s="73">
        <v>3366</v>
      </c>
      <c r="AY5" s="73">
        <v>3363</v>
      </c>
      <c r="AZ5" s="73">
        <v>3349</v>
      </c>
      <c r="BA5" s="73">
        <v>3343</v>
      </c>
      <c r="BB5" s="73">
        <v>3345</v>
      </c>
      <c r="BC5" s="73">
        <v>3337</v>
      </c>
      <c r="BD5" s="73">
        <v>3330</v>
      </c>
      <c r="BE5" s="73">
        <v>3312</v>
      </c>
      <c r="BF5" s="73">
        <v>3303</v>
      </c>
      <c r="BG5" s="73">
        <v>3301</v>
      </c>
      <c r="BH5" s="73">
        <v>3292</v>
      </c>
      <c r="BI5" s="73">
        <v>3284</v>
      </c>
      <c r="BJ5" s="73">
        <v>3274</v>
      </c>
      <c r="BK5" s="73">
        <v>3271</v>
      </c>
      <c r="BL5" s="73">
        <v>3240</v>
      </c>
      <c r="BM5" s="73">
        <v>3240</v>
      </c>
      <c r="BN5" s="73">
        <v>3212</v>
      </c>
      <c r="BO5" s="73">
        <v>3211</v>
      </c>
      <c r="BP5" s="73">
        <v>3206</v>
      </c>
      <c r="BQ5" s="73">
        <v>3200</v>
      </c>
      <c r="BR5" s="73">
        <v>3189</v>
      </c>
      <c r="BS5" s="73">
        <v>3175</v>
      </c>
      <c r="BT5" s="73">
        <v>3175</v>
      </c>
      <c r="BU5" s="73">
        <v>3175</v>
      </c>
      <c r="BV5" s="73">
        <v>3161</v>
      </c>
      <c r="BW5" s="73">
        <v>3160</v>
      </c>
      <c r="BX5" s="73">
        <v>3139</v>
      </c>
      <c r="BY5" s="73">
        <v>3133</v>
      </c>
      <c r="BZ5" s="73">
        <v>3131</v>
      </c>
      <c r="CA5" s="73">
        <v>3120</v>
      </c>
      <c r="CB5" s="73">
        <v>3106</v>
      </c>
      <c r="CC5" s="73">
        <v>3099</v>
      </c>
      <c r="CD5" s="73">
        <v>3086</v>
      </c>
      <c r="CE5" s="73">
        <v>3076</v>
      </c>
      <c r="CF5" s="73">
        <v>3071</v>
      </c>
    </row>
    <row r="6" spans="1:84" ht="12.75" customHeight="1" x14ac:dyDescent="0.25">
      <c r="A6" s="46"/>
      <c r="B6" s="46"/>
      <c r="C6" s="46"/>
      <c r="D6" s="4"/>
      <c r="E6" s="11"/>
      <c r="F6" s="12" t="s">
        <v>5</v>
      </c>
      <c r="G6" s="105" t="e">
        <f ca="1">AVERAGE((INDIRECT("H6"), INDIRECT("H6"), INDIRECT("J6"), INDIRECT("K6"), INDIRECT("L6"), INDIRECT("M6"), INDIRECT("N6"), INDIRECT("O6"), INDIRECT("P6"), INDIRECT("Q6"), INDIRECT("R6"), INDIRECT("S6"))) /12</f>
        <v>#REF!</v>
      </c>
      <c r="H6" s="73" t="e">
        <f>#REF!</f>
        <v>#REF!</v>
      </c>
      <c r="I6" s="73">
        <v>88340</v>
      </c>
      <c r="J6" s="73">
        <v>88612</v>
      </c>
      <c r="K6" s="73">
        <v>88744</v>
      </c>
      <c r="L6" s="73">
        <v>88978</v>
      </c>
      <c r="M6" s="73">
        <v>89168</v>
      </c>
      <c r="N6" s="73">
        <v>89908</v>
      </c>
      <c r="O6" s="73">
        <v>91082</v>
      </c>
      <c r="P6" s="73">
        <v>91660</v>
      </c>
      <c r="Q6" s="73">
        <v>92084</v>
      </c>
      <c r="R6" s="73">
        <v>92294</v>
      </c>
      <c r="S6" s="73">
        <v>92518</v>
      </c>
      <c r="T6" s="73">
        <v>92877</v>
      </c>
      <c r="U6" s="73">
        <v>93285</v>
      </c>
      <c r="V6" s="73">
        <v>93979</v>
      </c>
      <c r="W6" s="73">
        <v>94750</v>
      </c>
      <c r="X6" s="73">
        <v>95141</v>
      </c>
      <c r="Y6" s="73">
        <v>95351</v>
      </c>
      <c r="Z6" s="73">
        <v>95710</v>
      </c>
      <c r="AA6" s="73">
        <v>96077</v>
      </c>
      <c r="AB6" s="73">
        <v>96714</v>
      </c>
      <c r="AC6" s="73">
        <v>97176</v>
      </c>
      <c r="AD6" s="73">
        <v>97912</v>
      </c>
      <c r="AE6" s="73">
        <v>98669</v>
      </c>
      <c r="AF6" s="73">
        <v>99367</v>
      </c>
      <c r="AG6" s="73">
        <v>101567</v>
      </c>
      <c r="AH6" s="73">
        <v>101667</v>
      </c>
      <c r="AI6" s="73">
        <v>102164</v>
      </c>
      <c r="AJ6" s="73">
        <v>103103</v>
      </c>
      <c r="AK6" s="73">
        <v>104171</v>
      </c>
      <c r="AL6" s="73">
        <v>104457</v>
      </c>
      <c r="AM6" s="73">
        <v>104970</v>
      </c>
      <c r="AN6" s="73">
        <v>105513</v>
      </c>
      <c r="AO6" s="73">
        <v>103647</v>
      </c>
      <c r="AP6" s="73">
        <v>104496</v>
      </c>
      <c r="AQ6" s="73">
        <v>108239</v>
      </c>
      <c r="AR6" s="73">
        <v>104825</v>
      </c>
      <c r="AS6" s="73">
        <v>105744</v>
      </c>
      <c r="AT6" s="73">
        <v>106552</v>
      </c>
      <c r="AU6" s="73">
        <v>107105</v>
      </c>
      <c r="AV6" s="73">
        <v>107948</v>
      </c>
      <c r="AW6" s="73">
        <v>109963</v>
      </c>
      <c r="AX6" s="73">
        <v>111197</v>
      </c>
      <c r="AY6" s="73">
        <v>112368</v>
      </c>
      <c r="AZ6" s="73">
        <v>113240</v>
      </c>
      <c r="BA6" s="73">
        <v>114095</v>
      </c>
      <c r="BB6" s="73">
        <v>115324</v>
      </c>
      <c r="BC6" s="73">
        <v>116219</v>
      </c>
      <c r="BD6" s="73">
        <v>116892</v>
      </c>
      <c r="BE6" s="73">
        <v>117593</v>
      </c>
      <c r="BF6" s="73">
        <v>118896</v>
      </c>
      <c r="BG6" s="73">
        <v>120074</v>
      </c>
      <c r="BH6" s="73">
        <v>121367</v>
      </c>
      <c r="BI6" s="73">
        <v>121573</v>
      </c>
      <c r="BJ6" s="73">
        <v>122357</v>
      </c>
      <c r="BK6" s="73">
        <v>122798</v>
      </c>
      <c r="BL6" s="73">
        <v>122713</v>
      </c>
      <c r="BM6" s="73">
        <v>122713</v>
      </c>
      <c r="BN6" s="73">
        <v>122963</v>
      </c>
      <c r="BO6" s="73">
        <v>123483</v>
      </c>
      <c r="BP6" s="73">
        <v>123795</v>
      </c>
      <c r="BQ6" s="73">
        <v>123955</v>
      </c>
      <c r="BR6" s="73">
        <v>124169</v>
      </c>
      <c r="BS6" s="73">
        <v>128295</v>
      </c>
      <c r="BT6" s="73">
        <v>128295</v>
      </c>
      <c r="BU6" s="73">
        <v>128295</v>
      </c>
      <c r="BV6" s="73">
        <v>129264</v>
      </c>
      <c r="BW6" s="73">
        <v>130167</v>
      </c>
      <c r="BX6" s="73">
        <v>130682</v>
      </c>
      <c r="BY6" s="73">
        <v>131140</v>
      </c>
      <c r="BZ6" s="73">
        <v>131200</v>
      </c>
      <c r="CA6" s="73">
        <v>131132</v>
      </c>
      <c r="CB6" s="73">
        <v>131279</v>
      </c>
      <c r="CC6" s="73">
        <v>132088</v>
      </c>
      <c r="CD6" s="73">
        <v>132684</v>
      </c>
      <c r="CE6" s="73">
        <v>133282</v>
      </c>
      <c r="CF6" s="73">
        <v>134049</v>
      </c>
    </row>
    <row r="7" spans="1:84" ht="12.75" customHeight="1" x14ac:dyDescent="0.25">
      <c r="A7" s="46"/>
      <c r="B7" s="46"/>
      <c r="C7" s="46"/>
      <c r="D7" s="4"/>
      <c r="E7" s="11"/>
      <c r="F7" s="12" t="s">
        <v>6</v>
      </c>
      <c r="G7" s="105" t="e">
        <f ca="1">(INDIRECT("H7") + INDIRECT("I7") + INDIRECT("J7") + INDIRECT("K7") + INDIRECT("L7") + INDIRECT("M7") + INDIRECT("N7") + INDIRECT("O7") + INDIRECT("P7") + INDIRECT("Q7") + INDIRECT("R7") + INDIRECT("S7")) / 12</f>
        <v>#REF!</v>
      </c>
      <c r="H7" s="73" t="e">
        <f>#REF!</f>
        <v>#REF!</v>
      </c>
      <c r="I7" s="73">
        <v>141</v>
      </c>
      <c r="J7" s="73">
        <v>141</v>
      </c>
      <c r="K7" s="73">
        <v>141</v>
      </c>
      <c r="L7" s="73">
        <v>142</v>
      </c>
      <c r="M7" s="73">
        <v>142</v>
      </c>
      <c r="N7" s="73">
        <v>143</v>
      </c>
      <c r="O7" s="73">
        <v>143</v>
      </c>
      <c r="P7" s="73">
        <v>143</v>
      </c>
      <c r="Q7" s="73">
        <v>142</v>
      </c>
      <c r="R7" s="73">
        <v>142</v>
      </c>
      <c r="S7" s="73">
        <v>140</v>
      </c>
      <c r="T7" s="73">
        <v>140</v>
      </c>
      <c r="U7" s="73">
        <v>140</v>
      </c>
      <c r="V7" s="73">
        <v>140</v>
      </c>
      <c r="W7" s="73">
        <v>140</v>
      </c>
      <c r="X7" s="73">
        <v>140</v>
      </c>
      <c r="Y7" s="73">
        <v>140</v>
      </c>
      <c r="Z7" s="73">
        <v>140</v>
      </c>
      <c r="AA7" s="73">
        <v>140</v>
      </c>
      <c r="AB7" s="73">
        <v>140</v>
      </c>
      <c r="AC7" s="73">
        <v>139</v>
      </c>
      <c r="AD7" s="73">
        <v>139</v>
      </c>
      <c r="AE7" s="73">
        <v>139</v>
      </c>
      <c r="AF7" s="73">
        <v>139</v>
      </c>
      <c r="AG7" s="73">
        <v>139</v>
      </c>
      <c r="AH7" s="73">
        <v>140</v>
      </c>
      <c r="AI7" s="73">
        <v>140</v>
      </c>
      <c r="AJ7" s="73">
        <v>140</v>
      </c>
      <c r="AK7" s="73">
        <v>140</v>
      </c>
      <c r="AL7" s="73">
        <v>140</v>
      </c>
      <c r="AM7" s="73">
        <v>140</v>
      </c>
      <c r="AN7" s="73">
        <v>140</v>
      </c>
      <c r="AO7" s="73">
        <v>140</v>
      </c>
      <c r="AP7" s="73">
        <v>139</v>
      </c>
      <c r="AQ7" s="73">
        <v>139</v>
      </c>
      <c r="AR7" s="73">
        <v>139</v>
      </c>
      <c r="AS7" s="73">
        <v>139</v>
      </c>
      <c r="AT7" s="73">
        <v>139</v>
      </c>
      <c r="AU7" s="73">
        <v>139</v>
      </c>
      <c r="AV7" s="73">
        <v>139</v>
      </c>
      <c r="AW7" s="73">
        <v>139</v>
      </c>
      <c r="AX7" s="73">
        <v>139</v>
      </c>
      <c r="AY7" s="73">
        <v>139</v>
      </c>
      <c r="AZ7" s="73">
        <v>139</v>
      </c>
      <c r="BA7" s="73">
        <v>139</v>
      </c>
      <c r="BB7" s="73">
        <v>139</v>
      </c>
      <c r="BC7" s="73">
        <v>139</v>
      </c>
      <c r="BD7" s="73">
        <v>139</v>
      </c>
      <c r="BE7" s="73">
        <v>139</v>
      </c>
      <c r="BF7" s="73">
        <v>139</v>
      </c>
      <c r="BG7" s="73">
        <v>139</v>
      </c>
      <c r="BH7" s="73">
        <v>139</v>
      </c>
      <c r="BI7" s="73">
        <v>139</v>
      </c>
      <c r="BJ7" s="73">
        <v>139</v>
      </c>
      <c r="BK7" s="73">
        <v>139</v>
      </c>
      <c r="BL7" s="73">
        <v>140</v>
      </c>
      <c r="BM7" s="73">
        <v>140</v>
      </c>
      <c r="BN7" s="73">
        <v>140</v>
      </c>
      <c r="BO7" s="73">
        <v>141</v>
      </c>
      <c r="BP7" s="73">
        <v>141</v>
      </c>
      <c r="BQ7" s="73">
        <v>142</v>
      </c>
      <c r="BR7" s="73">
        <v>142</v>
      </c>
      <c r="BS7" s="73">
        <v>141</v>
      </c>
      <c r="BT7" s="73">
        <v>141</v>
      </c>
      <c r="BU7" s="73">
        <v>141</v>
      </c>
      <c r="BV7" s="73">
        <v>141</v>
      </c>
      <c r="BW7" s="73">
        <v>141</v>
      </c>
      <c r="BX7" s="73">
        <v>142</v>
      </c>
      <c r="BY7" s="73">
        <v>142</v>
      </c>
      <c r="BZ7" s="73">
        <v>142</v>
      </c>
      <c r="CA7" s="73">
        <v>142</v>
      </c>
      <c r="CB7" s="73">
        <v>142</v>
      </c>
      <c r="CC7" s="73">
        <v>0</v>
      </c>
      <c r="CD7" s="73">
        <v>0</v>
      </c>
      <c r="CE7" s="73">
        <v>0</v>
      </c>
      <c r="CF7" s="73">
        <v>0</v>
      </c>
    </row>
    <row r="8" spans="1:84" x14ac:dyDescent="0.25">
      <c r="A8" s="46"/>
      <c r="B8" s="46"/>
      <c r="C8" s="46"/>
      <c r="D8" s="4"/>
      <c r="E8" s="11"/>
      <c r="F8" s="14" t="s">
        <v>7</v>
      </c>
      <c r="G8" s="160" t="e">
        <f ca="1" xml:space="preserve"> (INDIRECT("H8")+INDIRECT("I8")+INDIRECT("J8")+INDIRECT("K8")+INDIRECT("L8")+INDIRECT("M8")+INDIRECT("N8")+INDIRECT("O8")+INDIRECT("P8")+INDIRECT("Q8")+INDIRECT("R8")+INDIRECT("S8")) / 12</f>
        <v>#REF!</v>
      </c>
      <c r="H8" s="156" t="e">
        <f>H5+H6</f>
        <v>#REF!</v>
      </c>
      <c r="I8" s="156">
        <v>92079</v>
      </c>
      <c r="J8" s="156">
        <v>92351</v>
      </c>
      <c r="K8" s="156">
        <v>92461</v>
      </c>
      <c r="L8" s="156">
        <v>92684</v>
      </c>
      <c r="M8" s="156">
        <v>92870</v>
      </c>
      <c r="N8" s="156">
        <v>93611</v>
      </c>
      <c r="O8" s="156">
        <v>94781</v>
      </c>
      <c r="P8" s="156">
        <v>95362</v>
      </c>
      <c r="Q8" s="156">
        <v>95779</v>
      </c>
      <c r="R8" s="156">
        <v>95991</v>
      </c>
      <c r="S8" s="156">
        <v>96220</v>
      </c>
      <c r="T8" s="156">
        <v>96582</v>
      </c>
      <c r="U8" s="156">
        <v>96980</v>
      </c>
      <c r="V8" s="156">
        <v>97675</v>
      </c>
      <c r="W8" s="156">
        <v>98437</v>
      </c>
      <c r="X8" s="156">
        <v>98822</v>
      </c>
      <c r="Y8" s="156">
        <v>99033</v>
      </c>
      <c r="Z8" s="156">
        <v>99387</v>
      </c>
      <c r="AA8" s="156">
        <v>99743</v>
      </c>
      <c r="AB8" s="156">
        <v>100373</v>
      </c>
      <c r="AC8" s="156">
        <v>100837</v>
      </c>
      <c r="AD8" s="156">
        <v>101560</v>
      </c>
      <c r="AE8" s="156">
        <v>102314</v>
      </c>
      <c r="AF8" s="156">
        <v>103004</v>
      </c>
      <c r="AG8" s="156">
        <v>105203</v>
      </c>
      <c r="AH8" s="156">
        <v>105303</v>
      </c>
      <c r="AI8" s="156">
        <v>105789</v>
      </c>
      <c r="AJ8" s="156">
        <v>106732</v>
      </c>
      <c r="AK8" s="156">
        <v>107797</v>
      </c>
      <c r="AL8" s="156">
        <v>108073</v>
      </c>
      <c r="AM8" s="156">
        <v>108589</v>
      </c>
      <c r="AN8" s="156">
        <v>109130</v>
      </c>
      <c r="AO8" s="156">
        <v>107065</v>
      </c>
      <c r="AP8" s="156">
        <v>107910</v>
      </c>
      <c r="AQ8" s="156">
        <v>111849</v>
      </c>
      <c r="AR8" s="156">
        <v>108227</v>
      </c>
      <c r="AS8" s="156">
        <v>109140</v>
      </c>
      <c r="AT8" s="156">
        <v>109941</v>
      </c>
      <c r="AU8" s="156">
        <v>110487</v>
      </c>
      <c r="AV8" s="156">
        <v>111319</v>
      </c>
      <c r="AW8" s="156">
        <v>113334</v>
      </c>
      <c r="AX8" s="156">
        <v>114563</v>
      </c>
      <c r="AY8" s="156">
        <v>115731</v>
      </c>
      <c r="AZ8" s="156">
        <v>116589</v>
      </c>
      <c r="BA8" s="156">
        <v>117438</v>
      </c>
      <c r="BB8" s="156">
        <v>118669</v>
      </c>
      <c r="BC8" s="156">
        <v>119556</v>
      </c>
      <c r="BD8" s="156">
        <v>120222</v>
      </c>
      <c r="BE8" s="156">
        <v>120905</v>
      </c>
      <c r="BF8" s="156">
        <v>122199</v>
      </c>
      <c r="BG8" s="156">
        <v>123375</v>
      </c>
      <c r="BH8" s="156">
        <v>124659</v>
      </c>
      <c r="BI8" s="156">
        <v>124857</v>
      </c>
      <c r="BJ8" s="156">
        <v>125631</v>
      </c>
      <c r="BK8" s="156">
        <v>126069</v>
      </c>
      <c r="BL8" s="156">
        <v>125953</v>
      </c>
      <c r="BM8" s="156">
        <v>125953</v>
      </c>
      <c r="BN8" s="156">
        <v>126175</v>
      </c>
      <c r="BO8" s="156">
        <v>126694</v>
      </c>
      <c r="BP8" s="156">
        <v>127001</v>
      </c>
      <c r="BQ8" s="156">
        <v>127155</v>
      </c>
      <c r="BR8" s="156">
        <v>127358</v>
      </c>
      <c r="BS8" s="156">
        <v>131470</v>
      </c>
      <c r="BT8" s="156">
        <v>131470</v>
      </c>
      <c r="BU8" s="156">
        <v>131470</v>
      </c>
      <c r="BV8" s="156">
        <v>132425</v>
      </c>
      <c r="BW8" s="156">
        <v>133327</v>
      </c>
      <c r="BX8" s="156">
        <v>133821</v>
      </c>
      <c r="BY8" s="156">
        <v>134273</v>
      </c>
      <c r="BZ8" s="156">
        <v>134331</v>
      </c>
      <c r="CA8" s="156">
        <v>134252</v>
      </c>
      <c r="CB8" s="156">
        <v>134385</v>
      </c>
      <c r="CC8" s="156">
        <v>135187</v>
      </c>
      <c r="CD8" s="156">
        <v>135770</v>
      </c>
      <c r="CE8" s="156">
        <v>136358</v>
      </c>
      <c r="CF8" s="156">
        <v>137120</v>
      </c>
    </row>
    <row r="9" spans="1:84" x14ac:dyDescent="0.25">
      <c r="A9" s="46"/>
      <c r="B9" s="46"/>
      <c r="C9" s="46"/>
      <c r="D9" s="13"/>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3"/>
      <c r="E10" s="11"/>
      <c r="F10" s="14" t="s">
        <v>9</v>
      </c>
      <c r="G10" s="55" t="e">
        <f ca="1">G9+G8</f>
        <v>#REF!</v>
      </c>
      <c r="H10" s="157" t="e">
        <f>H8+H9</f>
        <v>#REF!</v>
      </c>
      <c r="I10" s="157">
        <v>92079</v>
      </c>
      <c r="J10" s="157">
        <v>92351</v>
      </c>
      <c r="K10" s="157">
        <v>92461</v>
      </c>
      <c r="L10" s="157">
        <v>92684</v>
      </c>
      <c r="M10" s="157">
        <v>92870</v>
      </c>
      <c r="N10" s="157">
        <v>93611</v>
      </c>
      <c r="O10" s="157">
        <v>94781</v>
      </c>
      <c r="P10" s="157">
        <v>95362</v>
      </c>
      <c r="Q10" s="157">
        <v>95779</v>
      </c>
      <c r="R10" s="157">
        <v>95991</v>
      </c>
      <c r="S10" s="157">
        <v>96220</v>
      </c>
      <c r="T10" s="157">
        <v>96582</v>
      </c>
      <c r="U10" s="157">
        <v>96980</v>
      </c>
      <c r="V10" s="157">
        <v>97675</v>
      </c>
      <c r="W10" s="157">
        <v>98437</v>
      </c>
      <c r="X10" s="157">
        <v>98822</v>
      </c>
      <c r="Y10" s="157">
        <v>99033</v>
      </c>
      <c r="Z10" s="157">
        <v>99387</v>
      </c>
      <c r="AA10" s="157">
        <v>99743</v>
      </c>
      <c r="AB10" s="157">
        <v>100373</v>
      </c>
      <c r="AC10" s="157">
        <v>100837</v>
      </c>
      <c r="AD10" s="157">
        <v>101560</v>
      </c>
      <c r="AE10" s="157">
        <v>102314</v>
      </c>
      <c r="AF10" s="157">
        <v>103004</v>
      </c>
      <c r="AG10" s="157">
        <v>105203</v>
      </c>
      <c r="AH10" s="157">
        <v>105303</v>
      </c>
      <c r="AI10" s="157">
        <v>105789</v>
      </c>
      <c r="AJ10" s="157">
        <v>106732</v>
      </c>
      <c r="AK10" s="157">
        <v>107797</v>
      </c>
      <c r="AL10" s="157">
        <v>108073</v>
      </c>
      <c r="AM10" s="157">
        <v>108589</v>
      </c>
      <c r="AN10" s="157">
        <v>109130</v>
      </c>
      <c r="AO10" s="157">
        <v>107065</v>
      </c>
      <c r="AP10" s="157">
        <v>107910</v>
      </c>
      <c r="AQ10" s="157">
        <v>111849</v>
      </c>
      <c r="AR10" s="157">
        <v>108227</v>
      </c>
      <c r="AS10" s="157">
        <v>109140</v>
      </c>
      <c r="AT10" s="157">
        <v>109941</v>
      </c>
      <c r="AU10" s="157">
        <v>110487</v>
      </c>
      <c r="AV10" s="157">
        <v>111319</v>
      </c>
      <c r="AW10" s="157">
        <v>113334</v>
      </c>
      <c r="AX10" s="157">
        <v>114563</v>
      </c>
      <c r="AY10" s="157">
        <v>115731</v>
      </c>
      <c r="AZ10" s="157">
        <v>116589</v>
      </c>
      <c r="BA10" s="157">
        <v>117438</v>
      </c>
      <c r="BB10" s="157">
        <v>118669</v>
      </c>
      <c r="BC10" s="157">
        <v>119556</v>
      </c>
      <c r="BD10" s="157">
        <v>120222</v>
      </c>
      <c r="BE10" s="157">
        <v>120905</v>
      </c>
      <c r="BF10" s="157">
        <v>122199</v>
      </c>
      <c r="BG10" s="157">
        <v>123375</v>
      </c>
      <c r="BH10" s="157">
        <v>124659</v>
      </c>
      <c r="BI10" s="157">
        <v>124857</v>
      </c>
      <c r="BJ10" s="157">
        <v>125631</v>
      </c>
      <c r="BK10" s="157">
        <v>126069</v>
      </c>
      <c r="BL10" s="157">
        <v>125953</v>
      </c>
      <c r="BM10" s="157">
        <v>125953</v>
      </c>
      <c r="BN10" s="157">
        <v>126175</v>
      </c>
      <c r="BO10" s="157">
        <v>126694</v>
      </c>
      <c r="BP10" s="157">
        <v>127001</v>
      </c>
      <c r="BQ10" s="157">
        <v>127155</v>
      </c>
      <c r="BR10" s="157">
        <v>127358</v>
      </c>
      <c r="BS10" s="157">
        <v>131470</v>
      </c>
      <c r="BT10" s="157">
        <v>131470</v>
      </c>
      <c r="BU10" s="157">
        <v>131470</v>
      </c>
      <c r="BV10" s="157">
        <v>132425</v>
      </c>
      <c r="BW10" s="157">
        <v>133327</v>
      </c>
      <c r="BX10" s="157">
        <v>133821</v>
      </c>
      <c r="BY10" s="157">
        <v>134273</v>
      </c>
      <c r="BZ10" s="157">
        <v>134331</v>
      </c>
      <c r="CA10" s="157">
        <v>134252</v>
      </c>
      <c r="CB10" s="157">
        <v>134385</v>
      </c>
      <c r="CC10" s="157">
        <v>135187</v>
      </c>
      <c r="CD10" s="157">
        <v>135770</v>
      </c>
      <c r="CE10" s="157">
        <v>136358</v>
      </c>
      <c r="CF10" s="157">
        <v>137120</v>
      </c>
    </row>
    <row r="11" spans="1:84" ht="13.8" thickBot="1" x14ac:dyDescent="0.3">
      <c r="A11" s="46"/>
      <c r="B11" s="46"/>
      <c r="C11" s="46"/>
      <c r="D11" s="13"/>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3"/>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3"/>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3"/>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24" customHeight="1" thickTop="1" thickBot="1" x14ac:dyDescent="0.3">
      <c r="A15" s="46"/>
      <c r="B15" s="46"/>
      <c r="C15" s="46"/>
      <c r="D15" s="13"/>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2.75" customHeight="1" x14ac:dyDescent="0.3">
      <c r="A16" s="46"/>
      <c r="B16" s="46"/>
      <c r="C16" s="46"/>
      <c r="D16" s="13"/>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3"/>
      <c r="E17" s="11"/>
      <c r="F17" s="12" t="s">
        <v>11</v>
      </c>
      <c r="G17" s="111" t="e">
        <f ca="1">(INDIRECT("H17")+INDIRECT("I17")+INDIRECT("J17")+INDIRECT("K17")+INDIRECT("L17")+INDIRECT("M17")+INDIRECT("N17")+INDIRECT("O17")+INDIRECT("P17")+INDIRECT("Q17")+INDIRECT("R17")+INDIRECT("S17")) / 12</f>
        <v>#REF!</v>
      </c>
      <c r="H17" s="73" t="e">
        <f>#REF!</f>
        <v>#REF!</v>
      </c>
      <c r="I17" s="73">
        <v>343212</v>
      </c>
      <c r="J17" s="73">
        <v>342652</v>
      </c>
      <c r="K17" s="73">
        <v>341891</v>
      </c>
      <c r="L17" s="73">
        <v>341104</v>
      </c>
      <c r="M17" s="73">
        <v>340212</v>
      </c>
      <c r="N17" s="73">
        <v>338856</v>
      </c>
      <c r="O17" s="73">
        <v>336608</v>
      </c>
      <c r="P17" s="73">
        <v>335393</v>
      </c>
      <c r="Q17" s="73">
        <v>334146</v>
      </c>
      <c r="R17" s="73">
        <v>333210</v>
      </c>
      <c r="S17" s="73">
        <v>332598</v>
      </c>
      <c r="T17" s="73">
        <v>331585</v>
      </c>
      <c r="U17" s="73">
        <v>330639</v>
      </c>
      <c r="V17" s="73">
        <v>329116</v>
      </c>
      <c r="W17" s="73">
        <v>327444</v>
      </c>
      <c r="X17" s="73">
        <v>326364</v>
      </c>
      <c r="Y17" s="73">
        <v>325741</v>
      </c>
      <c r="Z17" s="73">
        <v>324664</v>
      </c>
      <c r="AA17" s="73">
        <v>323887</v>
      </c>
      <c r="AB17" s="73">
        <v>322315</v>
      </c>
      <c r="AC17" s="73">
        <v>321208</v>
      </c>
      <c r="AD17" s="73">
        <v>319879</v>
      </c>
      <c r="AE17" s="73">
        <v>318272</v>
      </c>
      <c r="AF17" s="73">
        <v>316917</v>
      </c>
      <c r="AG17" s="73">
        <v>313400</v>
      </c>
      <c r="AH17" s="73">
        <v>313159</v>
      </c>
      <c r="AI17" s="73">
        <v>312274</v>
      </c>
      <c r="AJ17" s="73">
        <v>310548</v>
      </c>
      <c r="AK17" s="73">
        <v>308651</v>
      </c>
      <c r="AL17" s="73">
        <v>307961</v>
      </c>
      <c r="AM17" s="73">
        <v>306627</v>
      </c>
      <c r="AN17" s="73">
        <v>305425</v>
      </c>
      <c r="AO17" s="73">
        <v>302165</v>
      </c>
      <c r="AP17" s="73">
        <v>300861</v>
      </c>
      <c r="AQ17" s="73">
        <v>300113</v>
      </c>
      <c r="AR17" s="73">
        <v>299591</v>
      </c>
      <c r="AS17" s="73">
        <v>297793</v>
      </c>
      <c r="AT17" s="73">
        <v>296236</v>
      </c>
      <c r="AU17" s="73">
        <v>294985</v>
      </c>
      <c r="AV17" s="73">
        <v>293772</v>
      </c>
      <c r="AW17" s="73">
        <v>290181</v>
      </c>
      <c r="AX17" s="73">
        <v>287960</v>
      </c>
      <c r="AY17" s="73">
        <v>285899</v>
      </c>
      <c r="AZ17" s="73">
        <v>284502</v>
      </c>
      <c r="BA17" s="73">
        <v>282908</v>
      </c>
      <c r="BB17" s="73">
        <v>279898</v>
      </c>
      <c r="BC17" s="73">
        <v>278285</v>
      </c>
      <c r="BD17" s="73">
        <v>0</v>
      </c>
      <c r="BE17" s="73">
        <v>274897</v>
      </c>
      <c r="BF17" s="73">
        <v>273067</v>
      </c>
      <c r="BG17" s="73">
        <v>270537</v>
      </c>
      <c r="BH17" s="73">
        <v>267834</v>
      </c>
      <c r="BI17" s="73">
        <v>267224</v>
      </c>
      <c r="BJ17" s="73">
        <v>265656</v>
      </c>
      <c r="BK17" s="73">
        <v>264473</v>
      </c>
      <c r="BL17" s="73">
        <v>262482</v>
      </c>
      <c r="BM17" s="73">
        <v>261249</v>
      </c>
      <c r="BN17" s="73">
        <v>260416</v>
      </c>
      <c r="BO17" s="73">
        <v>258553</v>
      </c>
      <c r="BP17" s="73">
        <v>257872</v>
      </c>
      <c r="BQ17" s="73">
        <v>257068</v>
      </c>
      <c r="BR17" s="73">
        <v>256072</v>
      </c>
      <c r="BS17" s="73">
        <v>250752</v>
      </c>
      <c r="BT17" s="73">
        <v>249482</v>
      </c>
      <c r="BU17" s="73">
        <v>247875</v>
      </c>
      <c r="BV17" s="73">
        <v>246215</v>
      </c>
      <c r="BW17" s="73">
        <v>243468</v>
      </c>
      <c r="BX17" s="73">
        <v>241669</v>
      </c>
      <c r="BY17" s="73">
        <v>240052</v>
      </c>
      <c r="BZ17" s="73">
        <v>239166</v>
      </c>
      <c r="CA17" s="73">
        <v>238618</v>
      </c>
      <c r="CB17" s="73">
        <v>237793</v>
      </c>
      <c r="CC17" s="73">
        <v>236232</v>
      </c>
      <c r="CD17" s="73">
        <v>234492</v>
      </c>
      <c r="CE17" s="73">
        <v>233033</v>
      </c>
      <c r="CF17" s="73" t="s">
        <v>221</v>
      </c>
    </row>
    <row r="18" spans="1:84" x14ac:dyDescent="0.25">
      <c r="A18" s="46"/>
      <c r="B18" s="46"/>
      <c r="C18" s="46"/>
      <c r="D18" s="13"/>
      <c r="E18" s="11"/>
      <c r="F18" s="12" t="s">
        <v>12</v>
      </c>
      <c r="G18" s="111" t="e">
        <f ca="1">(INDIRECT("H18")+INDIRECT("I18")+INDIRECT("J18")+INDIRECT("K18")+INDIRECT("L18")+INDIRECT("M18")+INDIRECT("N18")+INDIRECT("O18")+INDIRECT("P18")+INDIRECT("Q18")+INDIRECT("R18")+INDIRECT("S18")) / 12</f>
        <v>#REF!</v>
      </c>
      <c r="H18" s="73" t="e">
        <f>#REF!</f>
        <v>#REF!</v>
      </c>
      <c r="I18" s="73">
        <v>1312</v>
      </c>
      <c r="J18" s="73">
        <v>1312</v>
      </c>
      <c r="K18" s="73">
        <v>1309</v>
      </c>
      <c r="L18" s="73">
        <v>1308</v>
      </c>
      <c r="M18" s="73">
        <v>1305</v>
      </c>
      <c r="N18" s="73">
        <v>1303</v>
      </c>
      <c r="O18" s="73">
        <v>1305</v>
      </c>
      <c r="P18" s="73">
        <v>1308</v>
      </c>
      <c r="Q18" s="73">
        <v>1298</v>
      </c>
      <c r="R18" s="73">
        <v>1299</v>
      </c>
      <c r="S18" s="73">
        <v>1308</v>
      </c>
      <c r="T18" s="73">
        <v>1310</v>
      </c>
      <c r="U18" s="73">
        <v>1310</v>
      </c>
      <c r="V18" s="73">
        <v>1310</v>
      </c>
      <c r="W18" s="73">
        <v>1418</v>
      </c>
      <c r="X18" s="73">
        <v>1410</v>
      </c>
      <c r="Y18" s="73">
        <v>1410</v>
      </c>
      <c r="Z18" s="73">
        <v>1409</v>
      </c>
      <c r="AA18" s="73">
        <v>1500</v>
      </c>
      <c r="AB18" s="73">
        <v>1576</v>
      </c>
      <c r="AC18" s="73">
        <v>1591</v>
      </c>
      <c r="AD18" s="73">
        <v>1598</v>
      </c>
      <c r="AE18" s="73">
        <v>1603</v>
      </c>
      <c r="AF18" s="73">
        <v>1638</v>
      </c>
      <c r="AG18" s="73">
        <v>1701</v>
      </c>
      <c r="AH18" s="73">
        <v>1719</v>
      </c>
      <c r="AI18" s="73">
        <v>1719</v>
      </c>
      <c r="AJ18" s="73">
        <v>1722</v>
      </c>
      <c r="AK18" s="73">
        <v>1743</v>
      </c>
      <c r="AL18" s="73">
        <v>1740</v>
      </c>
      <c r="AM18" s="73">
        <v>1697</v>
      </c>
      <c r="AN18" s="73">
        <v>1696</v>
      </c>
      <c r="AO18" s="73">
        <v>1695</v>
      </c>
      <c r="AP18" s="73">
        <v>1696</v>
      </c>
      <c r="AQ18" s="73">
        <v>1692</v>
      </c>
      <c r="AR18" s="73">
        <v>1682</v>
      </c>
      <c r="AS18" s="73">
        <v>1680</v>
      </c>
      <c r="AT18" s="73">
        <v>1676</v>
      </c>
      <c r="AU18" s="73">
        <v>1676</v>
      </c>
      <c r="AV18" s="73">
        <v>1673</v>
      </c>
      <c r="AW18" s="73">
        <v>1668</v>
      </c>
      <c r="AX18" s="73">
        <v>1661</v>
      </c>
      <c r="AY18" s="73">
        <v>1660</v>
      </c>
      <c r="AZ18" s="73">
        <v>1656</v>
      </c>
      <c r="BA18" s="73">
        <v>1655</v>
      </c>
      <c r="BB18" s="73">
        <v>1656</v>
      </c>
      <c r="BC18" s="73">
        <v>1542</v>
      </c>
      <c r="BD18" s="73">
        <v>1538</v>
      </c>
      <c r="BE18" s="73">
        <v>1532</v>
      </c>
      <c r="BF18" s="73">
        <v>1531</v>
      </c>
      <c r="BG18" s="73">
        <v>1529</v>
      </c>
      <c r="BH18" s="73">
        <v>1541</v>
      </c>
      <c r="BI18" s="73">
        <v>1540</v>
      </c>
      <c r="BJ18" s="73">
        <v>1539</v>
      </c>
      <c r="BK18" s="73">
        <v>1527</v>
      </c>
      <c r="BL18" s="73">
        <v>1519</v>
      </c>
      <c r="BM18" s="73">
        <v>1497</v>
      </c>
      <c r="BN18" s="73">
        <v>1487</v>
      </c>
      <c r="BO18" s="73">
        <v>1483</v>
      </c>
      <c r="BP18" s="73">
        <v>1482</v>
      </c>
      <c r="BQ18" s="73">
        <v>1481</v>
      </c>
      <c r="BR18" s="73">
        <v>0</v>
      </c>
      <c r="BS18" s="73">
        <v>1481</v>
      </c>
      <c r="BT18" s="73">
        <v>1495</v>
      </c>
      <c r="BU18" s="73">
        <v>1494</v>
      </c>
      <c r="BV18" s="73">
        <v>1492</v>
      </c>
      <c r="BW18" s="73">
        <v>1489</v>
      </c>
      <c r="BX18" s="73">
        <v>1490</v>
      </c>
      <c r="BY18" s="73">
        <v>1489</v>
      </c>
      <c r="BZ18" s="73">
        <v>1490</v>
      </c>
      <c r="CA18" s="73">
        <v>1487</v>
      </c>
      <c r="CB18" s="73">
        <v>1506</v>
      </c>
      <c r="CC18" s="73">
        <v>1499</v>
      </c>
      <c r="CD18" s="73">
        <v>1498</v>
      </c>
      <c r="CE18" s="73">
        <v>1489</v>
      </c>
      <c r="CF18" s="73" t="s">
        <v>222</v>
      </c>
    </row>
    <row r="19" spans="1:84" x14ac:dyDescent="0.25">
      <c r="A19" s="46"/>
      <c r="B19" s="46"/>
      <c r="C19" s="46"/>
      <c r="D19" s="13"/>
      <c r="E19" s="11"/>
      <c r="F19" s="12" t="s">
        <v>13</v>
      </c>
      <c r="G19" s="111" t="e">
        <f ca="1">(INDIRECT("H19")+INDIRECT("I19")+INDIRECT("J19")+INDIRECT("K19")+INDIRECT("L19")+INDIRECT("M19")+INDIRECT("N19")+INDIRECT("O19")+INDIRECT("P19")+INDIRECT("Q19")+INDIRECT("R19")+INDIRECT("S19")) / 12</f>
        <v>#REF!</v>
      </c>
      <c r="H19" s="73" t="e">
        <f>#REF!</f>
        <v>#REF!</v>
      </c>
      <c r="I19" s="73">
        <v>47</v>
      </c>
      <c r="J19" s="73">
        <v>47</v>
      </c>
      <c r="K19" s="73">
        <v>47</v>
      </c>
      <c r="L19" s="73">
        <v>47</v>
      </c>
      <c r="M19" s="73">
        <v>47</v>
      </c>
      <c r="N19" s="73">
        <v>47</v>
      </c>
      <c r="O19" s="73">
        <v>47</v>
      </c>
      <c r="P19" s="73">
        <v>47</v>
      </c>
      <c r="Q19" s="73">
        <v>47</v>
      </c>
      <c r="R19" s="73">
        <v>47</v>
      </c>
      <c r="S19" s="73">
        <v>47</v>
      </c>
      <c r="T19" s="73">
        <v>47</v>
      </c>
      <c r="U19" s="73">
        <v>47</v>
      </c>
      <c r="V19" s="73">
        <v>47</v>
      </c>
      <c r="W19" s="73">
        <v>47</v>
      </c>
      <c r="X19" s="73">
        <v>47</v>
      </c>
      <c r="Y19" s="73">
        <v>47</v>
      </c>
      <c r="Z19" s="73">
        <v>47</v>
      </c>
      <c r="AA19" s="73">
        <v>47</v>
      </c>
      <c r="AB19" s="73">
        <v>47</v>
      </c>
      <c r="AC19" s="73">
        <v>47</v>
      </c>
      <c r="AD19" s="73">
        <v>47</v>
      </c>
      <c r="AE19" s="73">
        <v>48</v>
      </c>
      <c r="AF19" s="73">
        <v>48</v>
      </c>
      <c r="AG19" s="73">
        <v>48</v>
      </c>
      <c r="AH19" s="73">
        <v>48</v>
      </c>
      <c r="AI19" s="73">
        <v>48</v>
      </c>
      <c r="AJ19" s="73">
        <v>48</v>
      </c>
      <c r="AK19" s="73">
        <v>48</v>
      </c>
      <c r="AL19" s="73">
        <v>48</v>
      </c>
      <c r="AM19" s="73">
        <v>48</v>
      </c>
      <c r="AN19" s="73">
        <v>48</v>
      </c>
      <c r="AO19" s="73">
        <v>48</v>
      </c>
      <c r="AP19" s="73">
        <v>48</v>
      </c>
      <c r="AQ19" s="73">
        <v>48</v>
      </c>
      <c r="AR19" s="73">
        <v>48</v>
      </c>
      <c r="AS19" s="73">
        <v>48</v>
      </c>
      <c r="AT19" s="73">
        <v>48</v>
      </c>
      <c r="AU19" s="73">
        <v>48</v>
      </c>
      <c r="AV19" s="73">
        <v>48</v>
      </c>
      <c r="AW19" s="73">
        <v>48</v>
      </c>
      <c r="AX19" s="73">
        <v>48</v>
      </c>
      <c r="AY19" s="73">
        <v>48</v>
      </c>
      <c r="AZ19" s="73">
        <v>48</v>
      </c>
      <c r="BA19" s="73">
        <v>48</v>
      </c>
      <c r="BB19" s="73">
        <v>48</v>
      </c>
      <c r="BC19" s="73">
        <v>48</v>
      </c>
      <c r="BD19" s="73">
        <v>53</v>
      </c>
      <c r="BE19" s="73">
        <v>54</v>
      </c>
      <c r="BF19" s="73">
        <v>55</v>
      </c>
      <c r="BG19" s="73">
        <v>45</v>
      </c>
      <c r="BH19" s="73">
        <v>45</v>
      </c>
      <c r="BI19" s="73">
        <v>45</v>
      </c>
      <c r="BJ19" s="73">
        <v>55</v>
      </c>
      <c r="BK19" s="73">
        <v>55</v>
      </c>
      <c r="BL19" s="73">
        <v>55</v>
      </c>
      <c r="BM19" s="73">
        <v>0</v>
      </c>
      <c r="BN19" s="73">
        <v>57</v>
      </c>
      <c r="BO19" s="73">
        <v>53</v>
      </c>
      <c r="BP19" s="73">
        <v>53</v>
      </c>
      <c r="BQ19" s="73">
        <v>54</v>
      </c>
      <c r="BR19" s="73">
        <v>49</v>
      </c>
      <c r="BS19" s="73">
        <v>49</v>
      </c>
      <c r="BT19" s="73">
        <v>48</v>
      </c>
      <c r="BU19" s="73">
        <v>13</v>
      </c>
      <c r="BV19" s="73">
        <v>13</v>
      </c>
      <c r="BW19" s="73">
        <v>13</v>
      </c>
      <c r="BX19" s="73">
        <v>13</v>
      </c>
      <c r="BY19" s="73">
        <v>13</v>
      </c>
      <c r="BZ19" s="73">
        <v>13</v>
      </c>
      <c r="CA19" s="73">
        <v>51</v>
      </c>
      <c r="CB19" s="73">
        <v>50</v>
      </c>
      <c r="CC19" s="73">
        <v>50</v>
      </c>
      <c r="CD19" s="73">
        <v>85</v>
      </c>
      <c r="CE19" s="73">
        <v>85</v>
      </c>
      <c r="CF19" s="73">
        <v>90</v>
      </c>
    </row>
    <row r="20" spans="1:84" x14ac:dyDescent="0.25">
      <c r="A20" s="48" t="s">
        <v>15</v>
      </c>
      <c r="B20" s="62" t="s">
        <v>16</v>
      </c>
      <c r="C20" s="63" t="s">
        <v>17</v>
      </c>
      <c r="D20" s="13"/>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20"/>
      <c r="E21" s="11"/>
      <c r="F21" s="53" t="s">
        <v>20</v>
      </c>
      <c r="G21" s="61" t="e">
        <f ca="1">(INDIRECT("H21")+INDIRECT("I21")+INDIRECT("J21")+INDIRECT("K21")+INDIRECT("L21")+INDIRECT("M21")+INDIRECT("N21")+INDIRECT("O21")+INDIRECT("P21")+INDIRECT("Q21")+INDIRECT("R21")+INDIRECT("S21")) / 12</f>
        <v>#REF!</v>
      </c>
      <c r="H21" s="21" t="e">
        <f>#REF!</f>
        <v>#REF!</v>
      </c>
      <c r="I21" s="21">
        <v>47</v>
      </c>
      <c r="J21" s="21">
        <v>47</v>
      </c>
      <c r="K21" s="21">
        <v>47</v>
      </c>
      <c r="L21" s="21">
        <v>47</v>
      </c>
      <c r="M21" s="21">
        <v>47</v>
      </c>
      <c r="N21" s="21">
        <v>47</v>
      </c>
      <c r="O21" s="21">
        <v>47</v>
      </c>
      <c r="P21" s="21">
        <v>47</v>
      </c>
      <c r="Q21" s="21">
        <v>47</v>
      </c>
      <c r="R21" s="21">
        <v>47</v>
      </c>
      <c r="S21" s="21">
        <v>47</v>
      </c>
      <c r="T21" s="21">
        <v>47</v>
      </c>
      <c r="U21" s="21">
        <v>47</v>
      </c>
      <c r="V21" s="21">
        <v>47</v>
      </c>
      <c r="W21" s="21">
        <v>47</v>
      </c>
      <c r="X21" s="21">
        <v>47</v>
      </c>
      <c r="Y21" s="21">
        <v>47</v>
      </c>
      <c r="Z21" s="21">
        <v>47</v>
      </c>
      <c r="AA21" s="21">
        <v>47</v>
      </c>
      <c r="AB21" s="21">
        <v>47</v>
      </c>
      <c r="AC21" s="21">
        <v>47</v>
      </c>
      <c r="AD21" s="21">
        <v>47</v>
      </c>
      <c r="AE21" s="21">
        <v>48</v>
      </c>
      <c r="AF21" s="21">
        <v>48</v>
      </c>
      <c r="AG21" s="21">
        <v>48</v>
      </c>
      <c r="AH21" s="21">
        <v>48</v>
      </c>
      <c r="AI21" s="21">
        <v>48</v>
      </c>
      <c r="AJ21" s="21">
        <v>48</v>
      </c>
      <c r="AK21" s="21">
        <v>48</v>
      </c>
      <c r="AL21" s="21">
        <v>48</v>
      </c>
      <c r="AM21" s="21">
        <v>48</v>
      </c>
      <c r="AN21" s="21">
        <v>48</v>
      </c>
      <c r="AO21" s="21">
        <v>48</v>
      </c>
      <c r="AP21" s="21">
        <v>48</v>
      </c>
      <c r="AQ21" s="21">
        <v>48</v>
      </c>
      <c r="AR21" s="21">
        <v>48</v>
      </c>
      <c r="AS21" s="21">
        <v>48</v>
      </c>
      <c r="AT21" s="21">
        <v>48</v>
      </c>
      <c r="AU21" s="21">
        <v>48</v>
      </c>
      <c r="AV21" s="21">
        <v>48</v>
      </c>
      <c r="AW21" s="21">
        <v>48</v>
      </c>
      <c r="AX21" s="21">
        <v>48</v>
      </c>
      <c r="AY21" s="21">
        <v>48</v>
      </c>
      <c r="AZ21" s="21">
        <v>48</v>
      </c>
      <c r="BA21" s="21">
        <v>48</v>
      </c>
      <c r="BB21" s="21">
        <v>48</v>
      </c>
      <c r="BC21" s="21">
        <v>48</v>
      </c>
      <c r="BD21" s="21">
        <v>53</v>
      </c>
      <c r="BE21" s="21">
        <v>54</v>
      </c>
      <c r="BF21" s="21">
        <v>55</v>
      </c>
      <c r="BG21" s="21">
        <v>45</v>
      </c>
      <c r="BH21" s="21">
        <v>45</v>
      </c>
      <c r="BI21" s="21">
        <v>45</v>
      </c>
      <c r="BJ21" s="21">
        <v>55</v>
      </c>
      <c r="BK21" s="21">
        <v>55</v>
      </c>
      <c r="BL21" s="21">
        <v>55</v>
      </c>
      <c r="BM21" s="21">
        <v>0</v>
      </c>
      <c r="BN21" s="21">
        <v>57</v>
      </c>
      <c r="BO21" s="21">
        <v>53</v>
      </c>
      <c r="BP21" s="21">
        <v>53</v>
      </c>
      <c r="BQ21" s="21">
        <v>54</v>
      </c>
      <c r="BR21" s="21">
        <v>49</v>
      </c>
      <c r="BS21" s="21">
        <v>49</v>
      </c>
      <c r="BT21" s="21">
        <v>48</v>
      </c>
      <c r="BU21" s="21">
        <v>13</v>
      </c>
      <c r="BV21" s="21">
        <v>13</v>
      </c>
      <c r="BW21" s="21">
        <v>13</v>
      </c>
      <c r="BX21" s="21">
        <v>13</v>
      </c>
      <c r="BY21" s="21">
        <v>13</v>
      </c>
      <c r="BZ21" s="21">
        <v>13</v>
      </c>
      <c r="CA21" s="21">
        <v>51</v>
      </c>
      <c r="CB21" s="21">
        <v>50</v>
      </c>
      <c r="CC21" s="21">
        <v>50</v>
      </c>
      <c r="CD21" s="21">
        <v>85</v>
      </c>
      <c r="CE21" s="21">
        <v>85</v>
      </c>
      <c r="CF21" s="21">
        <v>90</v>
      </c>
    </row>
    <row r="22" spans="1:84" x14ac:dyDescent="0.25">
      <c r="A22" s="46"/>
      <c r="B22" s="46"/>
      <c r="C22" s="46"/>
      <c r="D22" s="22"/>
      <c r="E22" s="11"/>
      <c r="F22" s="14" t="s">
        <v>21</v>
      </c>
      <c r="G22" s="93" t="e">
        <f ca="1">G21/G8</f>
        <v>#REF!</v>
      </c>
      <c r="H22" s="54" t="e">
        <f>IF(H18 = 0, 0, H21/H8)</f>
        <v>#REF!</v>
      </c>
      <c r="I22" s="54">
        <v>5.1043126011359808E-4</v>
      </c>
      <c r="J22" s="54">
        <v>5.0892789466275409E-4</v>
      </c>
      <c r="K22" s="54">
        <v>5.083224278344383E-4</v>
      </c>
      <c r="L22" s="54">
        <v>5.0709939148073022E-4</v>
      </c>
      <c r="M22" s="54">
        <v>5.0608377301604392E-4</v>
      </c>
      <c r="N22" s="54">
        <v>5.0207774727329053E-4</v>
      </c>
      <c r="O22" s="54">
        <v>4.9587997594454584E-4</v>
      </c>
      <c r="P22" s="54">
        <v>4.9285879071328206E-4</v>
      </c>
      <c r="Q22" s="54">
        <v>4.9071299554182023E-4</v>
      </c>
      <c r="R22" s="54">
        <v>4.896292360742153E-4</v>
      </c>
      <c r="S22" s="54">
        <v>4.8846393681147373E-4</v>
      </c>
      <c r="T22" s="54">
        <v>4.866331200430722E-4</v>
      </c>
      <c r="U22" s="54">
        <v>4.8463600742421119E-4</v>
      </c>
      <c r="V22" s="54">
        <v>4.811876119785001E-4</v>
      </c>
      <c r="W22" s="54">
        <v>4.7746274266789924E-4</v>
      </c>
      <c r="X22" s="54">
        <v>4.7560259861164516E-4</v>
      </c>
      <c r="Y22" s="54">
        <v>4.7458927832136761E-4</v>
      </c>
      <c r="Z22" s="54">
        <v>4.7289887007355088E-4</v>
      </c>
      <c r="AA22" s="54">
        <v>4.7121101230161516E-4</v>
      </c>
      <c r="AB22" s="54">
        <v>4.6825341476293425E-4</v>
      </c>
      <c r="AC22" s="54">
        <v>4.6609875343375941E-4</v>
      </c>
      <c r="AD22" s="54">
        <v>4.6278062229224105E-4</v>
      </c>
      <c r="AE22" s="54">
        <v>4.6914400766268543E-4</v>
      </c>
      <c r="AF22" s="54">
        <v>4.6600132033707426E-4</v>
      </c>
      <c r="AG22" s="54">
        <v>4.5626075302035115E-4</v>
      </c>
      <c r="AH22" s="54">
        <v>4.5582746930286888E-4</v>
      </c>
      <c r="AI22" s="54">
        <v>4.5373337492555935E-4</v>
      </c>
      <c r="AJ22" s="54">
        <v>4.4972454371697333E-4</v>
      </c>
      <c r="AK22" s="54">
        <v>4.4528140857352246E-4</v>
      </c>
      <c r="AL22" s="54">
        <v>4.4414423584058924E-4</v>
      </c>
      <c r="AM22" s="54">
        <v>4.4203372348948787E-4</v>
      </c>
      <c r="AN22" s="54">
        <v>4.3984238981031794E-4</v>
      </c>
      <c r="AO22" s="54">
        <v>4.4832578340260588E-4</v>
      </c>
      <c r="AP22" s="54">
        <v>4.4481512371420629E-4</v>
      </c>
      <c r="AQ22" s="54">
        <v>4.2915001475203173E-4</v>
      </c>
      <c r="AR22" s="54">
        <v>4.4351224740591533E-4</v>
      </c>
      <c r="AS22" s="54">
        <v>4.3980208905992305E-4</v>
      </c>
      <c r="AT22" s="54">
        <v>4.365978115534696E-4</v>
      </c>
      <c r="AU22" s="54">
        <v>4.3444025088924489E-4</v>
      </c>
      <c r="AV22" s="54">
        <v>4.3119323745272596E-4</v>
      </c>
      <c r="AW22" s="54">
        <v>4.235269204298798E-4</v>
      </c>
      <c r="AX22" s="54">
        <v>4.18983441425242E-4</v>
      </c>
      <c r="AY22" s="54">
        <v>4.1475490577286983E-4</v>
      </c>
      <c r="AZ22" s="54">
        <v>4.1170264776265342E-4</v>
      </c>
      <c r="BA22" s="54">
        <v>4.0872630664691157E-4</v>
      </c>
      <c r="BB22" s="54">
        <v>4.0448642863763913E-4</v>
      </c>
      <c r="BC22" s="54">
        <v>4.0148549633644485E-4</v>
      </c>
      <c r="BD22" s="54">
        <v>4.4085109214619619E-4</v>
      </c>
      <c r="BE22" s="54">
        <v>4.4663165295066377E-4</v>
      </c>
      <c r="BF22" s="54">
        <v>4.5008551624808711E-4</v>
      </c>
      <c r="BG22" s="54">
        <v>3.64741641337386E-4</v>
      </c>
      <c r="BH22" s="54">
        <v>3.6098476644285613E-4</v>
      </c>
      <c r="BI22" s="54">
        <v>3.6041231168456716E-4</v>
      </c>
      <c r="BJ22" s="54">
        <v>4.3779003589878294E-4</v>
      </c>
      <c r="BK22" s="54">
        <v>4.3626902727871247E-4</v>
      </c>
      <c r="BL22" s="54">
        <v>4.3667082165569699E-4</v>
      </c>
      <c r="BM22" s="54">
        <v>0</v>
      </c>
      <c r="BN22" s="54">
        <v>4.5175351694075691E-4</v>
      </c>
      <c r="BO22" s="54">
        <v>4.183307812524666E-4</v>
      </c>
      <c r="BP22" s="54">
        <v>4.1731954866497113E-4</v>
      </c>
      <c r="BQ22" s="54">
        <v>4.2467854193700602E-4</v>
      </c>
      <c r="BR22" s="54">
        <v>0</v>
      </c>
      <c r="BS22" s="54">
        <v>3.727086027230547E-4</v>
      </c>
      <c r="BT22" s="54">
        <v>3.6510230470829848E-4</v>
      </c>
      <c r="BU22" s="54">
        <v>9.888187419183084E-5</v>
      </c>
      <c r="BV22" s="54">
        <v>9.8168774778176321E-5</v>
      </c>
      <c r="BW22" s="54">
        <v>9.7504631469994831E-5</v>
      </c>
      <c r="BX22" s="54">
        <v>9.7144693284312625E-5</v>
      </c>
      <c r="BY22" s="54">
        <v>9.6817677418393873E-5</v>
      </c>
      <c r="BZ22" s="54">
        <v>9.6775874518912236E-5</v>
      </c>
      <c r="CA22" s="54">
        <v>3.7988260882519442E-4</v>
      </c>
      <c r="CB22" s="54">
        <v>3.7206533467276854E-4</v>
      </c>
      <c r="CC22" s="54">
        <v>3.6985804848099302E-4</v>
      </c>
      <c r="CD22" s="54">
        <v>6.2605877587095828E-4</v>
      </c>
      <c r="CE22" s="54">
        <v>6.2335909884275221E-4</v>
      </c>
      <c r="CF22" s="54">
        <v>6.5635939323220539E-4</v>
      </c>
    </row>
    <row r="23" spans="1:84" ht="12.75" customHeight="1" thickBot="1" x14ac:dyDescent="0.3">
      <c r="A23" s="46"/>
      <c r="B23" s="46"/>
      <c r="C23" s="46"/>
      <c r="D23" s="4"/>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4"/>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4"/>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4"/>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24" customHeight="1" thickTop="1" thickBot="1" x14ac:dyDescent="0.3">
      <c r="A27" s="46"/>
      <c r="B27" s="46"/>
      <c r="C27" s="46"/>
      <c r="D27" s="4"/>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2.75" customHeight="1" thickBot="1" x14ac:dyDescent="0.35">
      <c r="A28" s="46"/>
      <c r="B28" s="46"/>
      <c r="C28" s="46"/>
      <c r="D28" s="4"/>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4"/>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4"/>
      <c r="E30" s="11"/>
      <c r="F30" s="97" t="s">
        <v>24</v>
      </c>
      <c r="G30" s="161" t="e">
        <f ca="1">(INDIRECT("H30")+INDIRECT("I30")+INDIRECT("J30")+INDIRECT("K30")+INDIRECT("L30")+INDIRECT("M30")+INDIRECT("N30")+INDIRECT("O30")+INDIRECT("P30")+INDIRECT("Q30")+INDIRECT("R30")+INDIRECT("S30")) / 12</f>
        <v>#REF!</v>
      </c>
      <c r="H30" s="73" t="e">
        <f>#REF!</f>
        <v>#REF!</v>
      </c>
      <c r="I30" s="73">
        <v>89807</v>
      </c>
      <c r="J30" s="73">
        <v>118646</v>
      </c>
      <c r="K30" s="73">
        <v>124697</v>
      </c>
      <c r="L30" s="73">
        <v>133729</v>
      </c>
      <c r="M30" s="73">
        <v>80986</v>
      </c>
      <c r="N30" s="73">
        <v>78283</v>
      </c>
      <c r="O30" s="73">
        <v>81521</v>
      </c>
      <c r="P30" s="73">
        <v>80235</v>
      </c>
      <c r="Q30" s="73">
        <v>83336</v>
      </c>
      <c r="R30" s="73">
        <v>82832</v>
      </c>
      <c r="S30" s="73">
        <v>88456</v>
      </c>
      <c r="T30" s="73">
        <v>109120</v>
      </c>
      <c r="U30" s="73">
        <v>112521</v>
      </c>
      <c r="V30" s="73">
        <v>82783</v>
      </c>
      <c r="W30" s="73">
        <v>81777</v>
      </c>
      <c r="X30" s="73">
        <v>137616</v>
      </c>
      <c r="Y30" s="73">
        <v>88467</v>
      </c>
      <c r="Z30" s="73">
        <v>88992</v>
      </c>
      <c r="AA30" s="73">
        <v>88621</v>
      </c>
      <c r="AB30" s="73">
        <v>241986</v>
      </c>
      <c r="AC30" s="73">
        <v>85201</v>
      </c>
      <c r="AD30" s="73">
        <v>72816</v>
      </c>
      <c r="AE30" s="73">
        <v>71514</v>
      </c>
      <c r="AF30" s="73">
        <v>81108</v>
      </c>
      <c r="AG30" s="73">
        <v>73375</v>
      </c>
      <c r="AH30" s="73">
        <v>79264</v>
      </c>
      <c r="AI30" s="73">
        <v>80154</v>
      </c>
      <c r="AJ30" s="73">
        <v>94221</v>
      </c>
      <c r="AK30" s="73">
        <v>88496</v>
      </c>
      <c r="AL30" s="73">
        <v>91004</v>
      </c>
      <c r="AM30" s="73">
        <v>93071</v>
      </c>
      <c r="AN30" s="73">
        <v>95556</v>
      </c>
      <c r="AO30" s="73">
        <v>137821</v>
      </c>
      <c r="AP30" s="73">
        <v>73985</v>
      </c>
      <c r="AQ30" s="73">
        <v>88534</v>
      </c>
      <c r="AR30" s="73">
        <v>98300</v>
      </c>
      <c r="AS30" s="73">
        <v>75103</v>
      </c>
      <c r="AT30" s="73">
        <v>88471</v>
      </c>
      <c r="AU30" s="73">
        <v>92431</v>
      </c>
      <c r="AV30" s="73">
        <v>91637</v>
      </c>
      <c r="AW30" s="73">
        <v>49336</v>
      </c>
      <c r="AX30" s="73">
        <v>96601</v>
      </c>
      <c r="AY30" s="73">
        <v>90293</v>
      </c>
      <c r="AZ30" s="73">
        <v>104895</v>
      </c>
      <c r="BA30" s="73">
        <v>98610</v>
      </c>
      <c r="BB30" s="73">
        <v>103411</v>
      </c>
      <c r="BC30" s="73">
        <v>94060</v>
      </c>
      <c r="BD30" s="73">
        <v>112199</v>
      </c>
      <c r="BE30" s="73">
        <v>130649</v>
      </c>
      <c r="BF30" s="73">
        <v>134552</v>
      </c>
      <c r="BG30" s="73">
        <v>102071</v>
      </c>
      <c r="BH30" s="73">
        <v>147588</v>
      </c>
      <c r="BI30" s="73">
        <v>116569</v>
      </c>
      <c r="BJ30" s="73">
        <v>124821</v>
      </c>
      <c r="BK30" s="73">
        <v>161303</v>
      </c>
      <c r="BL30" s="73">
        <v>161644</v>
      </c>
      <c r="BM30" s="73">
        <v>167570</v>
      </c>
      <c r="BN30" s="73">
        <v>134027</v>
      </c>
      <c r="BO30" s="73">
        <v>90027</v>
      </c>
      <c r="BP30" s="73">
        <v>99935</v>
      </c>
      <c r="BQ30" s="73">
        <v>110427</v>
      </c>
      <c r="BR30" s="73">
        <v>87154</v>
      </c>
      <c r="BS30" s="73">
        <v>141840</v>
      </c>
      <c r="BT30" s="73">
        <v>140074</v>
      </c>
      <c r="BU30" s="73">
        <v>108857</v>
      </c>
      <c r="BV30" s="73">
        <v>115902</v>
      </c>
      <c r="BW30" s="73">
        <v>80094</v>
      </c>
      <c r="BX30" s="73">
        <v>107420</v>
      </c>
      <c r="BY30" s="73">
        <v>88736</v>
      </c>
      <c r="BZ30" s="73">
        <v>85472</v>
      </c>
      <c r="CA30" s="73">
        <v>82565</v>
      </c>
      <c r="CB30" s="73">
        <v>83537</v>
      </c>
      <c r="CC30" s="73">
        <v>55455</v>
      </c>
      <c r="CD30" s="73">
        <v>77248</v>
      </c>
      <c r="CE30" s="73">
        <v>54473</v>
      </c>
      <c r="CF30" s="73">
        <v>101760</v>
      </c>
    </row>
    <row r="31" spans="1:84" ht="26.4" x14ac:dyDescent="0.25">
      <c r="A31" s="48" t="s">
        <v>25</v>
      </c>
      <c r="B31" s="62" t="s">
        <v>26</v>
      </c>
      <c r="C31" s="63" t="s">
        <v>27</v>
      </c>
      <c r="D31" s="20"/>
      <c r="E31" s="11"/>
      <c r="F31" s="98" t="s">
        <v>28</v>
      </c>
      <c r="G31" s="96" t="e">
        <f ca="1">G30/G8</f>
        <v>#REF!</v>
      </c>
      <c r="H31" s="57" t="e">
        <f>IF(H8=0, 0, H30/H8)</f>
        <v>#REF!</v>
      </c>
      <c r="I31" s="57">
        <v>0.97532553568131708</v>
      </c>
      <c r="J31" s="57">
        <v>1.284728914684194</v>
      </c>
      <c r="K31" s="57">
        <v>1.3486442932695948</v>
      </c>
      <c r="L31" s="57">
        <v>1.4428488196452462</v>
      </c>
      <c r="M31" s="57">
        <v>0.87203617960590074</v>
      </c>
      <c r="N31" s="57">
        <v>0.8362585593573405</v>
      </c>
      <c r="O31" s="57">
        <v>0.86009854295692179</v>
      </c>
      <c r="P31" s="57">
        <v>0.84137287389106774</v>
      </c>
      <c r="Q31" s="57">
        <v>0.87008634460581125</v>
      </c>
      <c r="R31" s="57">
        <v>0.86291423154254043</v>
      </c>
      <c r="S31" s="57">
        <v>0.91930991477863233</v>
      </c>
      <c r="T31" s="57">
        <v>1.1298171501936178</v>
      </c>
      <c r="U31" s="57">
        <v>1.1602495359868015</v>
      </c>
      <c r="V31" s="57">
        <v>0.84753519324289739</v>
      </c>
      <c r="W31" s="57">
        <v>0.83075469589686801</v>
      </c>
      <c r="X31" s="57">
        <v>1.3925644087348972</v>
      </c>
      <c r="Y31" s="57">
        <v>0.89330829117566868</v>
      </c>
      <c r="Z31" s="57">
        <v>0.89540885628905187</v>
      </c>
      <c r="AA31" s="57">
        <v>0.88849342811024334</v>
      </c>
      <c r="AB31" s="57">
        <v>2.4108674643579451</v>
      </c>
      <c r="AC31" s="57">
        <v>0.8449378700278668</v>
      </c>
      <c r="AD31" s="57">
        <v>0.71697518708152819</v>
      </c>
      <c r="AE31" s="57">
        <v>0.69896592841644345</v>
      </c>
      <c r="AF31" s="57">
        <v>0.78742573103957125</v>
      </c>
      <c r="AG31" s="57">
        <v>0.69746109901808884</v>
      </c>
      <c r="AH31" s="57">
        <v>0.75272309430880413</v>
      </c>
      <c r="AI31" s="57">
        <v>0.75767801945381841</v>
      </c>
      <c r="AJ31" s="57">
        <v>0.8827811715324364</v>
      </c>
      <c r="AK31" s="57">
        <v>0.82095049027338418</v>
      </c>
      <c r="AL31" s="57">
        <v>0.84206045913410377</v>
      </c>
      <c r="AM31" s="57">
        <v>0.85709418081021094</v>
      </c>
      <c r="AN31" s="57">
        <v>0.87561623751489048</v>
      </c>
      <c r="AO31" s="57">
        <v>1.2872647457152198</v>
      </c>
      <c r="AP31" s="57">
        <v>0.68561764433324068</v>
      </c>
      <c r="AQ31" s="57">
        <v>0.79154932095950792</v>
      </c>
      <c r="AR31" s="57">
        <v>0.90827612333336416</v>
      </c>
      <c r="AS31" s="57">
        <v>0.68813450613890415</v>
      </c>
      <c r="AT31" s="57">
        <v>0.80471343720722932</v>
      </c>
      <c r="AU31" s="57">
        <v>0.83657805895716242</v>
      </c>
      <c r="AV31" s="57">
        <v>0.82319280625948854</v>
      </c>
      <c r="AW31" s="57">
        <v>0.4353150863818448</v>
      </c>
      <c r="AX31" s="57">
        <v>0.84321290468999588</v>
      </c>
      <c r="AY31" s="57">
        <v>0.78019718139478622</v>
      </c>
      <c r="AZ31" s="57">
        <v>0.89969894243882353</v>
      </c>
      <c r="BA31" s="57">
        <v>0.83967710621774894</v>
      </c>
      <c r="BB31" s="57">
        <v>0.87142387649681041</v>
      </c>
      <c r="BC31" s="57">
        <v>0.78674428719595835</v>
      </c>
      <c r="BD31" s="57">
        <v>0.93326512618322766</v>
      </c>
      <c r="BE31" s="57">
        <v>1.0805922004879864</v>
      </c>
      <c r="BF31" s="57">
        <v>1.1010892069493203</v>
      </c>
      <c r="BG31" s="57">
        <v>0.82732320162107398</v>
      </c>
      <c r="BH31" s="57">
        <v>1.1839337713281832</v>
      </c>
      <c r="BI31" s="57">
        <v>0.9336200613501846</v>
      </c>
      <c r="BJ31" s="57">
        <v>0.99355254674403615</v>
      </c>
      <c r="BK31" s="57">
        <v>1.2794818710388756</v>
      </c>
      <c r="BL31" s="57">
        <v>1.2833676053766088</v>
      </c>
      <c r="BM31" s="57">
        <v>1.330416901542639</v>
      </c>
      <c r="BN31" s="57">
        <v>1.0622310283336636</v>
      </c>
      <c r="BO31" s="57">
        <v>0.71058613667576997</v>
      </c>
      <c r="BP31" s="57">
        <v>0.7868835678459225</v>
      </c>
      <c r="BQ31" s="57">
        <v>0.86844402500884743</v>
      </c>
      <c r="BR31" s="57">
        <v>0.68432293220685003</v>
      </c>
      <c r="BS31" s="57">
        <v>1.078877310413022</v>
      </c>
      <c r="BT31" s="57">
        <v>1.0654445881189625</v>
      </c>
      <c r="BU31" s="57">
        <v>0.82799878299231766</v>
      </c>
      <c r="BV31" s="57">
        <v>0.87522748725693789</v>
      </c>
      <c r="BW31" s="57">
        <v>0.60073353484290504</v>
      </c>
      <c r="BX31" s="57">
        <v>0.8027140732769894</v>
      </c>
      <c r="BY31" s="57">
        <v>0.66086257103066137</v>
      </c>
      <c r="BZ31" s="57">
        <v>0.63627904206772823</v>
      </c>
      <c r="CA31" s="57">
        <v>0.61500014897357214</v>
      </c>
      <c r="CB31" s="57">
        <v>0.62162443725118133</v>
      </c>
      <c r="CC31" s="57">
        <v>0.41020956157026933</v>
      </c>
      <c r="CD31" s="57">
        <v>0.56896221551152681</v>
      </c>
      <c r="CE31" s="57">
        <v>0.39948517872072048</v>
      </c>
      <c r="CF31" s="57">
        <v>0.74212368728121358</v>
      </c>
    </row>
    <row r="32" spans="1:84" x14ac:dyDescent="0.25">
      <c r="A32" s="46"/>
      <c r="B32" s="46"/>
      <c r="C32" s="46"/>
      <c r="D32" s="4"/>
      <c r="E32" s="11"/>
      <c r="F32" s="162" t="s">
        <v>29</v>
      </c>
      <c r="G32" s="161" t="e">
        <f ca="1">(INDIRECT("H32")+INDIRECT("I32")+INDIRECT("J32")+INDIRECT("K32")+INDIRECT("L32")+INDIRECT("M32")+INDIRECT("N32")+INDIRECT("O32")+INDIRECT("P32")+INDIRECT("Q32")+INDIRECT("R32")+INDIRECT("S32")) / 12</f>
        <v>#REF!</v>
      </c>
      <c r="H32" s="58" t="e">
        <f>#REF!</f>
        <v>#REF!</v>
      </c>
      <c r="I32" s="58">
        <v>882</v>
      </c>
      <c r="J32" s="58">
        <v>861</v>
      </c>
      <c r="K32" s="58">
        <v>979</v>
      </c>
      <c r="L32" s="58">
        <v>1014</v>
      </c>
      <c r="M32" s="58">
        <v>1065</v>
      </c>
      <c r="N32" s="58">
        <v>966</v>
      </c>
      <c r="O32" s="58">
        <v>918</v>
      </c>
      <c r="P32" s="58">
        <v>818</v>
      </c>
      <c r="Q32" s="58">
        <v>901</v>
      </c>
      <c r="R32" s="58">
        <v>900</v>
      </c>
      <c r="S32" s="58">
        <v>913</v>
      </c>
      <c r="T32" s="58">
        <v>884</v>
      </c>
      <c r="U32" s="58">
        <v>836</v>
      </c>
      <c r="V32" s="58">
        <v>867</v>
      </c>
      <c r="W32" s="58">
        <v>896</v>
      </c>
      <c r="X32" s="58">
        <v>917</v>
      </c>
      <c r="Y32" s="58">
        <v>382</v>
      </c>
      <c r="Z32" s="58">
        <v>856</v>
      </c>
      <c r="AA32" s="58">
        <v>795</v>
      </c>
      <c r="AB32" s="58">
        <v>735</v>
      </c>
      <c r="AC32" s="58">
        <v>670</v>
      </c>
      <c r="AD32" s="58">
        <v>676</v>
      </c>
      <c r="AE32" s="58">
        <v>592</v>
      </c>
      <c r="AF32" s="58">
        <v>727</v>
      </c>
      <c r="AG32" s="58">
        <v>748</v>
      </c>
      <c r="AH32" s="58">
        <v>737</v>
      </c>
      <c r="AI32" s="58">
        <v>709</v>
      </c>
      <c r="AJ32" s="58">
        <v>770</v>
      </c>
      <c r="AK32" s="58">
        <v>787</v>
      </c>
      <c r="AL32" s="58">
        <v>800</v>
      </c>
      <c r="AM32" s="58">
        <v>796</v>
      </c>
      <c r="AN32" s="58">
        <v>804</v>
      </c>
      <c r="AO32" s="58">
        <v>755</v>
      </c>
      <c r="AP32" s="58">
        <v>825</v>
      </c>
      <c r="AQ32" s="58">
        <v>761</v>
      </c>
      <c r="AR32" s="58">
        <v>792</v>
      </c>
      <c r="AS32" s="58">
        <v>831</v>
      </c>
      <c r="AT32" s="58">
        <v>860</v>
      </c>
      <c r="AU32" s="58">
        <v>863</v>
      </c>
      <c r="AV32" s="58">
        <v>889</v>
      </c>
      <c r="AW32" s="58">
        <v>945</v>
      </c>
      <c r="AX32" s="58">
        <v>896</v>
      </c>
      <c r="AY32" s="58">
        <v>868</v>
      </c>
      <c r="AZ32" s="58">
        <v>901</v>
      </c>
      <c r="BA32" s="58">
        <v>853</v>
      </c>
      <c r="BB32" s="58">
        <v>758</v>
      </c>
      <c r="BC32" s="58">
        <v>887</v>
      </c>
      <c r="BD32" s="58">
        <v>971</v>
      </c>
      <c r="BE32" s="58">
        <v>1067</v>
      </c>
      <c r="BF32" s="58">
        <v>1128</v>
      </c>
      <c r="BG32" s="58">
        <v>1101</v>
      </c>
      <c r="BH32" s="58">
        <v>1043</v>
      </c>
      <c r="BI32" s="58">
        <v>963</v>
      </c>
      <c r="BJ32" s="58">
        <v>832</v>
      </c>
      <c r="BK32" s="58">
        <v>850</v>
      </c>
      <c r="BL32" s="58">
        <v>1058</v>
      </c>
      <c r="BM32" s="58">
        <v>1334</v>
      </c>
      <c r="BN32" s="58">
        <v>1372</v>
      </c>
      <c r="BO32" s="58">
        <v>1317</v>
      </c>
      <c r="BP32" s="58">
        <v>1213</v>
      </c>
      <c r="BQ32" s="58">
        <v>1106</v>
      </c>
      <c r="BR32" s="58">
        <v>1017</v>
      </c>
      <c r="BS32" s="58">
        <v>940</v>
      </c>
      <c r="BT32" s="58">
        <v>688</v>
      </c>
      <c r="BU32" s="58">
        <v>579</v>
      </c>
      <c r="BV32" s="58">
        <v>620</v>
      </c>
      <c r="BW32" s="58">
        <v>636</v>
      </c>
      <c r="BX32" s="58">
        <v>623</v>
      </c>
      <c r="BY32" s="58">
        <v>539</v>
      </c>
      <c r="BZ32" s="58">
        <v>785</v>
      </c>
      <c r="CA32" s="58">
        <v>760</v>
      </c>
      <c r="CB32" s="58">
        <v>694</v>
      </c>
      <c r="CC32" s="58">
        <v>728</v>
      </c>
      <c r="CD32" s="58">
        <v>581</v>
      </c>
      <c r="CE32" s="58">
        <v>781</v>
      </c>
      <c r="CF32" s="58">
        <v>933</v>
      </c>
    </row>
    <row r="33" spans="1:84" ht="26.4" x14ac:dyDescent="0.25">
      <c r="A33" s="48" t="s">
        <v>30</v>
      </c>
      <c r="B33" s="62" t="s">
        <v>31</v>
      </c>
      <c r="C33" s="63" t="s">
        <v>32</v>
      </c>
      <c r="D33" s="20"/>
      <c r="E33" s="11"/>
      <c r="F33" s="98" t="s">
        <v>28</v>
      </c>
      <c r="G33" s="96" t="e">
        <f ca="1">G32/G8</f>
        <v>#REF!</v>
      </c>
      <c r="H33" s="59" t="e">
        <f>IF(H8=0, 0, H32/H8)</f>
        <v>#REF!</v>
      </c>
      <c r="I33" s="59">
        <v>9.5787313068126274E-3</v>
      </c>
      <c r="J33" s="59">
        <v>9.3231259000985372E-3</v>
      </c>
      <c r="K33" s="59">
        <v>1.05882480180833E-2</v>
      </c>
      <c r="L33" s="59">
        <v>1.0940399637477881E-2</v>
      </c>
      <c r="M33" s="59">
        <v>1.1467642941746528E-2</v>
      </c>
      <c r="N33" s="59">
        <v>1.0319300082255291E-2</v>
      </c>
      <c r="O33" s="59">
        <v>9.685485487597725E-3</v>
      </c>
      <c r="P33" s="59">
        <v>8.5778402298609512E-3</v>
      </c>
      <c r="Q33" s="59">
        <v>9.4070725315570213E-3</v>
      </c>
      <c r="R33" s="59">
        <v>9.3758789886551862E-3</v>
      </c>
      <c r="S33" s="59">
        <v>9.4886717938058619E-3</v>
      </c>
      <c r="T33" s="59">
        <v>9.1528442152782087E-3</v>
      </c>
      <c r="U33" s="59">
        <v>8.6203340895029904E-3</v>
      </c>
      <c r="V33" s="59">
        <v>8.8763757358587148E-3</v>
      </c>
      <c r="W33" s="59">
        <v>9.102268455966761E-3</v>
      </c>
      <c r="X33" s="59">
        <v>9.2793102750399706E-3</v>
      </c>
      <c r="Y33" s="59">
        <v>3.8573000918885624E-3</v>
      </c>
      <c r="Z33" s="59">
        <v>8.6127964421906286E-3</v>
      </c>
      <c r="AA33" s="59">
        <v>7.9704841442507241E-3</v>
      </c>
      <c r="AB33" s="59">
        <v>7.3226863798033339E-3</v>
      </c>
      <c r="AC33" s="59">
        <v>6.6443864851195491E-3</v>
      </c>
      <c r="AD33" s="59">
        <v>6.6561638440330835E-3</v>
      </c>
      <c r="AE33" s="59">
        <v>5.7861094278397873E-3</v>
      </c>
      <c r="AF33" s="59">
        <v>7.0579783309386041E-3</v>
      </c>
      <c r="AG33" s="59">
        <v>7.1100634012338055E-3</v>
      </c>
      <c r="AH33" s="59">
        <v>6.9988509349211327E-3</v>
      </c>
      <c r="AI33" s="59">
        <v>6.7020200587962833E-3</v>
      </c>
      <c r="AJ33" s="59">
        <v>7.2143312221264475E-3</v>
      </c>
      <c r="AK33" s="59">
        <v>7.3007597614033783E-3</v>
      </c>
      <c r="AL33" s="59">
        <v>7.4024039306764874E-3</v>
      </c>
      <c r="AM33" s="59">
        <v>7.3303925812006742E-3</v>
      </c>
      <c r="AN33" s="59">
        <v>7.3673600293228262E-3</v>
      </c>
      <c r="AO33" s="59">
        <v>7.0517909681034885E-3</v>
      </c>
      <c r="AP33" s="59">
        <v>7.6452599388379203E-3</v>
      </c>
      <c r="AQ33" s="59">
        <v>6.8038158588811706E-3</v>
      </c>
      <c r="AR33" s="59">
        <v>7.3179520821976029E-3</v>
      </c>
      <c r="AS33" s="59">
        <v>7.6140736668499171E-3</v>
      </c>
      <c r="AT33" s="59">
        <v>7.822377456999664E-3</v>
      </c>
      <c r="AU33" s="59">
        <v>7.8108736774462157E-3</v>
      </c>
      <c r="AV33" s="59">
        <v>7.986058085322361E-3</v>
      </c>
      <c r="AW33" s="59">
        <v>8.3381862459632593E-3</v>
      </c>
      <c r="AX33" s="59">
        <v>7.8210242399378502E-3</v>
      </c>
      <c r="AY33" s="59">
        <v>7.5001512127260634E-3</v>
      </c>
      <c r="AZ33" s="59">
        <v>7.7280017840448073E-3</v>
      </c>
      <c r="BA33" s="59">
        <v>7.2634070743711572E-3</v>
      </c>
      <c r="BB33" s="59">
        <v>6.3875148522360512E-3</v>
      </c>
      <c r="BC33" s="59">
        <v>7.4191174010505541E-3</v>
      </c>
      <c r="BD33" s="59">
        <v>8.076724725923707E-3</v>
      </c>
      <c r="BE33" s="59">
        <v>8.8251106240436715E-3</v>
      </c>
      <c r="BF33" s="59">
        <v>9.2308447695971328E-3</v>
      </c>
      <c r="BG33" s="59">
        <v>8.9240121580547119E-3</v>
      </c>
      <c r="BH33" s="59">
        <v>8.3668246977755319E-3</v>
      </c>
      <c r="BI33" s="59">
        <v>7.7128234700497367E-3</v>
      </c>
      <c r="BJ33" s="59">
        <v>6.6225692703234078E-3</v>
      </c>
      <c r="BK33" s="59">
        <v>6.7423395124891925E-3</v>
      </c>
      <c r="BL33" s="59">
        <v>8.3999587147586801E-3</v>
      </c>
      <c r="BM33" s="59">
        <v>1.0591252292521813E-2</v>
      </c>
      <c r="BN33" s="59">
        <v>1.087378640776699E-2</v>
      </c>
      <c r="BO33" s="59">
        <v>1.0395125262443367E-2</v>
      </c>
      <c r="BP33" s="59">
        <v>9.5511058968039617E-3</v>
      </c>
      <c r="BQ33" s="59">
        <v>8.6980456922653455E-3</v>
      </c>
      <c r="BR33" s="59">
        <v>7.9853640917727977E-3</v>
      </c>
      <c r="BS33" s="59">
        <v>7.1499201338708447E-3</v>
      </c>
      <c r="BT33" s="59">
        <v>5.2331330341522783E-3</v>
      </c>
      <c r="BU33" s="59">
        <v>4.4040465505438501E-3</v>
      </c>
      <c r="BV33" s="59">
        <v>4.6818954124976404E-3</v>
      </c>
      <c r="BW33" s="59">
        <v>4.7702265857628235E-3</v>
      </c>
      <c r="BX33" s="59">
        <v>4.6554726089328285E-3</v>
      </c>
      <c r="BY33" s="59">
        <v>4.0142098560395608E-3</v>
      </c>
      <c r="BZ33" s="59">
        <v>5.843773961334316E-3</v>
      </c>
      <c r="CA33" s="59">
        <v>5.6609957393558381E-3</v>
      </c>
      <c r="CB33" s="59">
        <v>5.1642668452580275E-3</v>
      </c>
      <c r="CC33" s="59">
        <v>5.3851331858832579E-3</v>
      </c>
      <c r="CD33" s="59">
        <v>4.2792958680120795E-3</v>
      </c>
      <c r="CE33" s="59">
        <v>5.7275700728963465E-3</v>
      </c>
      <c r="CF33" s="59">
        <v>6.8042590431738621E-3</v>
      </c>
    </row>
    <row r="34" spans="1:84" x14ac:dyDescent="0.25">
      <c r="A34" s="46"/>
      <c r="B34" s="46"/>
      <c r="C34" s="46"/>
      <c r="D34" s="20"/>
      <c r="E34" s="11"/>
      <c r="F34" s="99" t="s">
        <v>33</v>
      </c>
      <c r="G34" s="161" t="e">
        <f ca="1">(INDIRECT("H34")+INDIRECT("I34")+INDIRECT("J34")+INDIRECT("K34")+INDIRECT("L34")+INDIRECT("M34")+INDIRECT("N34")+INDIRECT("O34")+INDIRECT("P34")+INDIRECT("Q34")+INDIRECT("R34")+INDIRECT("S34")) / 12</f>
        <v>#REF!</v>
      </c>
      <c r="H34" s="58" t="e">
        <f>#REF!</f>
        <v>#REF!</v>
      </c>
      <c r="I34" s="58">
        <v>27517</v>
      </c>
      <c r="J34" s="58">
        <v>30654</v>
      </c>
      <c r="K34" s="58">
        <v>36295</v>
      </c>
      <c r="L34" s="58">
        <v>44524</v>
      </c>
      <c r="M34" s="58">
        <v>51266</v>
      </c>
      <c r="N34" s="58">
        <v>39365</v>
      </c>
      <c r="O34" s="58">
        <v>27772</v>
      </c>
      <c r="P34" s="58">
        <v>20181</v>
      </c>
      <c r="Q34" s="58">
        <v>20679</v>
      </c>
      <c r="R34" s="58">
        <v>21724</v>
      </c>
      <c r="S34" s="58">
        <v>20436</v>
      </c>
      <c r="T34" s="58">
        <v>19873</v>
      </c>
      <c r="U34" s="58">
        <v>20855</v>
      </c>
      <c r="V34" s="58">
        <v>22109</v>
      </c>
      <c r="W34" s="58">
        <v>23272</v>
      </c>
      <c r="X34" s="58">
        <v>22772</v>
      </c>
      <c r="Y34" s="58">
        <v>21717</v>
      </c>
      <c r="Z34" s="58">
        <v>20780</v>
      </c>
      <c r="AA34" s="58">
        <v>22483</v>
      </c>
      <c r="AB34" s="58">
        <v>23267</v>
      </c>
      <c r="AC34" s="58">
        <v>25624</v>
      </c>
      <c r="AD34" s="58">
        <v>29265</v>
      </c>
      <c r="AE34" s="58">
        <v>39547</v>
      </c>
      <c r="AF34" s="58">
        <v>41698</v>
      </c>
      <c r="AG34" s="58">
        <v>35640</v>
      </c>
      <c r="AH34" s="58">
        <v>24734</v>
      </c>
      <c r="AI34" s="58">
        <v>23751</v>
      </c>
      <c r="AJ34" s="58">
        <v>24461</v>
      </c>
      <c r="AK34" s="58">
        <v>25327</v>
      </c>
      <c r="AL34" s="58">
        <v>25359</v>
      </c>
      <c r="AM34" s="58">
        <v>26580</v>
      </c>
      <c r="AN34" s="58">
        <v>28340</v>
      </c>
      <c r="AO34" s="58">
        <v>29127</v>
      </c>
      <c r="AP34" s="58">
        <v>28562</v>
      </c>
      <c r="AQ34" s="58">
        <v>27510</v>
      </c>
      <c r="AR34" s="58">
        <v>27882</v>
      </c>
      <c r="AS34" s="58">
        <v>27957</v>
      </c>
      <c r="AT34" s="58">
        <v>29068</v>
      </c>
      <c r="AU34" s="58">
        <v>31383</v>
      </c>
      <c r="AV34" s="58">
        <v>32935</v>
      </c>
      <c r="AW34" s="58">
        <v>32049</v>
      </c>
      <c r="AX34" s="58">
        <v>32522</v>
      </c>
      <c r="AY34" s="58">
        <v>31871</v>
      </c>
      <c r="AZ34" s="58">
        <v>31978</v>
      </c>
      <c r="BA34" s="58">
        <v>31895</v>
      </c>
      <c r="BB34" s="58">
        <v>33273</v>
      </c>
      <c r="BC34" s="58">
        <v>37891</v>
      </c>
      <c r="BD34" s="58">
        <v>46854</v>
      </c>
      <c r="BE34" s="58">
        <v>63747</v>
      </c>
      <c r="BF34" s="58">
        <v>75437</v>
      </c>
      <c r="BG34" s="58">
        <v>80434</v>
      </c>
      <c r="BH34" s="58">
        <v>64104</v>
      </c>
      <c r="BI34" s="58">
        <v>37328</v>
      </c>
      <c r="BJ34" s="58">
        <v>30609</v>
      </c>
      <c r="BK34" s="58">
        <v>31128</v>
      </c>
      <c r="BL34" s="58">
        <v>39498</v>
      </c>
      <c r="BM34" s="58">
        <v>67373</v>
      </c>
      <c r="BN34" s="58">
        <v>83809</v>
      </c>
      <c r="BO34" s="58">
        <v>85641</v>
      </c>
      <c r="BP34" s="58">
        <v>87114</v>
      </c>
      <c r="BQ34" s="58">
        <v>88834</v>
      </c>
      <c r="BR34" s="58">
        <v>72853</v>
      </c>
      <c r="BS34" s="58">
        <v>53933</v>
      </c>
      <c r="BT34" s="58">
        <v>31897</v>
      </c>
      <c r="BU34" s="58">
        <v>22678</v>
      </c>
      <c r="BV34" s="58">
        <v>21575</v>
      </c>
      <c r="BW34" s="58">
        <v>21621</v>
      </c>
      <c r="BX34" s="58">
        <v>20961</v>
      </c>
      <c r="BY34" s="58">
        <v>2370</v>
      </c>
      <c r="BZ34" s="58">
        <v>20789</v>
      </c>
      <c r="CA34" s="58">
        <v>20745</v>
      </c>
      <c r="CB34" s="58">
        <v>19109</v>
      </c>
      <c r="CC34" s="58">
        <v>10451</v>
      </c>
      <c r="CD34" s="58">
        <v>19446</v>
      </c>
      <c r="CE34" s="58">
        <v>22309</v>
      </c>
      <c r="CF34" s="58">
        <v>22061</v>
      </c>
    </row>
    <row r="35" spans="1:84" ht="13.5" customHeight="1" x14ac:dyDescent="0.25">
      <c r="A35" s="48" t="s">
        <v>34</v>
      </c>
      <c r="B35" s="62" t="s">
        <v>35</v>
      </c>
      <c r="C35" s="63" t="s">
        <v>36</v>
      </c>
      <c r="D35" s="20"/>
      <c r="E35" s="11"/>
      <c r="F35" s="98" t="s">
        <v>37</v>
      </c>
      <c r="G35" s="96" t="e">
        <f ca="1">G34/G6</f>
        <v>#REF!</v>
      </c>
      <c r="H35" s="30" t="e">
        <f>IF(H6=0, 0, H34/H6)</f>
        <v>#REF!</v>
      </c>
      <c r="I35" s="30">
        <v>0.31148969889064976</v>
      </c>
      <c r="J35" s="30">
        <v>0.3459350877984923</v>
      </c>
      <c r="K35" s="30">
        <v>0.40898539619579916</v>
      </c>
      <c r="L35" s="30">
        <v>0.50039335566094989</v>
      </c>
      <c r="M35" s="30">
        <v>0.57493719720078951</v>
      </c>
      <c r="N35" s="30">
        <v>0.43783645504293278</v>
      </c>
      <c r="O35" s="30">
        <v>0.30491205726707804</v>
      </c>
      <c r="P35" s="30">
        <v>0.22017237617281257</v>
      </c>
      <c r="Q35" s="30">
        <v>0.22456669996959297</v>
      </c>
      <c r="R35" s="30">
        <v>0.23537824777341973</v>
      </c>
      <c r="S35" s="30">
        <v>0.22088674636286992</v>
      </c>
      <c r="T35" s="30">
        <v>0.21397116616600451</v>
      </c>
      <c r="U35" s="30">
        <v>0.22356220185453182</v>
      </c>
      <c r="V35" s="30">
        <v>0.23525468455718831</v>
      </c>
      <c r="W35" s="30">
        <v>0.24561477572559368</v>
      </c>
      <c r="X35" s="30">
        <v>0.23935001734268085</v>
      </c>
      <c r="Y35" s="30">
        <v>0.22775849230736961</v>
      </c>
      <c r="Z35" s="30">
        <v>0.21711419914324523</v>
      </c>
      <c r="AA35" s="30">
        <v>0.23401022096859811</v>
      </c>
      <c r="AB35" s="30">
        <v>0.24057530450606945</v>
      </c>
      <c r="AC35" s="30">
        <v>0.26368650695645013</v>
      </c>
      <c r="AD35" s="30">
        <v>0.29889084075496364</v>
      </c>
      <c r="AE35" s="30">
        <v>0.40080471069940915</v>
      </c>
      <c r="AF35" s="30">
        <v>0.41963629776485151</v>
      </c>
      <c r="AG35" s="30">
        <v>0.35090137544674943</v>
      </c>
      <c r="AH35" s="30">
        <v>0.24328444824771067</v>
      </c>
      <c r="AI35" s="30">
        <v>0.23247915116870912</v>
      </c>
      <c r="AJ35" s="30">
        <v>0.23724818870449937</v>
      </c>
      <c r="AK35" s="30">
        <v>0.24312908583002948</v>
      </c>
      <c r="AL35" s="30">
        <v>0.2427697521468164</v>
      </c>
      <c r="AM35" s="30">
        <v>0.25321520434409833</v>
      </c>
      <c r="AN35" s="30">
        <v>0.2685924957114289</v>
      </c>
      <c r="AO35" s="30">
        <v>0.2810211583548004</v>
      </c>
      <c r="AP35" s="30">
        <v>0.2733310365947022</v>
      </c>
      <c r="AQ35" s="30">
        <v>0.25415977605114609</v>
      </c>
      <c r="AR35" s="30">
        <v>0.26598616742189363</v>
      </c>
      <c r="AS35" s="30">
        <v>0.26438379482523833</v>
      </c>
      <c r="AT35" s="30">
        <v>0.27280576619866359</v>
      </c>
      <c r="AU35" s="30">
        <v>0.29301153074086178</v>
      </c>
      <c r="AV35" s="30">
        <v>0.30510060399451588</v>
      </c>
      <c r="AW35" s="30">
        <v>0.29145257950401499</v>
      </c>
      <c r="AX35" s="30">
        <v>0.29247191920645343</v>
      </c>
      <c r="AY35" s="30">
        <v>0.2836305709810622</v>
      </c>
      <c r="AZ35" s="30">
        <v>0.28239138113740725</v>
      </c>
      <c r="BA35" s="30">
        <v>0.27954774529996934</v>
      </c>
      <c r="BB35" s="30">
        <v>0.28851756789566785</v>
      </c>
      <c r="BC35" s="30">
        <v>0.32603102762887309</v>
      </c>
      <c r="BD35" s="30">
        <v>0.40083153680320294</v>
      </c>
      <c r="BE35" s="30">
        <v>0.54209859430408269</v>
      </c>
      <c r="BF35" s="30">
        <v>0.63447887229175082</v>
      </c>
      <c r="BG35" s="30">
        <v>0.6698702466812132</v>
      </c>
      <c r="BH35" s="30">
        <v>0.52818311402605322</v>
      </c>
      <c r="BI35" s="30">
        <v>0.30704185962343611</v>
      </c>
      <c r="BJ35" s="30">
        <v>0.25016141291466776</v>
      </c>
      <c r="BK35" s="30">
        <v>0.25348947051254905</v>
      </c>
      <c r="BL35" s="30">
        <v>0.32187298819196009</v>
      </c>
      <c r="BM35" s="30">
        <v>0.54902903522854141</v>
      </c>
      <c r="BN35" s="30">
        <v>0.68157901157258682</v>
      </c>
      <c r="BO35" s="30">
        <v>0.6935448604261315</v>
      </c>
      <c r="BP35" s="30">
        <v>0.70369562583303036</v>
      </c>
      <c r="BQ35" s="30">
        <v>0.71666330523173727</v>
      </c>
      <c r="BR35" s="30">
        <v>0.58672454477365521</v>
      </c>
      <c r="BS35" s="30">
        <v>0.42038271171908492</v>
      </c>
      <c r="BT35" s="30">
        <v>0.24862231575665458</v>
      </c>
      <c r="BU35" s="30">
        <v>0.17676448809384621</v>
      </c>
      <c r="BV35" s="30">
        <v>0.16690648595123159</v>
      </c>
      <c r="BW35" s="30">
        <v>0.16610200742123579</v>
      </c>
      <c r="BX35" s="30">
        <v>0.1603969942302689</v>
      </c>
      <c r="BY35" s="30">
        <v>1.8072289156626505E-2</v>
      </c>
      <c r="BZ35" s="30">
        <v>0.15845274390243902</v>
      </c>
      <c r="CA35" s="30">
        <v>0.15819937162553763</v>
      </c>
      <c r="CB35" s="30">
        <v>0.14556021907540428</v>
      </c>
      <c r="CC35" s="30">
        <v>7.9121494761068376E-2</v>
      </c>
      <c r="CD35" s="30">
        <v>0.14655874106900607</v>
      </c>
      <c r="CE35" s="30">
        <v>0.16738194204768836</v>
      </c>
      <c r="CF35" s="30">
        <v>0.16457414825921865</v>
      </c>
    </row>
    <row r="36" spans="1:84" ht="12.75" hidden="1" customHeight="1" x14ac:dyDescent="0.25">
      <c r="A36" s="64">
        <v>0</v>
      </c>
      <c r="B36" s="68"/>
      <c r="C36" s="65" t="s">
        <v>38</v>
      </c>
      <c r="D36" s="4"/>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20"/>
      <c r="E37" s="11"/>
      <c r="F37" s="100" t="s">
        <v>40</v>
      </c>
      <c r="G37" s="161" t="e">
        <f ca="1">(INDIRECT("H37")+INDIRECT("I37")+INDIRECT("J37")+INDIRECT("K37")+INDIRECT("L37")+INDIRECT("M37")+INDIRECT("N37")+INDIRECT("O37")+INDIRECT("P37")+INDIRECT("Q37")+INDIRECT("R37")+INDIRECT("S37")) / 12</f>
        <v>#REF!</v>
      </c>
      <c r="H37" s="71" t="e">
        <f>#REF!</f>
        <v>#REF!</v>
      </c>
      <c r="I37" s="71">
        <v>0</v>
      </c>
      <c r="J37" s="71">
        <v>0</v>
      </c>
      <c r="K37" s="71">
        <v>0</v>
      </c>
      <c r="L37" s="71">
        <v>0</v>
      </c>
      <c r="M37" s="71">
        <v>0</v>
      </c>
      <c r="N37" s="71">
        <v>0</v>
      </c>
      <c r="O37" s="71">
        <v>0</v>
      </c>
      <c r="P37" s="71">
        <v>0</v>
      </c>
      <c r="Q37" s="71">
        <v>0</v>
      </c>
      <c r="R37" s="71">
        <v>0</v>
      </c>
      <c r="S37" s="71">
        <v>1</v>
      </c>
      <c r="T37" s="71">
        <v>0</v>
      </c>
      <c r="U37" s="71">
        <v>0</v>
      </c>
      <c r="V37" s="71">
        <v>0</v>
      </c>
      <c r="W37" s="71">
        <v>0</v>
      </c>
      <c r="X37" s="71">
        <v>0</v>
      </c>
      <c r="Y37" s="71">
        <v>0</v>
      </c>
      <c r="Z37" s="71">
        <v>1</v>
      </c>
      <c r="AA37" s="71">
        <v>0</v>
      </c>
      <c r="AB37" s="71">
        <v>0</v>
      </c>
      <c r="AC37" s="71">
        <v>0</v>
      </c>
      <c r="AD37" s="71">
        <v>0</v>
      </c>
      <c r="AE37" s="71">
        <v>0</v>
      </c>
      <c r="AF37" s="71">
        <v>0</v>
      </c>
      <c r="AG37" s="71">
        <v>0</v>
      </c>
      <c r="AH37" s="71">
        <v>1</v>
      </c>
      <c r="AI37" s="71">
        <v>0</v>
      </c>
      <c r="AJ37" s="71">
        <v>0</v>
      </c>
      <c r="AK37" s="71">
        <v>2</v>
      </c>
      <c r="AL37" s="71">
        <v>0</v>
      </c>
      <c r="AM37" s="71">
        <v>1</v>
      </c>
      <c r="AN37" s="71">
        <v>0</v>
      </c>
      <c r="AO37" s="71">
        <v>1</v>
      </c>
      <c r="AP37" s="71">
        <v>1</v>
      </c>
      <c r="AQ37" s="71">
        <v>1</v>
      </c>
      <c r="AR37" s="71">
        <v>0</v>
      </c>
      <c r="AS37" s="71">
        <v>0</v>
      </c>
      <c r="AT37" s="71">
        <v>0</v>
      </c>
      <c r="AU37" s="71">
        <v>0</v>
      </c>
      <c r="AV37" s="71">
        <v>0</v>
      </c>
      <c r="AW37" s="71">
        <v>0</v>
      </c>
      <c r="AX37" s="71">
        <v>0</v>
      </c>
      <c r="AY37" s="71">
        <v>0</v>
      </c>
      <c r="AZ37" s="71">
        <v>0</v>
      </c>
      <c r="BA37" s="71">
        <v>0</v>
      </c>
      <c r="BB37" s="71">
        <v>0</v>
      </c>
      <c r="BC37" s="71">
        <v>1</v>
      </c>
      <c r="BD37" s="71">
        <v>1</v>
      </c>
      <c r="BE37" s="71">
        <v>4</v>
      </c>
      <c r="BF37" s="71">
        <v>1</v>
      </c>
      <c r="BG37" s="71">
        <v>2</v>
      </c>
      <c r="BH37" s="71">
        <v>1</v>
      </c>
      <c r="BI37" s="71">
        <v>4</v>
      </c>
      <c r="BJ37" s="71">
        <v>3</v>
      </c>
      <c r="BK37" s="71">
        <v>2</v>
      </c>
      <c r="BL37" s="71">
        <v>8</v>
      </c>
      <c r="BM37" s="71">
        <v>19</v>
      </c>
      <c r="BN37" s="71">
        <v>1</v>
      </c>
      <c r="BO37" s="71">
        <v>7</v>
      </c>
      <c r="BP37" s="71">
        <v>12</v>
      </c>
      <c r="BQ37" s="71">
        <v>47</v>
      </c>
      <c r="BR37" s="71">
        <v>0</v>
      </c>
      <c r="BS37" s="71">
        <v>7</v>
      </c>
      <c r="BT37" s="71">
        <v>0</v>
      </c>
      <c r="BU37" s="71">
        <v>4</v>
      </c>
      <c r="BV37" s="71">
        <v>0</v>
      </c>
      <c r="BW37" s="71">
        <v>0</v>
      </c>
      <c r="BX37" s="71">
        <v>3</v>
      </c>
      <c r="BY37" s="71">
        <v>1</v>
      </c>
      <c r="BZ37" s="71">
        <v>3</v>
      </c>
      <c r="CA37" s="71">
        <v>6</v>
      </c>
      <c r="CB37" s="71">
        <v>5</v>
      </c>
      <c r="CC37" s="71">
        <v>0</v>
      </c>
      <c r="CD37" s="71">
        <v>0</v>
      </c>
      <c r="CE37" s="71">
        <v>5</v>
      </c>
      <c r="CF37" s="71">
        <v>1</v>
      </c>
    </row>
    <row r="38" spans="1:84" x14ac:dyDescent="0.25">
      <c r="A38" s="48" t="s">
        <v>41</v>
      </c>
      <c r="B38" s="62" t="s">
        <v>42</v>
      </c>
      <c r="C38" s="63" t="s">
        <v>43</v>
      </c>
      <c r="D38" s="20"/>
      <c r="E38" s="11"/>
      <c r="F38" s="98" t="s">
        <v>44</v>
      </c>
      <c r="G38" s="96" t="e">
        <f ca="1">G37/G5</f>
        <v>#REF!</v>
      </c>
      <c r="H38" s="70" t="e">
        <f>IF(H5=0, 0, H37/H5)</f>
        <v>#REF!</v>
      </c>
      <c r="I38" s="70">
        <v>0</v>
      </c>
      <c r="J38" s="70">
        <v>0</v>
      </c>
      <c r="K38" s="70">
        <v>0</v>
      </c>
      <c r="L38" s="70">
        <v>0</v>
      </c>
      <c r="M38" s="70">
        <v>0</v>
      </c>
      <c r="N38" s="70">
        <v>0</v>
      </c>
      <c r="O38" s="70">
        <v>0</v>
      </c>
      <c r="P38" s="70">
        <v>0</v>
      </c>
      <c r="Q38" s="70">
        <v>0</v>
      </c>
      <c r="R38" s="70">
        <v>0</v>
      </c>
      <c r="S38" s="70">
        <v>2.7012425715829282E-4</v>
      </c>
      <c r="T38" s="70">
        <v>0</v>
      </c>
      <c r="U38" s="70">
        <v>0</v>
      </c>
      <c r="V38" s="70">
        <v>0</v>
      </c>
      <c r="W38" s="70">
        <v>0</v>
      </c>
      <c r="X38" s="70">
        <v>0</v>
      </c>
      <c r="Y38" s="70">
        <v>0</v>
      </c>
      <c r="Z38" s="70">
        <v>2.7196083763937991E-4</v>
      </c>
      <c r="AA38" s="70">
        <v>0</v>
      </c>
      <c r="AB38" s="70">
        <v>0</v>
      </c>
      <c r="AC38" s="70">
        <v>0</v>
      </c>
      <c r="AD38" s="70">
        <v>0</v>
      </c>
      <c r="AE38" s="70">
        <v>0</v>
      </c>
      <c r="AF38" s="70">
        <v>0</v>
      </c>
      <c r="AG38" s="70">
        <v>0</v>
      </c>
      <c r="AH38" s="70">
        <v>2.7502750275027501E-4</v>
      </c>
      <c r="AI38" s="70">
        <v>0</v>
      </c>
      <c r="AJ38" s="70">
        <v>0</v>
      </c>
      <c r="AK38" s="70">
        <v>5.5157198014340876E-4</v>
      </c>
      <c r="AL38" s="70">
        <v>0</v>
      </c>
      <c r="AM38" s="70">
        <v>2.7631942525559546E-4</v>
      </c>
      <c r="AN38" s="70">
        <v>0</v>
      </c>
      <c r="AO38" s="70">
        <v>2.9256875365710943E-4</v>
      </c>
      <c r="AP38" s="70">
        <v>2.9291154071470416E-4</v>
      </c>
      <c r="AQ38" s="70">
        <v>2.770083102493075E-4</v>
      </c>
      <c r="AR38" s="70">
        <v>0</v>
      </c>
      <c r="AS38" s="70">
        <v>0</v>
      </c>
      <c r="AT38" s="70">
        <v>0</v>
      </c>
      <c r="AU38" s="70">
        <v>0</v>
      </c>
      <c r="AV38" s="70">
        <v>0</v>
      </c>
      <c r="AW38" s="70">
        <v>0</v>
      </c>
      <c r="AX38" s="70">
        <v>0</v>
      </c>
      <c r="AY38" s="70">
        <v>0</v>
      </c>
      <c r="AZ38" s="70">
        <v>0</v>
      </c>
      <c r="BA38" s="70">
        <v>0</v>
      </c>
      <c r="BB38" s="70">
        <v>0</v>
      </c>
      <c r="BC38" s="70">
        <v>2.9967036260113877E-4</v>
      </c>
      <c r="BD38" s="70">
        <v>3.0030030030030029E-4</v>
      </c>
      <c r="BE38" s="70">
        <v>1.2077294685990338E-3</v>
      </c>
      <c r="BF38" s="70">
        <v>3.0275507114744171E-4</v>
      </c>
      <c r="BG38" s="70">
        <v>6.0587700696758558E-4</v>
      </c>
      <c r="BH38" s="70">
        <v>3.0376670716889426E-4</v>
      </c>
      <c r="BI38" s="70">
        <v>1.2180267965895249E-3</v>
      </c>
      <c r="BJ38" s="70">
        <v>9.1631032376298109E-4</v>
      </c>
      <c r="BK38" s="70">
        <v>6.1143381228981959E-4</v>
      </c>
      <c r="BL38" s="70">
        <v>2.4691358024691358E-3</v>
      </c>
      <c r="BM38" s="70">
        <v>5.8641975308641979E-3</v>
      </c>
      <c r="BN38" s="70">
        <v>3.1133250311332503E-4</v>
      </c>
      <c r="BO38" s="70">
        <v>2.1800062285892243E-3</v>
      </c>
      <c r="BP38" s="70">
        <v>3.7429819089207735E-3</v>
      </c>
      <c r="BQ38" s="70">
        <v>1.4687499999999999E-2</v>
      </c>
      <c r="BR38" s="70">
        <v>0</v>
      </c>
      <c r="BS38" s="70">
        <v>2.204724409448819E-3</v>
      </c>
      <c r="BT38" s="70">
        <v>0</v>
      </c>
      <c r="BU38" s="70">
        <v>1.2598425196850393E-3</v>
      </c>
      <c r="BV38" s="70">
        <v>0</v>
      </c>
      <c r="BW38" s="70">
        <v>0</v>
      </c>
      <c r="BX38" s="70">
        <v>9.5571838165020703E-4</v>
      </c>
      <c r="BY38" s="70">
        <v>3.1918289179699969E-4</v>
      </c>
      <c r="BZ38" s="70">
        <v>9.5816033216224845E-4</v>
      </c>
      <c r="CA38" s="70">
        <v>1.9230769230769232E-3</v>
      </c>
      <c r="CB38" s="70">
        <v>1.6097875080489374E-3</v>
      </c>
      <c r="CC38" s="70">
        <v>0</v>
      </c>
      <c r="CD38" s="70">
        <v>0</v>
      </c>
      <c r="CE38" s="70">
        <v>1.6254876462938881E-3</v>
      </c>
      <c r="CF38" s="70">
        <v>3.2562683165092806E-4</v>
      </c>
    </row>
    <row r="39" spans="1:84" x14ac:dyDescent="0.25">
      <c r="A39" s="46"/>
      <c r="B39" s="46"/>
      <c r="C39" s="46"/>
      <c r="D39" s="20"/>
      <c r="E39" s="11"/>
      <c r="F39" s="99" t="s">
        <v>45</v>
      </c>
      <c r="G39" s="161" t="e">
        <f ca="1">(INDIRECT("H39")+INDIRECT("I39")+INDIRECT("J39")+INDIRECT("K39")+INDIRECT("L39")+INDIRECT("M39")+INDIRECT("N39")+INDIRECT("O39")+INDIRECT("P39")+INDIRECT("Q39")+INDIRECT("R39")+INDIRECT("S39")) / 12</f>
        <v>#REF!</v>
      </c>
      <c r="H39" s="29" t="e">
        <f>#REF!</f>
        <v>#REF!</v>
      </c>
      <c r="I39" s="29">
        <v>14678</v>
      </c>
      <c r="J39" s="29">
        <v>13025</v>
      </c>
      <c r="K39" s="29">
        <v>12205</v>
      </c>
      <c r="L39" s="29">
        <v>11082</v>
      </c>
      <c r="M39" s="29">
        <v>10217</v>
      </c>
      <c r="N39" s="29">
        <v>9906</v>
      </c>
      <c r="O39" s="29">
        <v>10152</v>
      </c>
      <c r="P39" s="29">
        <v>10239</v>
      </c>
      <c r="Q39" s="29">
        <v>10824</v>
      </c>
      <c r="R39" s="29">
        <v>10932</v>
      </c>
      <c r="S39" s="29">
        <v>11050</v>
      </c>
      <c r="T39" s="29">
        <v>10954</v>
      </c>
      <c r="U39" s="29">
        <v>11777</v>
      </c>
      <c r="V39" s="29">
        <v>12286</v>
      </c>
      <c r="W39" s="29">
        <v>12548</v>
      </c>
      <c r="X39" s="29">
        <v>13169</v>
      </c>
      <c r="Y39" s="29">
        <v>13752</v>
      </c>
      <c r="Z39" s="29">
        <v>12853</v>
      </c>
      <c r="AA39" s="29">
        <v>12559</v>
      </c>
      <c r="AB39" s="29">
        <v>12500</v>
      </c>
      <c r="AC39" s="29">
        <v>11899</v>
      </c>
      <c r="AD39" s="29">
        <v>11604</v>
      </c>
      <c r="AE39" s="29">
        <v>11889</v>
      </c>
      <c r="AF39" s="29">
        <v>11921</v>
      </c>
      <c r="AG39" s="29">
        <v>13263</v>
      </c>
      <c r="AH39" s="29">
        <v>12524</v>
      </c>
      <c r="AI39" s="29">
        <v>12157</v>
      </c>
      <c r="AJ39" s="29">
        <v>13365</v>
      </c>
      <c r="AK39" s="29">
        <v>13952</v>
      </c>
      <c r="AL39" s="29">
        <v>12943</v>
      </c>
      <c r="AM39" s="29">
        <v>13122</v>
      </c>
      <c r="AN39" s="29">
        <v>13759</v>
      </c>
      <c r="AO39" s="29">
        <v>14623</v>
      </c>
      <c r="AP39" s="29">
        <v>14091</v>
      </c>
      <c r="AQ39" s="29">
        <v>13660</v>
      </c>
      <c r="AR39" s="29">
        <v>13760</v>
      </c>
      <c r="AS39" s="29">
        <v>13910</v>
      </c>
      <c r="AT39" s="29">
        <v>13702</v>
      </c>
      <c r="AU39" s="29">
        <v>14245</v>
      </c>
      <c r="AV39" s="29">
        <v>14698</v>
      </c>
      <c r="AW39" s="29">
        <v>16060</v>
      </c>
      <c r="AX39" s="29">
        <v>16045</v>
      </c>
      <c r="AY39" s="29">
        <v>17759</v>
      </c>
      <c r="AZ39" s="29">
        <v>19985</v>
      </c>
      <c r="BA39" s="29">
        <v>20953</v>
      </c>
      <c r="BB39" s="29">
        <v>19423</v>
      </c>
      <c r="BC39" s="29">
        <v>18201</v>
      </c>
      <c r="BD39" s="29">
        <v>18197</v>
      </c>
      <c r="BE39" s="29">
        <v>20004</v>
      </c>
      <c r="BF39" s="29">
        <v>21200</v>
      </c>
      <c r="BG39" s="29">
        <v>22926</v>
      </c>
      <c r="BH39" s="29">
        <v>23741</v>
      </c>
      <c r="BI39" s="29">
        <v>23454</v>
      </c>
      <c r="BJ39" s="29">
        <v>23520</v>
      </c>
      <c r="BK39" s="29">
        <v>24138</v>
      </c>
      <c r="BL39" s="29">
        <v>24093</v>
      </c>
      <c r="BM39" s="29">
        <v>28865</v>
      </c>
      <c r="BN39" s="29">
        <v>16920</v>
      </c>
      <c r="BO39" s="29">
        <v>15298</v>
      </c>
      <c r="BP39" s="29">
        <v>14249</v>
      </c>
      <c r="BQ39" s="29">
        <v>11065</v>
      </c>
      <c r="BR39" s="29">
        <v>10362</v>
      </c>
      <c r="BS39" s="29">
        <v>11218</v>
      </c>
      <c r="BT39" s="29">
        <v>9377</v>
      </c>
      <c r="BU39" s="29">
        <v>9212</v>
      </c>
      <c r="BV39" s="29">
        <v>8855</v>
      </c>
      <c r="BW39" s="29">
        <v>8825</v>
      </c>
      <c r="BX39" s="29">
        <v>8698</v>
      </c>
      <c r="BY39" s="29">
        <v>7951</v>
      </c>
      <c r="BZ39" s="29">
        <v>7012</v>
      </c>
      <c r="CA39" s="29">
        <v>7363</v>
      </c>
      <c r="CB39" s="29">
        <v>6696</v>
      </c>
      <c r="CC39" s="29">
        <v>4658</v>
      </c>
      <c r="CD39" s="29">
        <v>5974</v>
      </c>
      <c r="CE39" s="29">
        <v>5547</v>
      </c>
      <c r="CF39" s="29">
        <v>5827</v>
      </c>
    </row>
    <row r="40" spans="1:84" x14ac:dyDescent="0.25">
      <c r="A40" s="48" t="s">
        <v>15</v>
      </c>
      <c r="B40" s="62" t="s">
        <v>46</v>
      </c>
      <c r="C40" s="63" t="s">
        <v>47</v>
      </c>
      <c r="D40" s="20"/>
      <c r="E40" s="11"/>
      <c r="F40" s="98" t="s">
        <v>28</v>
      </c>
      <c r="G40" s="103" t="e">
        <f ca="1">G39/G8</f>
        <v>#REF!</v>
      </c>
      <c r="H40" s="104" t="e">
        <f>IF(H8=0, 0, H39/H8)</f>
        <v>#REF!</v>
      </c>
      <c r="I40" s="104">
        <v>0.15940659650951899</v>
      </c>
      <c r="J40" s="104">
        <v>0.14103799634005046</v>
      </c>
      <c r="K40" s="104">
        <v>0.13200160067487915</v>
      </c>
      <c r="L40" s="104">
        <v>0.11956756290190323</v>
      </c>
      <c r="M40" s="104">
        <v>0.11001399806180683</v>
      </c>
      <c r="N40" s="104">
        <v>0.10582089711679182</v>
      </c>
      <c r="O40" s="104">
        <v>0.1071100748040219</v>
      </c>
      <c r="P40" s="104">
        <v>0.10736981187475095</v>
      </c>
      <c r="Q40" s="104">
        <v>0.11301015880307792</v>
      </c>
      <c r="R40" s="104">
        <v>0.11388567678219833</v>
      </c>
      <c r="S40" s="104">
        <v>0.11484098939929328</v>
      </c>
      <c r="T40" s="104">
        <v>0.11341657865854921</v>
      </c>
      <c r="U40" s="104">
        <v>0.12143740977521138</v>
      </c>
      <c r="V40" s="104">
        <v>0.1257844893780394</v>
      </c>
      <c r="W40" s="104">
        <v>0.12747239351057021</v>
      </c>
      <c r="X40" s="104">
        <v>0.13325980044929267</v>
      </c>
      <c r="Y40" s="104">
        <v>0.13886280330798825</v>
      </c>
      <c r="Z40" s="104">
        <v>0.12932274844798616</v>
      </c>
      <c r="AA40" s="104">
        <v>0.12591359794672308</v>
      </c>
      <c r="AB40" s="104">
        <v>0.12453548264971656</v>
      </c>
      <c r="AC40" s="104">
        <v>0.11800232057677242</v>
      </c>
      <c r="AD40" s="104">
        <v>0.11425758172508861</v>
      </c>
      <c r="AE40" s="104">
        <v>0.11620110639795141</v>
      </c>
      <c r="AF40" s="104">
        <v>0.11573336957788047</v>
      </c>
      <c r="AG40" s="104">
        <v>0.12607054931893577</v>
      </c>
      <c r="AH40" s="104">
        <v>0.11893298386560687</v>
      </c>
      <c r="AI40" s="104">
        <v>0.11491742997854219</v>
      </c>
      <c r="AJ40" s="104">
        <v>0.12522017764119478</v>
      </c>
      <c r="AK40" s="104">
        <v>0.12942846275870387</v>
      </c>
      <c r="AL40" s="104">
        <v>0.11976164259343222</v>
      </c>
      <c r="AM40" s="104">
        <v>0.12084096915893876</v>
      </c>
      <c r="AN40" s="104">
        <v>0.12607898836250345</v>
      </c>
      <c r="AO40" s="104">
        <v>0.13658058188950636</v>
      </c>
      <c r="AP40" s="104">
        <v>0.13058103975535168</v>
      </c>
      <c r="AQ40" s="104">
        <v>0.12212894169818238</v>
      </c>
      <c r="AR40" s="104">
        <v>0.12714017758969573</v>
      </c>
      <c r="AS40" s="104">
        <v>0.12745098039215685</v>
      </c>
      <c r="AT40" s="104">
        <v>0.12463048362303417</v>
      </c>
      <c r="AU40" s="104">
        <v>0.12892919528994362</v>
      </c>
      <c r="AV40" s="104">
        <v>0.13203496258500347</v>
      </c>
      <c r="AW40" s="104">
        <v>0.14170504879383061</v>
      </c>
      <c r="AX40" s="104">
        <v>0.1400539441180835</v>
      </c>
      <c r="AY40" s="104">
        <v>0.15345067440875823</v>
      </c>
      <c r="AZ40" s="104">
        <v>0.17141411282367977</v>
      </c>
      <c r="BA40" s="104">
        <v>0.17841754798276538</v>
      </c>
      <c r="BB40" s="104">
        <v>0.16367374798810136</v>
      </c>
      <c r="BC40" s="104">
        <v>0.15223828164207567</v>
      </c>
      <c r="BD40" s="104">
        <v>0.15136164761857232</v>
      </c>
      <c r="BE40" s="104">
        <v>0.16545221454861256</v>
      </c>
      <c r="BF40" s="104">
        <v>0.17348750808108085</v>
      </c>
      <c r="BG40" s="104">
        <v>0.18582370820668692</v>
      </c>
      <c r="BH40" s="104">
        <v>0.19044754089155216</v>
      </c>
      <c r="BI40" s="104">
        <v>0.18784689684999639</v>
      </c>
      <c r="BJ40" s="104">
        <v>0.18721493898798863</v>
      </c>
      <c r="BK40" s="104">
        <v>0.1914665778264284</v>
      </c>
      <c r="BL40" s="104">
        <v>0.19128563829364922</v>
      </c>
      <c r="BM40" s="104">
        <v>0.22917278667439442</v>
      </c>
      <c r="BN40" s="104">
        <v>0.13409946502872994</v>
      </c>
      <c r="BO40" s="104">
        <v>0.12074762814340063</v>
      </c>
      <c r="BP40" s="104">
        <v>0.11219596696089007</v>
      </c>
      <c r="BQ40" s="104">
        <v>8.7019779009869846E-2</v>
      </c>
      <c r="BR40" s="104">
        <v>8.1361202280186562E-2</v>
      </c>
      <c r="BS40" s="104">
        <v>8.5327451129535256E-2</v>
      </c>
      <c r="BT40" s="104">
        <v>7.1324256484369061E-2</v>
      </c>
      <c r="BU40" s="104">
        <v>7.0069217311934287E-2</v>
      </c>
      <c r="BV40" s="104">
        <v>6.6868038512365488E-2</v>
      </c>
      <c r="BW40" s="104">
        <v>6.6190644055592635E-2</v>
      </c>
      <c r="BX40" s="104">
        <v>6.4997272475919327E-2</v>
      </c>
      <c r="BY40" s="104">
        <v>5.9215181011819204E-2</v>
      </c>
      <c r="BZ40" s="104">
        <v>5.2199417855893278E-2</v>
      </c>
      <c r="CA40" s="104">
        <v>5.4844620564311893E-2</v>
      </c>
      <c r="CB40" s="104">
        <v>4.9826989619377163E-2</v>
      </c>
      <c r="CC40" s="104">
        <v>3.4455975796489305E-2</v>
      </c>
      <c r="CD40" s="104">
        <v>4.4000883847683581E-2</v>
      </c>
      <c r="CE40" s="104">
        <v>4.0679681426832308E-2</v>
      </c>
      <c r="CF40" s="104">
        <v>4.2495624270711782E-2</v>
      </c>
    </row>
    <row r="41" spans="1:84" x14ac:dyDescent="0.25">
      <c r="A41" s="17"/>
      <c r="B41" s="17"/>
      <c r="C41" s="17"/>
      <c r="D41" s="20"/>
      <c r="E41" s="11"/>
      <c r="F41" s="102" t="s">
        <v>48</v>
      </c>
      <c r="G41" s="105" t="e">
        <f ca="1">(INDIRECT("H41")+INDIRECT("I41")+INDIRECT("J41")+INDIRECT("K41")+INDIRECT("L41")+INDIRECT("M41")+INDIRECT("N41")+INDIRECT("O41")+INDIRECT("P41")+INDIRECT("Q41")+INDIRECT("R41")+INDIRECT("S41")) / 12</f>
        <v>#REF!</v>
      </c>
      <c r="H41" s="150" t="e">
        <f>#REF!</f>
        <v>#REF!</v>
      </c>
      <c r="I41" s="150">
        <v>1450</v>
      </c>
      <c r="J41" s="150">
        <v>1407</v>
      </c>
      <c r="K41" s="150">
        <v>1462</v>
      </c>
      <c r="L41" s="150">
        <v>1341</v>
      </c>
      <c r="M41" s="150">
        <v>1303</v>
      </c>
      <c r="N41" s="150">
        <v>1324</v>
      </c>
      <c r="O41" s="150">
        <v>1443</v>
      </c>
      <c r="P41" s="150">
        <v>1468</v>
      </c>
      <c r="Q41" s="150">
        <v>1455</v>
      </c>
      <c r="R41" s="150">
        <v>1467</v>
      </c>
      <c r="S41" s="150">
        <v>1572</v>
      </c>
      <c r="T41" s="150">
        <v>1785</v>
      </c>
      <c r="U41" s="150">
        <v>163</v>
      </c>
      <c r="V41" s="150">
        <v>1906</v>
      </c>
      <c r="W41" s="150">
        <v>1792</v>
      </c>
      <c r="X41" s="150">
        <v>1802</v>
      </c>
      <c r="Y41" s="150">
        <v>157</v>
      </c>
      <c r="Z41" s="150">
        <v>1807</v>
      </c>
      <c r="AA41" s="150">
        <v>1912</v>
      </c>
      <c r="AB41" s="150">
        <v>1938</v>
      </c>
      <c r="AC41" s="150">
        <v>2034</v>
      </c>
      <c r="AD41" s="150">
        <v>2083</v>
      </c>
      <c r="AE41" s="150">
        <v>2167</v>
      </c>
      <c r="AF41" s="150">
        <v>2346</v>
      </c>
      <c r="AG41" s="150">
        <v>2332</v>
      </c>
      <c r="AH41" s="150">
        <v>2317</v>
      </c>
      <c r="AI41" s="150">
        <v>2278</v>
      </c>
      <c r="AJ41" s="150">
        <v>2201</v>
      </c>
      <c r="AK41" s="150">
        <v>2287</v>
      </c>
      <c r="AL41" s="150">
        <v>2236</v>
      </c>
      <c r="AM41" s="150">
        <v>2237</v>
      </c>
      <c r="AN41" s="150">
        <v>2314</v>
      </c>
      <c r="AO41" s="150">
        <v>2369</v>
      </c>
      <c r="AP41" s="150">
        <v>2356</v>
      </c>
      <c r="AQ41" s="150">
        <v>2449</v>
      </c>
      <c r="AR41" s="150">
        <v>2464</v>
      </c>
      <c r="AS41" s="150">
        <v>2447</v>
      </c>
      <c r="AT41" s="150">
        <v>2451</v>
      </c>
      <c r="AU41" s="150">
        <v>2497</v>
      </c>
      <c r="AV41" s="150">
        <v>2554</v>
      </c>
      <c r="AW41" s="150">
        <v>2515</v>
      </c>
      <c r="AX41" s="150">
        <v>2494</v>
      </c>
      <c r="AY41" s="150">
        <v>2603</v>
      </c>
      <c r="AZ41" s="150">
        <v>2939</v>
      </c>
      <c r="BA41" s="150">
        <v>2850</v>
      </c>
      <c r="BB41" s="150">
        <v>2766</v>
      </c>
      <c r="BC41" s="150">
        <v>2638</v>
      </c>
      <c r="BD41" s="150">
        <v>2497</v>
      </c>
      <c r="BE41" s="150">
        <v>2327</v>
      </c>
      <c r="BF41" s="150">
        <v>2127</v>
      </c>
      <c r="BG41" s="150">
        <v>2169</v>
      </c>
      <c r="BH41" s="150">
        <v>2409</v>
      </c>
      <c r="BI41" s="150">
        <v>2561</v>
      </c>
      <c r="BJ41" s="150">
        <v>2556</v>
      </c>
      <c r="BK41" s="150">
        <v>2570</v>
      </c>
      <c r="BL41" s="150">
        <v>2666</v>
      </c>
      <c r="BM41" s="150">
        <v>2413</v>
      </c>
      <c r="BN41" s="150">
        <v>2281</v>
      </c>
      <c r="BO41" s="150">
        <v>2384</v>
      </c>
      <c r="BP41" s="150">
        <v>2545</v>
      </c>
      <c r="BQ41" s="150">
        <v>2549</v>
      </c>
      <c r="BR41" s="150">
        <v>2539</v>
      </c>
      <c r="BS41" s="150">
        <v>2592</v>
      </c>
      <c r="BT41" s="150">
        <v>2608</v>
      </c>
      <c r="BU41" s="150">
        <v>2574</v>
      </c>
      <c r="BV41" s="150">
        <v>2477</v>
      </c>
      <c r="BW41" s="150">
        <v>2422</v>
      </c>
      <c r="BX41" s="150">
        <v>2405</v>
      </c>
      <c r="BY41" s="150">
        <v>2342</v>
      </c>
      <c r="BZ41" s="150">
        <v>2311</v>
      </c>
      <c r="CA41" s="150">
        <v>2340</v>
      </c>
      <c r="CB41" s="150">
        <v>2350</v>
      </c>
      <c r="CC41" s="150">
        <v>2356</v>
      </c>
      <c r="CD41" s="150">
        <v>2321</v>
      </c>
      <c r="CE41" s="150">
        <v>2382</v>
      </c>
      <c r="CF41" s="150">
        <v>2489</v>
      </c>
    </row>
    <row r="42" spans="1:84" ht="13.8" thickBot="1" x14ac:dyDescent="0.3">
      <c r="A42" s="17"/>
      <c r="B42" s="17"/>
      <c r="C42" s="17"/>
      <c r="D42" s="20"/>
      <c r="E42" s="11"/>
      <c r="F42" s="101" t="s">
        <v>49</v>
      </c>
      <c r="G42" s="96" t="e">
        <f ca="1">G41/G8</f>
        <v>#REF!</v>
      </c>
      <c r="H42" s="107" t="e">
        <f>IF(H8=0, 0, H41/H8)</f>
        <v>#REF!</v>
      </c>
      <c r="I42" s="107">
        <v>1.5747347386483347E-2</v>
      </c>
      <c r="J42" s="107">
        <v>1.5235352080648829E-2</v>
      </c>
      <c r="K42" s="107">
        <v>1.5812072116892527E-2</v>
      </c>
      <c r="L42" s="107">
        <v>1.4468516680333176E-2</v>
      </c>
      <c r="M42" s="107">
        <v>1.4030365026380963E-2</v>
      </c>
      <c r="N42" s="107">
        <v>1.4143636965741205E-2</v>
      </c>
      <c r="O42" s="107">
        <v>1.5224570325276163E-2</v>
      </c>
      <c r="P42" s="107">
        <v>1.5393972441853148E-2</v>
      </c>
      <c r="Q42" s="107">
        <v>1.5191221457730818E-2</v>
      </c>
      <c r="R42" s="107">
        <v>1.5282682751507954E-2</v>
      </c>
      <c r="S42" s="107">
        <v>1.6337559758885886E-2</v>
      </c>
      <c r="T42" s="107">
        <v>1.8481704665465615E-2</v>
      </c>
      <c r="U42" s="107">
        <v>1.6807589193648174E-3</v>
      </c>
      <c r="V42" s="107">
        <v>1.9513693370872793E-2</v>
      </c>
      <c r="W42" s="107">
        <v>1.8204536911933522E-2</v>
      </c>
      <c r="X42" s="107">
        <v>1.8234806014854991E-2</v>
      </c>
      <c r="Y42" s="107">
        <v>1.5853301424777599E-3</v>
      </c>
      <c r="Z42" s="107">
        <v>1.8181452302615031E-2</v>
      </c>
      <c r="AA42" s="107">
        <v>1.9169265011078473E-2</v>
      </c>
      <c r="AB42" s="107">
        <v>1.9307981230012056E-2</v>
      </c>
      <c r="AC42" s="107">
        <v>2.0171167329452483E-2</v>
      </c>
      <c r="AD42" s="107">
        <v>2.0510043324143364E-2</v>
      </c>
      <c r="AE42" s="107">
        <v>2.1179897179271653E-2</v>
      </c>
      <c r="AF42" s="107">
        <v>2.2775814531474505E-2</v>
      </c>
      <c r="AG42" s="107">
        <v>2.2166668250905394E-2</v>
      </c>
      <c r="AH42" s="107">
        <v>2.2003171799473899E-2</v>
      </c>
      <c r="AI42" s="107">
        <v>2.1533429751675506E-2</v>
      </c>
      <c r="AJ42" s="107">
        <v>2.0621744181688717E-2</v>
      </c>
      <c r="AK42" s="107">
        <v>2.1215803779325956E-2</v>
      </c>
      <c r="AL42" s="107">
        <v>2.0689718986240783E-2</v>
      </c>
      <c r="AM42" s="107">
        <v>2.060061332179134E-2</v>
      </c>
      <c r="AN42" s="107">
        <v>2.1204068542105745E-2</v>
      </c>
      <c r="AO42" s="107">
        <v>2.2126745435016113E-2</v>
      </c>
      <c r="AP42" s="107">
        <v>2.183300898897229E-2</v>
      </c>
      <c r="AQ42" s="107">
        <v>2.1895591377660954E-2</v>
      </c>
      <c r="AR42" s="107">
        <v>2.2766962033503653E-2</v>
      </c>
      <c r="AS42" s="107">
        <v>2.2420743998533992E-2</v>
      </c>
      <c r="AT42" s="107">
        <v>2.2293775752449042E-2</v>
      </c>
      <c r="AU42" s="107">
        <v>2.2599943884800928E-2</v>
      </c>
      <c r="AV42" s="107">
        <v>2.2943073509463792E-2</v>
      </c>
      <c r="AW42" s="107">
        <v>2.2191045935023912E-2</v>
      </c>
      <c r="AX42" s="107">
        <v>2.1769681310719866E-2</v>
      </c>
      <c r="AY42" s="107">
        <v>2.2491812910974587E-2</v>
      </c>
      <c r="AZ42" s="107">
        <v>2.5208210036967466E-2</v>
      </c>
      <c r="BA42" s="107">
        <v>2.4268124457160374E-2</v>
      </c>
      <c r="BB42" s="107">
        <v>2.3308530450243954E-2</v>
      </c>
      <c r="BC42" s="107">
        <v>2.2064973736157116E-2</v>
      </c>
      <c r="BD42" s="107">
        <v>2.0769909001680225E-2</v>
      </c>
      <c r="BE42" s="107">
        <v>1.9246515859559159E-2</v>
      </c>
      <c r="BF42" s="107">
        <v>1.7406034419266934E-2</v>
      </c>
      <c r="BG42" s="107">
        <v>1.7580547112462007E-2</v>
      </c>
      <c r="BH42" s="107">
        <v>1.9324717830240899E-2</v>
      </c>
      <c r="BI42" s="107">
        <v>2.0511465116092809E-2</v>
      </c>
      <c r="BJ42" s="107">
        <v>2.0345296941041622E-2</v>
      </c>
      <c r="BK42" s="107">
        <v>2.0385661820114382E-2</v>
      </c>
      <c r="BL42" s="107">
        <v>2.1166625646074331E-2</v>
      </c>
      <c r="BM42" s="107">
        <v>1.9157939866458123E-2</v>
      </c>
      <c r="BN42" s="107">
        <v>1.8078066177927482E-2</v>
      </c>
      <c r="BO42" s="107">
        <v>1.8816992122752459E-2</v>
      </c>
      <c r="BP42" s="107">
        <v>2.003921228966701E-2</v>
      </c>
      <c r="BQ42" s="107">
        <v>2.0046400062915339E-2</v>
      </c>
      <c r="BR42" s="107">
        <v>1.9935928642095511E-2</v>
      </c>
      <c r="BS42" s="107">
        <v>1.9715524454248116E-2</v>
      </c>
      <c r="BT42" s="107">
        <v>1.9837225222484219E-2</v>
      </c>
      <c r="BU42" s="107">
        <v>1.9578611089982507E-2</v>
      </c>
      <c r="BV42" s="107">
        <v>1.8704927317349442E-2</v>
      </c>
      <c r="BW42" s="107">
        <v>1.8165862878486729E-2</v>
      </c>
      <c r="BX42" s="107">
        <v>1.7971768257597835E-2</v>
      </c>
      <c r="BY42" s="107">
        <v>1.7442076962606034E-2</v>
      </c>
      <c r="BZ42" s="107">
        <v>1.7203772770246629E-2</v>
      </c>
      <c r="CA42" s="107">
        <v>1.742990793433245E-2</v>
      </c>
      <c r="CB42" s="107">
        <v>1.7487070729620122E-2</v>
      </c>
      <c r="CC42" s="107">
        <v>1.7427711244424389E-2</v>
      </c>
      <c r="CD42" s="107">
        <v>1.7095087279958752E-2</v>
      </c>
      <c r="CE42" s="107">
        <v>1.7468722040511007E-2</v>
      </c>
      <c r="CF42" s="107">
        <v>1.815198366394399E-2</v>
      </c>
    </row>
    <row r="43" spans="1:84" ht="12.75" customHeight="1" thickBot="1" x14ac:dyDescent="0.3">
      <c r="A43" s="46"/>
      <c r="B43" s="46"/>
      <c r="C43" s="46"/>
      <c r="D43" s="1"/>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20"/>
      <c r="E45" s="11"/>
      <c r="F45" s="26" t="s">
        <v>51</v>
      </c>
      <c r="G45" s="111" t="e">
        <f ca="1">(INDIRECT("H45")+INDIRECT("I45")+INDIRECT("J45")+INDIRECT("K45")+INDIRECT("L45")+INDIRECT("M45")+INDIRECT("N45")+INDIRECT("O45")+INDIRECT("P45")+INDIRECT("Q45")+INDIRECT("R45")+INDIRECT("S45")) / 12</f>
        <v>#REF!</v>
      </c>
      <c r="H45" s="58" t="e">
        <f>#REF!</f>
        <v>#REF!</v>
      </c>
      <c r="I45" s="58">
        <v>4630</v>
      </c>
      <c r="J45" s="58">
        <v>4774</v>
      </c>
      <c r="K45" s="58">
        <v>6676</v>
      </c>
      <c r="L45" s="58">
        <v>1907</v>
      </c>
      <c r="M45" s="58">
        <v>2947</v>
      </c>
      <c r="N45" s="58">
        <v>2230</v>
      </c>
      <c r="O45" s="58">
        <v>1936</v>
      </c>
      <c r="P45" s="58">
        <v>1848</v>
      </c>
      <c r="Q45" s="58">
        <v>1498</v>
      </c>
      <c r="R45" s="58">
        <v>1464</v>
      </c>
      <c r="S45" s="58">
        <v>1087</v>
      </c>
      <c r="T45" s="58">
        <v>1127</v>
      </c>
      <c r="U45" s="58">
        <v>1071</v>
      </c>
      <c r="V45" s="58">
        <v>1607</v>
      </c>
      <c r="W45" s="58">
        <v>1294</v>
      </c>
      <c r="X45" s="58">
        <v>1139</v>
      </c>
      <c r="Y45" s="58">
        <v>2061</v>
      </c>
      <c r="Z45" s="58">
        <v>1499</v>
      </c>
      <c r="AA45" s="58">
        <v>1250</v>
      </c>
      <c r="AB45" s="58">
        <v>1380</v>
      </c>
      <c r="AC45" s="58">
        <v>3682</v>
      </c>
      <c r="AD45" s="58">
        <v>1697</v>
      </c>
      <c r="AE45" s="58">
        <v>2302</v>
      </c>
      <c r="AF45" s="58">
        <v>1616</v>
      </c>
      <c r="AG45" s="58">
        <v>1252</v>
      </c>
      <c r="AH45" s="58">
        <v>1903</v>
      </c>
      <c r="AI45" s="58">
        <v>1431</v>
      </c>
      <c r="AJ45" s="58">
        <v>1010</v>
      </c>
      <c r="AK45" s="58">
        <v>1188</v>
      </c>
      <c r="AL45" s="58">
        <v>1708</v>
      </c>
      <c r="AM45" s="58">
        <v>1456</v>
      </c>
      <c r="AN45" s="58">
        <v>1976</v>
      </c>
      <c r="AO45" s="58">
        <v>1927</v>
      </c>
      <c r="AP45" s="58">
        <v>2188</v>
      </c>
      <c r="AQ45" s="58">
        <v>1389</v>
      </c>
      <c r="AR45" s="58">
        <v>1541</v>
      </c>
      <c r="AS45" s="58">
        <v>1272</v>
      </c>
      <c r="AT45" s="58">
        <v>1736</v>
      </c>
      <c r="AU45" s="58">
        <v>2281</v>
      </c>
      <c r="AV45" s="58">
        <v>971</v>
      </c>
      <c r="AW45" s="58">
        <v>2520</v>
      </c>
      <c r="AX45" s="58">
        <v>1880</v>
      </c>
      <c r="AY45" s="58">
        <v>1007</v>
      </c>
      <c r="AZ45" s="58">
        <v>2179</v>
      </c>
      <c r="BA45" s="58">
        <v>1371</v>
      </c>
      <c r="BB45" s="58">
        <v>179</v>
      </c>
      <c r="BC45" s="58">
        <v>1622</v>
      </c>
      <c r="BD45" s="58">
        <v>1289</v>
      </c>
      <c r="BE45" s="58">
        <v>5975</v>
      </c>
      <c r="BF45" s="58">
        <v>932</v>
      </c>
      <c r="BG45" s="58">
        <v>1785</v>
      </c>
      <c r="BH45" s="58">
        <v>1431</v>
      </c>
      <c r="BI45" s="58">
        <v>727</v>
      </c>
      <c r="BJ45" s="58">
        <v>1256</v>
      </c>
      <c r="BK45" s="58">
        <v>2138</v>
      </c>
      <c r="BL45" s="58">
        <v>5375</v>
      </c>
      <c r="BM45" s="58">
        <v>3053</v>
      </c>
      <c r="BN45" s="58">
        <v>1548</v>
      </c>
      <c r="BO45" s="58">
        <v>1236</v>
      </c>
      <c r="BP45" s="58">
        <v>1442</v>
      </c>
      <c r="BQ45" s="58">
        <v>1474</v>
      </c>
      <c r="BR45" s="58">
        <v>1230</v>
      </c>
      <c r="BS45" s="58">
        <v>1828</v>
      </c>
      <c r="BT45" s="58">
        <v>489</v>
      </c>
      <c r="BU45" s="58">
        <v>953</v>
      </c>
      <c r="BV45" s="58">
        <v>1092</v>
      </c>
      <c r="BW45" s="58">
        <v>2098</v>
      </c>
      <c r="BX45" s="58">
        <v>1825</v>
      </c>
      <c r="BY45" s="58">
        <v>1242</v>
      </c>
      <c r="BZ45" s="58">
        <v>1149</v>
      </c>
      <c r="CA45" s="58">
        <v>771</v>
      </c>
      <c r="CB45" s="58">
        <v>768</v>
      </c>
      <c r="CC45" s="58">
        <v>1200</v>
      </c>
      <c r="CD45" s="58">
        <v>791</v>
      </c>
      <c r="CE45" s="58">
        <v>856</v>
      </c>
      <c r="CF45" s="58">
        <v>1534</v>
      </c>
    </row>
    <row r="46" spans="1:84" x14ac:dyDescent="0.25">
      <c r="A46" s="48" t="s">
        <v>41</v>
      </c>
      <c r="B46" s="62" t="s">
        <v>42</v>
      </c>
      <c r="C46" s="63" t="s">
        <v>43</v>
      </c>
      <c r="D46" s="20"/>
      <c r="E46" s="11"/>
      <c r="F46" s="27" t="s">
        <v>52</v>
      </c>
      <c r="G46" s="23" t="e">
        <f ca="1">G45/G30</f>
        <v>#REF!</v>
      </c>
      <c r="H46" s="60" t="e">
        <f>IF(H30=0, 0, H45/H30)</f>
        <v>#REF!</v>
      </c>
      <c r="I46" s="60">
        <v>5.1555001280523788E-2</v>
      </c>
      <c r="J46" s="60">
        <v>4.0237344706100499E-2</v>
      </c>
      <c r="K46" s="60">
        <v>5.3537775567976773E-2</v>
      </c>
      <c r="L46" s="60">
        <v>1.4260182907222816E-2</v>
      </c>
      <c r="M46" s="60">
        <v>3.6389005507124692E-2</v>
      </c>
      <c r="N46" s="60">
        <v>2.8486389126630304E-2</v>
      </c>
      <c r="O46" s="60">
        <v>2.3748481986236674E-2</v>
      </c>
      <c r="P46" s="60">
        <v>2.3032342493924097E-2</v>
      </c>
      <c r="Q46" s="60">
        <v>1.7975424786406836E-2</v>
      </c>
      <c r="R46" s="60">
        <v>1.7674328761831178E-2</v>
      </c>
      <c r="S46" s="60">
        <v>1.2288595459889662E-2</v>
      </c>
      <c r="T46" s="60">
        <v>1.0328079178885631E-2</v>
      </c>
      <c r="U46" s="60">
        <v>9.5182232649905357E-3</v>
      </c>
      <c r="V46" s="60">
        <v>1.941219815662636E-2</v>
      </c>
      <c r="W46" s="60">
        <v>1.5823520060652751E-2</v>
      </c>
      <c r="X46" s="60">
        <v>8.2766538774561096E-3</v>
      </c>
      <c r="Y46" s="60">
        <v>2.3296822543999458E-2</v>
      </c>
      <c r="Z46" s="60">
        <v>1.6844210715569938E-2</v>
      </c>
      <c r="AA46" s="60">
        <v>1.4105008970785706E-2</v>
      </c>
      <c r="AB46" s="60">
        <v>5.7028092534278842E-3</v>
      </c>
      <c r="AC46" s="60">
        <v>4.3215455217661763E-2</v>
      </c>
      <c r="AD46" s="60">
        <v>2.3305317512634587E-2</v>
      </c>
      <c r="AE46" s="60">
        <v>3.218950135637777E-2</v>
      </c>
      <c r="AF46" s="60">
        <v>1.9924051881442029E-2</v>
      </c>
      <c r="AG46" s="60">
        <v>1.7063032367972741E-2</v>
      </c>
      <c r="AH46" s="60">
        <v>2.4008377069035122E-2</v>
      </c>
      <c r="AI46" s="60">
        <v>1.7853132719514934E-2</v>
      </c>
      <c r="AJ46" s="60">
        <v>1.0719478672482781E-2</v>
      </c>
      <c r="AK46" s="60">
        <v>1.3424335563189296E-2</v>
      </c>
      <c r="AL46" s="60">
        <v>1.8768405784361127E-2</v>
      </c>
      <c r="AM46" s="60">
        <v>1.5643970732021791E-2</v>
      </c>
      <c r="AN46" s="60">
        <v>2.0678973586169366E-2</v>
      </c>
      <c r="AO46" s="60">
        <v>1.3981904063967029E-2</v>
      </c>
      <c r="AP46" s="60">
        <v>2.9573562208555788E-2</v>
      </c>
      <c r="AQ46" s="60">
        <v>1.5688887884880386E-2</v>
      </c>
      <c r="AR46" s="60">
        <v>1.5676500508646999E-2</v>
      </c>
      <c r="AS46" s="60">
        <v>1.6936740210111448E-2</v>
      </c>
      <c r="AT46" s="60">
        <v>1.9622249098574674E-2</v>
      </c>
      <c r="AU46" s="60">
        <v>2.4677867814910583E-2</v>
      </c>
      <c r="AV46" s="60">
        <v>1.0596156574309503E-2</v>
      </c>
      <c r="AW46" s="60">
        <v>5.1078320090805901E-2</v>
      </c>
      <c r="AX46" s="60">
        <v>1.9461496257802715E-2</v>
      </c>
      <c r="AY46" s="60">
        <v>1.1152581041719735E-2</v>
      </c>
      <c r="AZ46" s="60">
        <v>2.0773154106487439E-2</v>
      </c>
      <c r="BA46" s="60">
        <v>1.3903255247946457E-2</v>
      </c>
      <c r="BB46" s="60">
        <v>1.7309570548587675E-3</v>
      </c>
      <c r="BC46" s="60">
        <v>1.7244312141186477E-2</v>
      </c>
      <c r="BD46" s="60">
        <v>1.1488515940427277E-2</v>
      </c>
      <c r="BE46" s="60">
        <v>4.5733224134895792E-2</v>
      </c>
      <c r="BF46" s="60">
        <v>6.926690052916345E-3</v>
      </c>
      <c r="BG46" s="60">
        <v>1.7487827100743598E-2</v>
      </c>
      <c r="BH46" s="60">
        <v>9.6959102366046025E-3</v>
      </c>
      <c r="BI46" s="60">
        <v>6.2366495380418467E-3</v>
      </c>
      <c r="BJ46" s="60">
        <v>1.0062409370218153E-2</v>
      </c>
      <c r="BK46" s="60">
        <v>1.3254558191726131E-2</v>
      </c>
      <c r="BL46" s="60">
        <v>3.3252084828388311E-2</v>
      </c>
      <c r="BM46" s="60">
        <v>1.8219251656024348E-2</v>
      </c>
      <c r="BN46" s="60">
        <v>1.1549911584979146E-2</v>
      </c>
      <c r="BO46" s="60">
        <v>1.3729214568962644E-2</v>
      </c>
      <c r="BP46" s="60">
        <v>1.4429379096412669E-2</v>
      </c>
      <c r="BQ46" s="60">
        <v>1.3348184773651371E-2</v>
      </c>
      <c r="BR46" s="60">
        <v>1.411294949170434E-2</v>
      </c>
      <c r="BS46" s="60">
        <v>1.2887760857304004E-2</v>
      </c>
      <c r="BT46" s="60">
        <v>3.491011893713323E-3</v>
      </c>
      <c r="BU46" s="60">
        <v>8.7546046648355174E-3</v>
      </c>
      <c r="BV46" s="60">
        <v>9.4217528601749749E-3</v>
      </c>
      <c r="BW46" s="60">
        <v>2.6194221789397457E-2</v>
      </c>
      <c r="BX46" s="60">
        <v>1.6989387451126419E-2</v>
      </c>
      <c r="BY46" s="60">
        <v>1.399657410746484E-2</v>
      </c>
      <c r="BZ46" s="60">
        <v>1.3442998876825159E-2</v>
      </c>
      <c r="CA46" s="60">
        <v>9.3380972567068364E-3</v>
      </c>
      <c r="CB46" s="60">
        <v>9.1935310102110434E-3</v>
      </c>
      <c r="CC46" s="60">
        <v>2.1639166892074655E-2</v>
      </c>
      <c r="CD46" s="60">
        <v>1.0239747307373653E-2</v>
      </c>
      <c r="CE46" s="60">
        <v>1.5714207038349273E-2</v>
      </c>
      <c r="CF46" s="60">
        <v>1.5074685534591195E-2</v>
      </c>
    </row>
    <row r="47" spans="1:84" x14ac:dyDescent="0.25">
      <c r="A47" s="46"/>
      <c r="B47" s="46"/>
      <c r="C47" s="46"/>
      <c r="D47" s="4"/>
      <c r="E47" s="11"/>
      <c r="F47" s="26" t="s">
        <v>53</v>
      </c>
      <c r="G47" s="111" t="e">
        <f ca="1">(INDIRECT("H47")+INDIRECT("I47")+INDIRECT("J47")+INDIRECT("K47")+INDIRECT("L47")+INDIRECT("M47")+INDIRECT("N47")+INDIRECT("O47")+INDIRECT("P47")+INDIRECT("Q47")+INDIRECT("R47")+INDIRECT("S47")) / 12</f>
        <v>#REF!</v>
      </c>
      <c r="H47" s="58" t="e">
        <f>#REF!</f>
        <v>#REF!</v>
      </c>
      <c r="I47" s="58">
        <v>34</v>
      </c>
      <c r="J47" s="58">
        <v>42</v>
      </c>
      <c r="K47" s="58">
        <v>30</v>
      </c>
      <c r="L47" s="58">
        <v>8</v>
      </c>
      <c r="M47" s="58">
        <v>20</v>
      </c>
      <c r="N47" s="58">
        <v>21</v>
      </c>
      <c r="O47" s="58">
        <v>25</v>
      </c>
      <c r="P47" s="58">
        <v>89</v>
      </c>
      <c r="Q47" s="58">
        <v>23</v>
      </c>
      <c r="R47" s="58">
        <v>23</v>
      </c>
      <c r="S47" s="58">
        <v>16</v>
      </c>
      <c r="T47" s="58">
        <v>114</v>
      </c>
      <c r="U47" s="58">
        <v>132</v>
      </c>
      <c r="V47" s="58">
        <v>30</v>
      </c>
      <c r="W47" s="58">
        <v>30</v>
      </c>
      <c r="X47" s="58">
        <v>26</v>
      </c>
      <c r="Y47" s="58">
        <v>10</v>
      </c>
      <c r="Z47" s="58">
        <v>55</v>
      </c>
      <c r="AA47" s="58">
        <v>21</v>
      </c>
      <c r="AB47" s="58">
        <v>15</v>
      </c>
      <c r="AC47" s="58">
        <v>31</v>
      </c>
      <c r="AD47" s="58">
        <v>8</v>
      </c>
      <c r="AE47" s="58">
        <v>19</v>
      </c>
      <c r="AF47" s="58">
        <v>9</v>
      </c>
      <c r="AG47" s="58">
        <v>20</v>
      </c>
      <c r="AH47" s="58">
        <v>49</v>
      </c>
      <c r="AI47" s="58">
        <v>121</v>
      </c>
      <c r="AJ47" s="58">
        <v>89</v>
      </c>
      <c r="AK47" s="58">
        <v>52</v>
      </c>
      <c r="AL47" s="58">
        <v>84</v>
      </c>
      <c r="AM47" s="58">
        <v>116</v>
      </c>
      <c r="AN47" s="58">
        <v>104</v>
      </c>
      <c r="AO47" s="58">
        <v>235</v>
      </c>
      <c r="AP47" s="58">
        <v>43</v>
      </c>
      <c r="AQ47" s="58">
        <v>39</v>
      </c>
      <c r="AR47" s="58">
        <v>147</v>
      </c>
      <c r="AS47" s="58">
        <v>176</v>
      </c>
      <c r="AT47" s="58">
        <v>76</v>
      </c>
      <c r="AU47" s="58">
        <v>80</v>
      </c>
      <c r="AV47" s="58">
        <v>92</v>
      </c>
      <c r="AW47" s="58">
        <v>50</v>
      </c>
      <c r="AX47" s="58">
        <v>204</v>
      </c>
      <c r="AY47" s="58">
        <v>35</v>
      </c>
      <c r="AZ47" s="58">
        <v>110</v>
      </c>
      <c r="BA47" s="58">
        <v>104</v>
      </c>
      <c r="BB47" s="58">
        <v>2561</v>
      </c>
      <c r="BC47" s="58">
        <v>26</v>
      </c>
      <c r="BD47" s="58">
        <v>230</v>
      </c>
      <c r="BE47" s="58">
        <v>47</v>
      </c>
      <c r="BF47" s="58">
        <v>234</v>
      </c>
      <c r="BG47" s="58">
        <v>1185</v>
      </c>
      <c r="BH47" s="58">
        <v>59</v>
      </c>
      <c r="BI47" s="58">
        <v>52</v>
      </c>
      <c r="BJ47" s="58">
        <v>789</v>
      </c>
      <c r="BK47" s="58">
        <v>518</v>
      </c>
      <c r="BL47" s="58">
        <v>3361</v>
      </c>
      <c r="BM47" s="58">
        <v>2602</v>
      </c>
      <c r="BN47" s="58">
        <v>2087</v>
      </c>
      <c r="BO47" s="58">
        <v>1295</v>
      </c>
      <c r="BP47" s="58">
        <v>446</v>
      </c>
      <c r="BQ47" s="58">
        <v>734</v>
      </c>
      <c r="BR47" s="58">
        <v>541</v>
      </c>
      <c r="BS47" s="58">
        <v>173</v>
      </c>
      <c r="BT47" s="58">
        <v>26</v>
      </c>
      <c r="BU47" s="58">
        <v>1211</v>
      </c>
      <c r="BV47" s="58">
        <v>142</v>
      </c>
      <c r="BW47" s="58">
        <v>238</v>
      </c>
      <c r="BX47" s="58">
        <v>360</v>
      </c>
      <c r="BY47" s="58">
        <v>501</v>
      </c>
      <c r="BZ47" s="58">
        <v>1052</v>
      </c>
      <c r="CA47" s="58">
        <v>62</v>
      </c>
      <c r="CB47" s="58">
        <v>215</v>
      </c>
      <c r="CC47" s="58">
        <v>122</v>
      </c>
      <c r="CD47" s="58">
        <v>270</v>
      </c>
      <c r="CE47" s="58">
        <v>464</v>
      </c>
      <c r="CF47" s="58">
        <v>362</v>
      </c>
    </row>
    <row r="48" spans="1:84" x14ac:dyDescent="0.25">
      <c r="A48" s="48" t="s">
        <v>54</v>
      </c>
      <c r="B48" s="62" t="s">
        <v>55</v>
      </c>
      <c r="C48" s="63" t="s">
        <v>43</v>
      </c>
      <c r="D48" s="20"/>
      <c r="E48" s="11"/>
      <c r="F48" s="27" t="s">
        <v>52</v>
      </c>
      <c r="G48" s="23" t="e">
        <f ca="1">G47/G30</f>
        <v>#REF!</v>
      </c>
      <c r="H48" s="60" t="e">
        <f>IF(H30=0, 0, H47/H30)</f>
        <v>#REF!</v>
      </c>
      <c r="I48" s="60">
        <v>3.7858964223278809E-4</v>
      </c>
      <c r="J48" s="60">
        <v>3.539942349510308E-4</v>
      </c>
      <c r="K48" s="60">
        <v>2.4058317361283751E-4</v>
      </c>
      <c r="L48" s="60">
        <v>5.9822476800095714E-5</v>
      </c>
      <c r="M48" s="60">
        <v>2.4695626404563751E-4</v>
      </c>
      <c r="N48" s="60">
        <v>2.6825747608037504E-4</v>
      </c>
      <c r="O48" s="60">
        <v>3.0666944713632073E-4</v>
      </c>
      <c r="P48" s="60">
        <v>1.1092416027917991E-3</v>
      </c>
      <c r="Q48" s="60">
        <v>2.7599116828261496E-4</v>
      </c>
      <c r="R48" s="60">
        <v>2.7767046552057173E-4</v>
      </c>
      <c r="S48" s="60">
        <v>1.8088088993397847E-4</v>
      </c>
      <c r="T48" s="60">
        <v>1.0447214076246335E-3</v>
      </c>
      <c r="U48" s="60">
        <v>1.173114351987629E-3</v>
      </c>
      <c r="V48" s="60">
        <v>3.6239324498991336E-4</v>
      </c>
      <c r="W48" s="60">
        <v>3.6685131516196485E-4</v>
      </c>
      <c r="X48" s="60">
        <v>1.8893151959074525E-4</v>
      </c>
      <c r="Y48" s="60">
        <v>1.1303649948568393E-4</v>
      </c>
      <c r="Z48" s="60">
        <v>6.1803308162531462E-4</v>
      </c>
      <c r="AA48" s="60">
        <v>2.3696415070919986E-4</v>
      </c>
      <c r="AB48" s="60">
        <v>6.1987057102477004E-5</v>
      </c>
      <c r="AC48" s="60">
        <v>3.6384549477118811E-4</v>
      </c>
      <c r="AD48" s="60">
        <v>1.0986596352450011E-4</v>
      </c>
      <c r="AE48" s="60">
        <v>2.6568224403613277E-4</v>
      </c>
      <c r="AF48" s="60">
        <v>1.1096316023080337E-4</v>
      </c>
      <c r="AG48" s="60">
        <v>2.7257240204429299E-4</v>
      </c>
      <c r="AH48" s="60">
        <v>6.1818732337505045E-4</v>
      </c>
      <c r="AI48" s="60">
        <v>1.5095940314893829E-3</v>
      </c>
      <c r="AJ48" s="60">
        <v>9.4458772460491826E-4</v>
      </c>
      <c r="AK48" s="60">
        <v>5.8759717953353824E-4</v>
      </c>
      <c r="AL48" s="60">
        <v>9.2303635005054727E-4</v>
      </c>
      <c r="AM48" s="60">
        <v>1.2463603055731646E-3</v>
      </c>
      <c r="AN48" s="60">
        <v>1.0883670308510192E-3</v>
      </c>
      <c r="AO48" s="60">
        <v>1.7051102517032964E-3</v>
      </c>
      <c r="AP48" s="60">
        <v>5.8119889166722985E-4</v>
      </c>
      <c r="AQ48" s="60">
        <v>4.405087311089525E-4</v>
      </c>
      <c r="AR48" s="60">
        <v>1.4954221770091558E-3</v>
      </c>
      <c r="AS48" s="60">
        <v>2.3434483309588165E-3</v>
      </c>
      <c r="AT48" s="60">
        <v>8.5903855500672538E-4</v>
      </c>
      <c r="AU48" s="60">
        <v>8.6551048890523747E-4</v>
      </c>
      <c r="AV48" s="60">
        <v>1.0039612820149067E-3</v>
      </c>
      <c r="AW48" s="60">
        <v>1.0134587319604346E-3</v>
      </c>
      <c r="AX48" s="60">
        <v>2.1117793811658266E-3</v>
      </c>
      <c r="AY48" s="60">
        <v>3.8762694782541285E-4</v>
      </c>
      <c r="AZ48" s="60">
        <v>1.0486677153343821E-3</v>
      </c>
      <c r="BA48" s="60">
        <v>1.0546597708143189E-3</v>
      </c>
      <c r="BB48" s="60">
        <v>2.4765257080968175E-2</v>
      </c>
      <c r="BC48" s="60">
        <v>2.7641930682543059E-4</v>
      </c>
      <c r="BD48" s="60">
        <v>2.0499291437535093E-3</v>
      </c>
      <c r="BE48" s="60">
        <v>3.5974251620754847E-4</v>
      </c>
      <c r="BF48" s="60">
        <v>1.739104584101314E-3</v>
      </c>
      <c r="BG48" s="60">
        <v>1.1609565890409616E-2</v>
      </c>
      <c r="BH48" s="60">
        <v>3.9976149822478792E-4</v>
      </c>
      <c r="BI48" s="60">
        <v>4.4608772486681708E-4</v>
      </c>
      <c r="BJ48" s="60">
        <v>6.3210517461004161E-3</v>
      </c>
      <c r="BK48" s="60">
        <v>3.211347588079577E-3</v>
      </c>
      <c r="BL48" s="60">
        <v>2.0792605973621044E-2</v>
      </c>
      <c r="BM48" s="60">
        <v>1.552783911201289E-2</v>
      </c>
      <c r="BN48" s="60">
        <v>1.5571489326777441E-2</v>
      </c>
      <c r="BO48" s="60">
        <v>1.4384573516833839E-2</v>
      </c>
      <c r="BP48" s="60">
        <v>4.4629008855756238E-3</v>
      </c>
      <c r="BQ48" s="60">
        <v>6.6469251179512258E-3</v>
      </c>
      <c r="BR48" s="60">
        <v>6.2074029878146728E-3</v>
      </c>
      <c r="BS48" s="60">
        <v>1.2196841511562325E-3</v>
      </c>
      <c r="BT48" s="60">
        <v>1.8561617430786585E-4</v>
      </c>
      <c r="BU48" s="60">
        <v>1.1124686515336634E-2</v>
      </c>
      <c r="BV48" s="60">
        <v>1.2251729909751343E-3</v>
      </c>
      <c r="BW48" s="60">
        <v>2.971508477538892E-3</v>
      </c>
      <c r="BX48" s="60">
        <v>3.3513312232358963E-3</v>
      </c>
      <c r="BY48" s="60">
        <v>5.6459610530111793E-3</v>
      </c>
      <c r="BZ48" s="60">
        <v>1.2308124298015725E-2</v>
      </c>
      <c r="CA48" s="60">
        <v>7.5092351480651612E-4</v>
      </c>
      <c r="CB48" s="60">
        <v>2.5737098531189774E-3</v>
      </c>
      <c r="CC48" s="60">
        <v>2.1999819673609233E-3</v>
      </c>
      <c r="CD48" s="60">
        <v>3.4952361226180612E-3</v>
      </c>
      <c r="CE48" s="60">
        <v>8.517981385273439E-3</v>
      </c>
      <c r="CF48" s="60">
        <v>3.5573899371069183E-3</v>
      </c>
    </row>
    <row r="49" spans="1:84" x14ac:dyDescent="0.25">
      <c r="A49" s="46"/>
      <c r="B49" s="46"/>
      <c r="C49" s="46"/>
      <c r="D49" s="4"/>
      <c r="E49" s="11"/>
      <c r="F49" s="26" t="s">
        <v>56</v>
      </c>
      <c r="G49" s="111" t="e">
        <f ca="1">(INDIRECT("H49")+INDIRECT("I49")+INDIRECT("J49")+INDIRECT("K49")+INDIRECT("L49")+INDIRECT("M49")+INDIRECT("N49")+INDIRECT("O49")+INDIRECT("P49")+INDIRECT("Q49")+INDIRECT("R49")+INDIRECT("S49")) / 12</f>
        <v>#REF!</v>
      </c>
      <c r="H49" s="58" t="e">
        <f>#REF!</f>
        <v>#REF!</v>
      </c>
      <c r="I49" s="58">
        <v>18155</v>
      </c>
      <c r="J49" s="58">
        <v>17742</v>
      </c>
      <c r="K49" s="58">
        <v>17363</v>
      </c>
      <c r="L49" s="58">
        <v>16814</v>
      </c>
      <c r="M49" s="58">
        <v>16660</v>
      </c>
      <c r="N49" s="58">
        <v>16833</v>
      </c>
      <c r="O49" s="58">
        <v>16957</v>
      </c>
      <c r="P49" s="58">
        <v>16712</v>
      </c>
      <c r="Q49" s="58">
        <v>16672</v>
      </c>
      <c r="R49" s="58">
        <v>17762</v>
      </c>
      <c r="S49" s="58">
        <v>17384</v>
      </c>
      <c r="T49" s="58">
        <v>17057</v>
      </c>
      <c r="U49" s="58">
        <v>16568</v>
      </c>
      <c r="V49" s="58">
        <v>15850</v>
      </c>
      <c r="W49" s="58">
        <v>15167</v>
      </c>
      <c r="X49" s="58">
        <v>14838</v>
      </c>
      <c r="Y49" s="58">
        <v>14281</v>
      </c>
      <c r="Z49" s="58">
        <v>14465</v>
      </c>
      <c r="AA49" s="58">
        <v>14401</v>
      </c>
      <c r="AB49" s="58">
        <v>14028</v>
      </c>
      <c r="AC49" s="58">
        <v>13440</v>
      </c>
      <c r="AD49" s="58">
        <v>12944</v>
      </c>
      <c r="AE49" s="58">
        <v>12540</v>
      </c>
      <c r="AF49" s="58">
        <v>12202</v>
      </c>
      <c r="AG49" s="58">
        <v>12486</v>
      </c>
      <c r="AH49" s="58">
        <v>12052</v>
      </c>
      <c r="AI49" s="58">
        <v>11699</v>
      </c>
      <c r="AJ49" s="58">
        <v>11282</v>
      </c>
      <c r="AK49" s="58">
        <v>11278</v>
      </c>
      <c r="AL49" s="58">
        <v>11072</v>
      </c>
      <c r="AM49" s="58">
        <v>10339</v>
      </c>
      <c r="AN49" s="58">
        <v>9662</v>
      </c>
      <c r="AO49" s="58">
        <v>9120</v>
      </c>
      <c r="AP49" s="58">
        <v>8733</v>
      </c>
      <c r="AQ49" s="58">
        <v>8343</v>
      </c>
      <c r="AR49" s="58">
        <v>8194</v>
      </c>
      <c r="AS49" s="58">
        <v>7487</v>
      </c>
      <c r="AT49" s="58">
        <v>7517</v>
      </c>
      <c r="AU49" s="58">
        <v>6142</v>
      </c>
      <c r="AV49" s="58">
        <v>6163</v>
      </c>
      <c r="AW49" s="58">
        <v>5884</v>
      </c>
      <c r="AX49" s="58">
        <v>5544</v>
      </c>
      <c r="AY49" s="58">
        <v>5886</v>
      </c>
      <c r="AZ49" s="58">
        <v>5718</v>
      </c>
      <c r="BA49" s="58">
        <v>5106</v>
      </c>
      <c r="BB49" s="58">
        <v>4660</v>
      </c>
      <c r="BC49" s="58">
        <v>4261</v>
      </c>
      <c r="BD49" s="58">
        <v>3954</v>
      </c>
      <c r="BE49" s="58">
        <v>3961</v>
      </c>
      <c r="BF49" s="58">
        <v>3397</v>
      </c>
      <c r="BG49" s="58">
        <v>3459</v>
      </c>
      <c r="BH49" s="58">
        <v>3369</v>
      </c>
      <c r="BI49" s="58">
        <v>5285</v>
      </c>
      <c r="BJ49" s="58">
        <v>4704</v>
      </c>
      <c r="BK49" s="58">
        <v>4380</v>
      </c>
      <c r="BL49" s="58">
        <v>3852</v>
      </c>
      <c r="BM49" s="58">
        <v>4239</v>
      </c>
      <c r="BN49" s="58">
        <v>3234</v>
      </c>
      <c r="BO49" s="58">
        <v>3288</v>
      </c>
      <c r="BP49" s="58">
        <v>3109</v>
      </c>
      <c r="BQ49" s="58">
        <v>3954</v>
      </c>
      <c r="BR49" s="58">
        <v>3815</v>
      </c>
      <c r="BS49" s="58">
        <v>4145</v>
      </c>
      <c r="BT49" s="58">
        <v>3918</v>
      </c>
      <c r="BU49" s="58">
        <v>3774</v>
      </c>
      <c r="BV49" s="58">
        <v>3481</v>
      </c>
      <c r="BW49" s="58">
        <v>3420</v>
      </c>
      <c r="BX49" s="58">
        <v>3125</v>
      </c>
      <c r="BY49" s="58">
        <v>3007</v>
      </c>
      <c r="BZ49" s="58">
        <v>3067</v>
      </c>
      <c r="CA49" s="58">
        <v>3318</v>
      </c>
      <c r="CB49" s="58">
        <v>3230</v>
      </c>
      <c r="CC49" s="58">
        <v>3073</v>
      </c>
      <c r="CD49" s="58">
        <v>2416</v>
      </c>
      <c r="CE49" s="58">
        <v>2779</v>
      </c>
      <c r="CF49" s="58">
        <v>1829</v>
      </c>
    </row>
    <row r="50" spans="1:84" x14ac:dyDescent="0.25">
      <c r="A50" s="48" t="s">
        <v>57</v>
      </c>
      <c r="B50" s="62" t="s">
        <v>58</v>
      </c>
      <c r="C50" s="63" t="s">
        <v>59</v>
      </c>
      <c r="D50" s="20"/>
      <c r="E50" s="11"/>
      <c r="F50" s="27" t="s">
        <v>52</v>
      </c>
      <c r="G50" s="23" t="e">
        <f ca="1">G49/G30</f>
        <v>#REF!</v>
      </c>
      <c r="H50" s="95" t="e">
        <f>IF(H30=0, 0, H49/H30)</f>
        <v>#REF!</v>
      </c>
      <c r="I50" s="95">
        <v>0.2021557339628314</v>
      </c>
      <c r="J50" s="95">
        <v>0.14953727896431401</v>
      </c>
      <c r="K50" s="95">
        <v>0.13924152144798993</v>
      </c>
      <c r="L50" s="95">
        <v>0.12573189061460116</v>
      </c>
      <c r="M50" s="95">
        <v>0.20571456795001605</v>
      </c>
      <c r="N50" s="95">
        <v>0.21502752832671207</v>
      </c>
      <c r="O50" s="95">
        <v>0.20800775260362361</v>
      </c>
      <c r="P50" s="95">
        <v>0.20828815354894997</v>
      </c>
      <c r="Q50" s="95">
        <v>0.20005759815685897</v>
      </c>
      <c r="R50" s="95">
        <v>0.21443403515549547</v>
      </c>
      <c r="S50" s="95">
        <v>0.19652708691326762</v>
      </c>
      <c r="T50" s="95">
        <v>0.1563141495601173</v>
      </c>
      <c r="U50" s="95">
        <v>0.14724362563432603</v>
      </c>
      <c r="V50" s="95">
        <v>0.19146443110300423</v>
      </c>
      <c r="W50" s="95">
        <v>0.18546779656871737</v>
      </c>
      <c r="X50" s="95">
        <v>0.10782176491105686</v>
      </c>
      <c r="Y50" s="95">
        <v>0.16142742491550521</v>
      </c>
      <c r="Z50" s="95">
        <v>0.16254270046745775</v>
      </c>
      <c r="AA50" s="95">
        <v>0.16250098735062796</v>
      </c>
      <c r="AB50" s="95">
        <v>5.7970295802236491E-2</v>
      </c>
      <c r="AC50" s="95">
        <v>0.1577446274104764</v>
      </c>
      <c r="AD50" s="95">
        <v>0.17776312898264118</v>
      </c>
      <c r="AE50" s="95">
        <v>0.17535028106384765</v>
      </c>
      <c r="AF50" s="95">
        <v>0.15044138679291807</v>
      </c>
      <c r="AG50" s="95">
        <v>0.17016695059625214</v>
      </c>
      <c r="AH50" s="95">
        <v>0.15204884941461444</v>
      </c>
      <c r="AI50" s="95">
        <v>0.14595653367268008</v>
      </c>
      <c r="AJ50" s="95">
        <v>0.11973976077519874</v>
      </c>
      <c r="AK50" s="95">
        <v>0.12744078828421623</v>
      </c>
      <c r="AL50" s="95">
        <v>0.12166498175904356</v>
      </c>
      <c r="AM50" s="95">
        <v>0.11108723447690473</v>
      </c>
      <c r="AN50" s="95">
        <v>0.10111348319310143</v>
      </c>
      <c r="AO50" s="95">
        <v>6.6172789342698143E-2</v>
      </c>
      <c r="AP50" s="95">
        <v>0.118037440021626</v>
      </c>
      <c r="AQ50" s="95">
        <v>9.4234983170307457E-2</v>
      </c>
      <c r="AR50" s="95">
        <v>8.3357070193285865E-2</v>
      </c>
      <c r="AS50" s="95">
        <v>9.9689759397094652E-2</v>
      </c>
      <c r="AT50" s="95">
        <v>8.4965694973494141E-2</v>
      </c>
      <c r="AU50" s="95">
        <v>6.6449567785699604E-2</v>
      </c>
      <c r="AV50" s="95">
        <v>6.7254493272368154E-2</v>
      </c>
      <c r="AW50" s="95">
        <v>0.11926382357710394</v>
      </c>
      <c r="AX50" s="95">
        <v>5.7390710241094815E-2</v>
      </c>
      <c r="AY50" s="95">
        <v>6.5187777568582281E-2</v>
      </c>
      <c r="AZ50" s="95">
        <v>5.451165451165451E-2</v>
      </c>
      <c r="BA50" s="95">
        <v>5.1779738363249166E-2</v>
      </c>
      <c r="BB50" s="95">
        <v>4.506290433319473E-2</v>
      </c>
      <c r="BC50" s="95">
        <v>4.5300871783967682E-2</v>
      </c>
      <c r="BD50" s="95">
        <v>3.5240955801745112E-2</v>
      </c>
      <c r="BE50" s="95">
        <v>3.0317874610597862E-2</v>
      </c>
      <c r="BF50" s="95">
        <v>2.5246744752957965E-2</v>
      </c>
      <c r="BG50" s="95">
        <v>3.3888175877575415E-2</v>
      </c>
      <c r="BH50" s="95">
        <v>2.2827059110496789E-2</v>
      </c>
      <c r="BI50" s="95">
        <v>4.5337954344637083E-2</v>
      </c>
      <c r="BJ50" s="95">
        <v>3.7685966303746966E-2</v>
      </c>
      <c r="BK50" s="95">
        <v>2.7153865706155498E-2</v>
      </c>
      <c r="BL50" s="95">
        <v>2.3830145257479399E-2</v>
      </c>
      <c r="BM50" s="95">
        <v>2.5296890851584413E-2</v>
      </c>
      <c r="BN50" s="95">
        <v>2.4129466450789765E-2</v>
      </c>
      <c r="BO50" s="95">
        <v>3.6522376620347227E-2</v>
      </c>
      <c r="BP50" s="95">
        <v>3.1110221644068646E-2</v>
      </c>
      <c r="BQ50" s="95">
        <v>3.5806460376538347E-2</v>
      </c>
      <c r="BR50" s="95">
        <v>4.3773091309635817E-2</v>
      </c>
      <c r="BS50" s="95">
        <v>2.9223068245910887E-2</v>
      </c>
      <c r="BT50" s="95">
        <v>2.7970929651469939E-2</v>
      </c>
      <c r="BU50" s="95">
        <v>3.4669336836400048E-2</v>
      </c>
      <c r="BV50" s="95">
        <v>3.0033994236510157E-2</v>
      </c>
      <c r="BW50" s="95">
        <v>4.2699827702449622E-2</v>
      </c>
      <c r="BX50" s="95">
        <v>2.9091416868367158E-2</v>
      </c>
      <c r="BY50" s="95">
        <v>3.3887035701406422E-2</v>
      </c>
      <c r="BZ50" s="95">
        <v>3.5883096218644703E-2</v>
      </c>
      <c r="CA50" s="95">
        <v>4.0186519711742266E-2</v>
      </c>
      <c r="CB50" s="95">
        <v>3.8665501514299053E-2</v>
      </c>
      <c r="CC50" s="95">
        <v>5.5414299882787843E-2</v>
      </c>
      <c r="CD50" s="95">
        <v>3.1275890637945322E-2</v>
      </c>
      <c r="CE50" s="95">
        <v>5.1016099719126906E-2</v>
      </c>
      <c r="CF50" s="95">
        <v>1.797366352201258E-2</v>
      </c>
    </row>
    <row r="51" spans="1:84" x14ac:dyDescent="0.25">
      <c r="A51" s="48" t="s">
        <v>60</v>
      </c>
      <c r="B51" s="62" t="s">
        <v>61</v>
      </c>
      <c r="C51" s="63" t="s">
        <v>62</v>
      </c>
      <c r="D51" s="4"/>
      <c r="E51" s="11"/>
      <c r="F51" s="75" t="s">
        <v>63</v>
      </c>
      <c r="G51" s="111" t="e">
        <f ca="1">(INDIRECT("H51")+INDIRECT("I51")+INDIRECT("J51")+INDIRECT("K51")+INDIRECT("L51")+INDIRECT("M51")+INDIRECT("N51")+INDIRECT("O51")+INDIRECT("P51")+INDIRECT("Q51")+INDIRECT("R51")+INDIRECT("S51")) / 12</f>
        <v>#REF!</v>
      </c>
      <c r="H51" s="58" t="e">
        <f>#REF!</f>
        <v>#REF!</v>
      </c>
      <c r="I51" s="58">
        <v>43</v>
      </c>
      <c r="J51" s="58">
        <v>112</v>
      </c>
      <c r="K51" s="58">
        <v>131</v>
      </c>
      <c r="L51" s="58">
        <v>136</v>
      </c>
      <c r="M51" s="58">
        <v>0</v>
      </c>
      <c r="N51" s="58">
        <v>0</v>
      </c>
      <c r="O51" s="58">
        <v>1</v>
      </c>
      <c r="P51" s="58">
        <v>15</v>
      </c>
      <c r="Q51" s="58">
        <v>43</v>
      </c>
      <c r="R51" s="58">
        <v>58</v>
      </c>
      <c r="S51" s="58">
        <v>78</v>
      </c>
      <c r="T51" s="58">
        <v>77</v>
      </c>
      <c r="U51" s="58">
        <v>146</v>
      </c>
      <c r="V51" s="58">
        <v>55</v>
      </c>
      <c r="W51" s="58">
        <v>104</v>
      </c>
      <c r="X51" s="58">
        <v>158</v>
      </c>
      <c r="Y51" s="58">
        <v>21</v>
      </c>
      <c r="Z51" s="58">
        <v>52</v>
      </c>
      <c r="AA51" s="58">
        <v>67</v>
      </c>
      <c r="AB51" s="58">
        <v>72</v>
      </c>
      <c r="AC51" s="58">
        <v>96</v>
      </c>
      <c r="AD51" s="58">
        <v>47</v>
      </c>
      <c r="AE51" s="58">
        <v>45</v>
      </c>
      <c r="AF51" s="58">
        <v>53</v>
      </c>
      <c r="AG51" s="58">
        <v>0</v>
      </c>
      <c r="AH51" s="58">
        <v>56</v>
      </c>
      <c r="AI51" s="58">
        <v>55</v>
      </c>
      <c r="AJ51" s="58">
        <v>36</v>
      </c>
      <c r="AK51" s="58">
        <v>25</v>
      </c>
      <c r="AL51" s="58">
        <v>13</v>
      </c>
      <c r="AM51" s="58">
        <v>37</v>
      </c>
      <c r="AN51" s="58">
        <v>44</v>
      </c>
      <c r="AO51" s="58">
        <v>32</v>
      </c>
      <c r="AP51" s="58">
        <v>36</v>
      </c>
      <c r="AQ51" s="58">
        <v>7</v>
      </c>
      <c r="AR51" s="58">
        <v>18</v>
      </c>
      <c r="AS51" s="58">
        <v>32</v>
      </c>
      <c r="AT51" s="58">
        <v>13</v>
      </c>
      <c r="AU51" s="58">
        <v>38</v>
      </c>
      <c r="AV51" s="58">
        <v>32</v>
      </c>
      <c r="AW51" s="58">
        <v>12</v>
      </c>
      <c r="AX51" s="58">
        <v>31</v>
      </c>
      <c r="AY51" s="58">
        <v>27</v>
      </c>
      <c r="AZ51" s="58">
        <v>60</v>
      </c>
      <c r="BA51" s="58">
        <v>33</v>
      </c>
      <c r="BB51" s="58">
        <v>35</v>
      </c>
      <c r="BC51" s="58">
        <v>18</v>
      </c>
      <c r="BD51" s="58">
        <v>33</v>
      </c>
      <c r="BE51" s="58">
        <v>172</v>
      </c>
      <c r="BF51" s="58">
        <v>1</v>
      </c>
      <c r="BG51" s="58">
        <v>3</v>
      </c>
      <c r="BH51" s="58">
        <v>5</v>
      </c>
      <c r="BI51" s="58">
        <v>1</v>
      </c>
      <c r="BJ51" s="58">
        <v>11</v>
      </c>
      <c r="BK51" s="58">
        <v>138</v>
      </c>
      <c r="BL51" s="58">
        <v>693</v>
      </c>
      <c r="BM51" s="58">
        <v>1117</v>
      </c>
      <c r="BN51" s="58">
        <v>985</v>
      </c>
      <c r="BO51" s="58">
        <v>584</v>
      </c>
      <c r="BP51" s="58">
        <v>653</v>
      </c>
      <c r="BQ51" s="58">
        <v>629</v>
      </c>
      <c r="BR51" s="58">
        <v>921</v>
      </c>
      <c r="BS51" s="58">
        <v>1069</v>
      </c>
      <c r="BT51" s="58">
        <v>659</v>
      </c>
      <c r="BU51" s="58">
        <v>237</v>
      </c>
      <c r="BV51" s="58">
        <v>218</v>
      </c>
      <c r="BW51" s="58">
        <v>225</v>
      </c>
      <c r="BX51" s="58">
        <v>265</v>
      </c>
      <c r="BY51" s="58">
        <v>243</v>
      </c>
      <c r="BZ51" s="58">
        <v>196</v>
      </c>
      <c r="CA51" s="58">
        <v>218</v>
      </c>
      <c r="CB51" s="58">
        <v>189</v>
      </c>
      <c r="CC51" s="58">
        <v>166</v>
      </c>
      <c r="CD51" s="58">
        <v>170</v>
      </c>
      <c r="CE51" s="58">
        <v>186</v>
      </c>
      <c r="CF51" s="58">
        <v>221</v>
      </c>
    </row>
    <row r="52" spans="1:84" x14ac:dyDescent="0.25">
      <c r="A52" s="17"/>
      <c r="B52" s="17"/>
      <c r="C52" s="17"/>
      <c r="D52" s="4"/>
      <c r="E52" s="11"/>
      <c r="F52" s="27" t="s">
        <v>52</v>
      </c>
      <c r="G52" s="23" t="e">
        <f ca="1">G51/G30</f>
        <v>#REF!</v>
      </c>
      <c r="H52" s="74" t="e">
        <f>IF(H30=0, 0, H51/H30)</f>
        <v>#REF!</v>
      </c>
      <c r="I52" s="74">
        <v>4.7880454752970256E-4</v>
      </c>
      <c r="J52" s="74">
        <v>9.4398462653608216E-4</v>
      </c>
      <c r="K52" s="74">
        <v>1.0505465247760571E-3</v>
      </c>
      <c r="L52" s="74">
        <v>1.0169821056016271E-3</v>
      </c>
      <c r="M52" s="74">
        <v>0</v>
      </c>
      <c r="N52" s="74">
        <v>0</v>
      </c>
      <c r="O52" s="74">
        <v>1.2266777885452828E-5</v>
      </c>
      <c r="P52" s="74">
        <v>1.8695083193120209E-4</v>
      </c>
      <c r="Q52" s="74">
        <v>5.1598348852836709E-4</v>
      </c>
      <c r="R52" s="74">
        <v>7.0021247826926791E-4</v>
      </c>
      <c r="S52" s="74">
        <v>8.8179433842814508E-4</v>
      </c>
      <c r="T52" s="74">
        <v>7.0564516129032254E-4</v>
      </c>
      <c r="U52" s="74">
        <v>1.297535571137832E-3</v>
      </c>
      <c r="V52" s="74">
        <v>6.6438761581484118E-4</v>
      </c>
      <c r="W52" s="74">
        <v>1.2717512258948115E-3</v>
      </c>
      <c r="X52" s="74">
        <v>1.1481223113591443E-3</v>
      </c>
      <c r="Y52" s="74">
        <v>2.3737664891993626E-4</v>
      </c>
      <c r="Z52" s="74">
        <v>5.8432218626393382E-4</v>
      </c>
      <c r="AA52" s="74">
        <v>7.560284808341138E-4</v>
      </c>
      <c r="AB52" s="74">
        <v>2.9753787409188959E-4</v>
      </c>
      <c r="AC52" s="74">
        <v>1.1267473386462601E-3</v>
      </c>
      <c r="AD52" s="74">
        <v>6.4546253570643816E-4</v>
      </c>
      <c r="AE52" s="74">
        <v>6.2924742008557764E-4</v>
      </c>
      <c r="AF52" s="74">
        <v>6.5344972135917537E-4</v>
      </c>
      <c r="AG52" s="74">
        <v>0</v>
      </c>
      <c r="AH52" s="74">
        <v>7.064997981429148E-4</v>
      </c>
      <c r="AI52" s="74">
        <v>6.8617910522244684E-4</v>
      </c>
      <c r="AJ52" s="74">
        <v>3.8208042793007926E-4</v>
      </c>
      <c r="AK52" s="74">
        <v>2.8249864400650877E-4</v>
      </c>
      <c r="AL52" s="74">
        <v>1.4285086369829897E-4</v>
      </c>
      <c r="AM52" s="74">
        <v>3.97545959536268E-4</v>
      </c>
      <c r="AN52" s="74">
        <v>4.6046297459081584E-4</v>
      </c>
      <c r="AO52" s="74">
        <v>2.321852257638531E-4</v>
      </c>
      <c r="AP52" s="74">
        <v>4.8658511860512268E-4</v>
      </c>
      <c r="AQ52" s="74">
        <v>7.9065669686222237E-5</v>
      </c>
      <c r="AR52" s="74">
        <v>1.8311291963377417E-4</v>
      </c>
      <c r="AS52" s="74">
        <v>4.2608151471978484E-4</v>
      </c>
      <c r="AT52" s="74">
        <v>1.4694080546167671E-4</v>
      </c>
      <c r="AU52" s="74">
        <v>4.1111748222998778E-4</v>
      </c>
      <c r="AV52" s="74">
        <v>3.4920392417909797E-4</v>
      </c>
      <c r="AW52" s="74">
        <v>2.432300956705043E-4</v>
      </c>
      <c r="AX52" s="74">
        <v>3.2090765105951283E-4</v>
      </c>
      <c r="AY52" s="74">
        <v>2.990265026081756E-4</v>
      </c>
      <c r="AZ52" s="74">
        <v>5.7200057200057204E-4</v>
      </c>
      <c r="BA52" s="74">
        <v>3.3465165804685121E-4</v>
      </c>
      <c r="BB52" s="74">
        <v>3.3845529005618359E-4</v>
      </c>
      <c r="BC52" s="74">
        <v>1.9136721241760579E-4</v>
      </c>
      <c r="BD52" s="74">
        <v>2.9412026845159048E-4</v>
      </c>
      <c r="BE52" s="74">
        <v>1.316504527397837E-3</v>
      </c>
      <c r="BF52" s="74">
        <v>7.4320708722278372E-6</v>
      </c>
      <c r="BG52" s="74">
        <v>2.9391306051669915E-5</v>
      </c>
      <c r="BH52" s="74">
        <v>3.3878093069897278E-5</v>
      </c>
      <c r="BI52" s="74">
        <v>8.5786100935926363E-6</v>
      </c>
      <c r="BJ52" s="74">
        <v>8.8126196713694016E-5</v>
      </c>
      <c r="BK52" s="74">
        <v>8.5553275512544719E-4</v>
      </c>
      <c r="BL52" s="74">
        <v>4.2871990299670881E-3</v>
      </c>
      <c r="BM52" s="74">
        <v>6.6658709792922358E-3</v>
      </c>
      <c r="BN52" s="74">
        <v>7.3492654465145083E-3</v>
      </c>
      <c r="BO52" s="74">
        <v>6.4869428060470745E-3</v>
      </c>
      <c r="BP52" s="74">
        <v>6.5342472607194677E-3</v>
      </c>
      <c r="BQ52" s="74">
        <v>5.6960707073451236E-3</v>
      </c>
      <c r="BR52" s="74">
        <v>1.0567501204763982E-2</v>
      </c>
      <c r="BS52" s="74">
        <v>7.5366610265087423E-3</v>
      </c>
      <c r="BT52" s="74">
        <v>4.7046561103416765E-3</v>
      </c>
      <c r="BU52" s="74">
        <v>2.1771682115068391E-3</v>
      </c>
      <c r="BV52" s="74">
        <v>1.8808993805111214E-3</v>
      </c>
      <c r="BW52" s="74">
        <v>2.809199190950633E-3</v>
      </c>
      <c r="BX52" s="74">
        <v>2.4669521504375349E-3</v>
      </c>
      <c r="BY52" s="74">
        <v>2.738460151460512E-3</v>
      </c>
      <c r="BZ52" s="74">
        <v>2.2931486334706102E-3</v>
      </c>
      <c r="CA52" s="74">
        <v>2.6403439714164597E-3</v>
      </c>
      <c r="CB52" s="74">
        <v>2.262470522044124E-3</v>
      </c>
      <c r="CC52" s="74">
        <v>2.9934180867369937E-3</v>
      </c>
      <c r="CD52" s="74">
        <v>2.2007042253521128E-3</v>
      </c>
      <c r="CE52" s="74">
        <v>3.414535641510473E-3</v>
      </c>
      <c r="CF52" s="74">
        <v>2.1717767295597484E-3</v>
      </c>
    </row>
    <row r="53" spans="1:84" x14ac:dyDescent="0.25">
      <c r="A53" s="17"/>
      <c r="B53" s="17"/>
      <c r="C53" s="17"/>
      <c r="D53" s="4"/>
      <c r="E53" s="11"/>
      <c r="F53" s="75" t="s">
        <v>64</v>
      </c>
      <c r="G53" s="111" t="e">
        <f ca="1">(INDIRECT("H53")+INDIRECT("I53")+INDIRECT("J53")+INDIRECT("K53")+INDIRECT("L53")+INDIRECT("M53")+INDIRECT("N53")+INDIRECT("O53")+INDIRECT("P53")+INDIRECT("Q53")+INDIRECT("R53")+INDIRECT("S53")) / 12</f>
        <v>#REF!</v>
      </c>
      <c r="H53" s="58" t="e">
        <f>#REF!</f>
        <v>#REF!</v>
      </c>
      <c r="I53" s="58">
        <v>117083</v>
      </c>
      <c r="J53" s="58">
        <v>118151</v>
      </c>
      <c r="K53" s="58">
        <v>117773</v>
      </c>
      <c r="L53" s="58">
        <v>117617</v>
      </c>
      <c r="M53" s="58">
        <v>117061</v>
      </c>
      <c r="N53" s="58">
        <v>119977</v>
      </c>
      <c r="O53" s="58">
        <v>128421</v>
      </c>
      <c r="P53" s="58">
        <v>135126</v>
      </c>
      <c r="Q53" s="58">
        <v>138861</v>
      </c>
      <c r="R53" s="58">
        <v>147438</v>
      </c>
      <c r="S53" s="58">
        <v>153638</v>
      </c>
      <c r="T53" s="58">
        <v>148751</v>
      </c>
      <c r="U53" s="58">
        <v>141616</v>
      </c>
      <c r="V53" s="58">
        <v>134682</v>
      </c>
      <c r="W53" s="58">
        <v>126985</v>
      </c>
      <c r="X53" s="58">
        <v>123530</v>
      </c>
      <c r="Y53" s="58">
        <v>116018</v>
      </c>
      <c r="Z53" s="58">
        <v>108283</v>
      </c>
      <c r="AA53" s="58">
        <v>101982</v>
      </c>
      <c r="AB53" s="58">
        <v>97110</v>
      </c>
      <c r="AC53" s="58">
        <v>91600</v>
      </c>
      <c r="AD53" s="58">
        <v>86933</v>
      </c>
      <c r="AE53" s="58">
        <v>77690</v>
      </c>
      <c r="AF53" s="58">
        <v>69465</v>
      </c>
      <c r="AG53" s="58">
        <v>64939</v>
      </c>
      <c r="AH53" s="58">
        <v>61003</v>
      </c>
      <c r="AI53" s="58">
        <v>53884</v>
      </c>
      <c r="AJ53" s="58">
        <v>46225</v>
      </c>
      <c r="AK53" s="58">
        <v>41365</v>
      </c>
      <c r="AL53" s="58">
        <v>41254</v>
      </c>
      <c r="AM53" s="58">
        <v>38347</v>
      </c>
      <c r="AN53" s="58">
        <v>35802</v>
      </c>
      <c r="AO53" s="58">
        <v>37912</v>
      </c>
      <c r="AP53" s="58">
        <v>37570</v>
      </c>
      <c r="AQ53" s="58">
        <v>35246</v>
      </c>
      <c r="AR53" s="58">
        <v>35137</v>
      </c>
      <c r="AS53" s="58">
        <v>33386</v>
      </c>
      <c r="AT53" s="58">
        <v>30931</v>
      </c>
      <c r="AU53" s="58">
        <v>31675</v>
      </c>
      <c r="AV53" s="58">
        <v>30041</v>
      </c>
      <c r="AW53" s="58">
        <v>27902</v>
      </c>
      <c r="AX53" s="58">
        <v>25792</v>
      </c>
      <c r="AY53" s="58">
        <v>23449</v>
      </c>
      <c r="AZ53" s="58">
        <v>20656</v>
      </c>
      <c r="BA53" s="58">
        <v>19056</v>
      </c>
      <c r="BB53" s="58">
        <v>19146</v>
      </c>
      <c r="BC53" s="58">
        <v>18731</v>
      </c>
      <c r="BD53" s="58">
        <v>19084</v>
      </c>
      <c r="BE53" s="58">
        <v>19255</v>
      </c>
      <c r="BF53" s="58">
        <v>17806</v>
      </c>
      <c r="BG53" s="58">
        <v>18701</v>
      </c>
      <c r="BH53" s="58">
        <v>23521</v>
      </c>
      <c r="BI53" s="58">
        <v>28097</v>
      </c>
      <c r="BJ53" s="58">
        <v>29306</v>
      </c>
      <c r="BK53" s="58">
        <v>27586</v>
      </c>
      <c r="BL53" s="58">
        <v>24845</v>
      </c>
      <c r="BM53" s="58">
        <v>24723</v>
      </c>
      <c r="BN53" s="58">
        <v>23865</v>
      </c>
      <c r="BO53" s="58">
        <v>23156</v>
      </c>
      <c r="BP53" s="58">
        <v>22094</v>
      </c>
      <c r="BQ53" s="58">
        <v>22750</v>
      </c>
      <c r="BR53" s="58">
        <v>22751</v>
      </c>
      <c r="BS53" s="58">
        <v>24826</v>
      </c>
      <c r="BT53" s="58">
        <v>26406</v>
      </c>
      <c r="BU53" s="58">
        <v>22783</v>
      </c>
      <c r="BV53" s="58">
        <v>24871</v>
      </c>
      <c r="BW53" s="58">
        <v>22262</v>
      </c>
      <c r="BX53" s="58">
        <v>24331</v>
      </c>
      <c r="BY53" s="58">
        <v>23444</v>
      </c>
      <c r="BZ53" s="58">
        <v>22475</v>
      </c>
      <c r="CA53" s="58">
        <v>20771</v>
      </c>
      <c r="CB53" s="58">
        <v>20329</v>
      </c>
      <c r="CC53" s="58">
        <v>30532</v>
      </c>
      <c r="CD53" s="58">
        <v>24562</v>
      </c>
      <c r="CE53" s="58">
        <v>22860</v>
      </c>
      <c r="CF53" s="58">
        <v>23218</v>
      </c>
    </row>
    <row r="54" spans="1:84" ht="27" thickBot="1" x14ac:dyDescent="0.3">
      <c r="A54" s="48" t="s">
        <v>65</v>
      </c>
      <c r="B54" s="62" t="s">
        <v>66</v>
      </c>
      <c r="C54" s="63" t="s">
        <v>67</v>
      </c>
      <c r="D54" s="20"/>
      <c r="E54" s="11"/>
      <c r="F54" s="31" t="s">
        <v>68</v>
      </c>
      <c r="G54" s="23" t="e">
        <f ca="1">G53/G8</f>
        <v>#REF!</v>
      </c>
      <c r="H54" s="60" t="e">
        <f>IF(H8=0, 0, H53/H8)</f>
        <v>#REF!</v>
      </c>
      <c r="I54" s="60">
        <v>1.2715494303804342</v>
      </c>
      <c r="J54" s="60">
        <v>1.2793689294106181</v>
      </c>
      <c r="K54" s="60">
        <v>1.2737586658158575</v>
      </c>
      <c r="L54" s="60">
        <v>1.26901083250615</v>
      </c>
      <c r="M54" s="60">
        <v>1.260482394745343</v>
      </c>
      <c r="N54" s="60">
        <v>1.2816549337150549</v>
      </c>
      <c r="O54" s="60">
        <v>1.3549234551228622</v>
      </c>
      <c r="P54" s="60">
        <v>1.416979509657935</v>
      </c>
      <c r="Q54" s="60">
        <v>1.4498063249772914</v>
      </c>
      <c r="R54" s="60">
        <v>1.5359564959214926</v>
      </c>
      <c r="S54" s="60">
        <v>1.5967366451881106</v>
      </c>
      <c r="T54" s="60">
        <v>1.540152409351639</v>
      </c>
      <c r="U54" s="60">
        <v>1.4602598473912147</v>
      </c>
      <c r="V54" s="60">
        <v>1.3788789352444331</v>
      </c>
      <c r="W54" s="60">
        <v>1.2900129016528339</v>
      </c>
      <c r="X54" s="60">
        <v>1.2500252980105644</v>
      </c>
      <c r="Y54" s="60">
        <v>1.1715084870699666</v>
      </c>
      <c r="Z54" s="60">
        <v>1.0895086882590279</v>
      </c>
      <c r="AA54" s="60">
        <v>1.0224476905647515</v>
      </c>
      <c r="AB54" s="60">
        <v>0.96749125760911803</v>
      </c>
      <c r="AC54" s="60">
        <v>0.90839671945813538</v>
      </c>
      <c r="AD54" s="60">
        <v>0.85597676250492316</v>
      </c>
      <c r="AE54" s="60">
        <v>0.7593291240690424</v>
      </c>
      <c r="AF54" s="60">
        <v>0.67439128577530971</v>
      </c>
      <c r="AG54" s="60">
        <v>0.61727327167476209</v>
      </c>
      <c r="AH54" s="60">
        <v>0.57930923145589397</v>
      </c>
      <c r="AI54" s="60">
        <v>0.50935352446851756</v>
      </c>
      <c r="AJ54" s="60">
        <v>0.43309410486077277</v>
      </c>
      <c r="AK54" s="60">
        <v>0.38373053053424494</v>
      </c>
      <c r="AL54" s="60">
        <v>0.38172346469515978</v>
      </c>
      <c r="AM54" s="60">
        <v>0.35313889988857067</v>
      </c>
      <c r="AN54" s="60">
        <v>0.32806744249977093</v>
      </c>
      <c r="AO54" s="60">
        <v>0.35410264792415824</v>
      </c>
      <c r="AP54" s="60">
        <v>0.34816050412380689</v>
      </c>
      <c r="AQ54" s="60">
        <v>0.31512127958229397</v>
      </c>
      <c r="AR54" s="60">
        <v>0.32466020493961767</v>
      </c>
      <c r="AS54" s="60">
        <v>0.30590067802822063</v>
      </c>
      <c r="AT54" s="60">
        <v>0.28134181060750768</v>
      </c>
      <c r="AU54" s="60">
        <v>0.28668531139410064</v>
      </c>
      <c r="AV54" s="60">
        <v>0.26986408429827791</v>
      </c>
      <c r="AW54" s="60">
        <v>0.24619266945488555</v>
      </c>
      <c r="AX54" s="60">
        <v>0.2251337691924967</v>
      </c>
      <c r="AY54" s="60">
        <v>0.20261641219725052</v>
      </c>
      <c r="AZ54" s="60">
        <v>0.17716937275386185</v>
      </c>
      <c r="BA54" s="60">
        <v>0.1622643437388239</v>
      </c>
      <c r="BB54" s="60">
        <v>0.16133952422283832</v>
      </c>
      <c r="BC54" s="60">
        <v>0.15667135066412394</v>
      </c>
      <c r="BD54" s="60">
        <v>0.15873966495316996</v>
      </c>
      <c r="BE54" s="60">
        <v>0.15925726810305613</v>
      </c>
      <c r="BF54" s="60">
        <v>0.14571314004206254</v>
      </c>
      <c r="BG54" s="60">
        <v>0.15157852077001013</v>
      </c>
      <c r="BH54" s="60">
        <v>0.18868272647783152</v>
      </c>
      <c r="BI54" s="60">
        <v>0.22503343825336183</v>
      </c>
      <c r="BJ54" s="60">
        <v>0.23327045076454059</v>
      </c>
      <c r="BK54" s="60">
        <v>0.21881667975473748</v>
      </c>
      <c r="BL54" s="60">
        <v>0.19725611934610529</v>
      </c>
      <c r="BM54" s="60">
        <v>0.1962875040689781</v>
      </c>
      <c r="BN54" s="60">
        <v>0.18914206459282742</v>
      </c>
      <c r="BO54" s="60">
        <v>0.1827710862392852</v>
      </c>
      <c r="BP54" s="60">
        <v>0.1739671341170542</v>
      </c>
      <c r="BQ54" s="60">
        <v>0.17891549683457197</v>
      </c>
      <c r="BR54" s="60">
        <v>0.17863816956924575</v>
      </c>
      <c r="BS54" s="60">
        <v>0.18883395451433788</v>
      </c>
      <c r="BT54" s="60">
        <v>0.20085190537765268</v>
      </c>
      <c r="BU54" s="60">
        <v>0.17329428767019092</v>
      </c>
      <c r="BV54" s="60">
        <v>0.18781196903907874</v>
      </c>
      <c r="BW54" s="60">
        <v>0.16697293121423268</v>
      </c>
      <c r="BX54" s="60">
        <v>0.18181750248466236</v>
      </c>
      <c r="BY54" s="60">
        <v>0.17459950995360199</v>
      </c>
      <c r="BZ54" s="60">
        <v>0.16731059844711943</v>
      </c>
      <c r="CA54" s="60">
        <v>0.15471650329231595</v>
      </c>
      <c r="CB54" s="60">
        <v>0.15127432377125424</v>
      </c>
      <c r="CC54" s="60">
        <v>0.22585011872443356</v>
      </c>
      <c r="CD54" s="60">
        <v>0.18090889003461738</v>
      </c>
      <c r="CE54" s="60">
        <v>0.16764692940641546</v>
      </c>
      <c r="CF54" s="60">
        <v>0.16932613768961494</v>
      </c>
    </row>
    <row r="55" spans="1:84" ht="12.75" customHeight="1" thickBot="1" x14ac:dyDescent="0.3">
      <c r="A55" s="17"/>
      <c r="B55" s="17"/>
      <c r="C55" s="17"/>
      <c r="D55" s="20"/>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33"/>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33"/>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33"/>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24" customHeight="1" thickTop="1" thickBot="1" x14ac:dyDescent="0.3">
      <c r="A59" s="17"/>
      <c r="B59" s="17"/>
      <c r="C59" s="17"/>
      <c r="D59" s="33"/>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2.75" customHeight="1" thickTop="1" thickBot="1" x14ac:dyDescent="0.35">
      <c r="A60" s="17"/>
      <c r="B60" s="17"/>
      <c r="C60" s="17"/>
      <c r="D60" s="33"/>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33"/>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20"/>
      <c r="E62" s="11"/>
      <c r="F62" s="52" t="s">
        <v>71</v>
      </c>
      <c r="G62" s="111" t="e">
        <f ca="1">(INDIRECT("H62")+INDIRECT("I62")+INDIRECT("J62")+INDIRECT("K62")+INDIRECT("L62")+INDIRECT("M62")+INDIRECT("N62")+INDIRECT("O62")+INDIRECT("P62")+INDIRECT("Q62")+INDIRECT("R62")+INDIRECT("S62")) / 12</f>
        <v>#REF!</v>
      </c>
      <c r="H62" s="73" t="e">
        <f>#REF!</f>
        <v>#REF!</v>
      </c>
      <c r="I62" s="73">
        <v>161</v>
      </c>
      <c r="J62" s="73">
        <v>207</v>
      </c>
      <c r="K62" s="73">
        <v>202</v>
      </c>
      <c r="L62" s="73">
        <v>164</v>
      </c>
      <c r="M62" s="73">
        <v>154</v>
      </c>
      <c r="N62" s="73">
        <v>162</v>
      </c>
      <c r="O62" s="73">
        <v>163</v>
      </c>
      <c r="P62" s="73">
        <v>206</v>
      </c>
      <c r="Q62" s="73">
        <v>201</v>
      </c>
      <c r="R62" s="73">
        <v>197</v>
      </c>
      <c r="S62" s="73">
        <v>188</v>
      </c>
      <c r="T62" s="73">
        <v>140</v>
      </c>
      <c r="U62" s="73">
        <v>191</v>
      </c>
      <c r="V62" s="73">
        <v>159</v>
      </c>
      <c r="W62" s="73">
        <v>143</v>
      </c>
      <c r="X62" s="73">
        <v>221</v>
      </c>
      <c r="Y62" s="73">
        <v>171</v>
      </c>
      <c r="Z62" s="73">
        <v>210</v>
      </c>
      <c r="AA62" s="73">
        <v>155</v>
      </c>
      <c r="AB62" s="73">
        <v>191</v>
      </c>
      <c r="AC62" s="73">
        <v>152</v>
      </c>
      <c r="AD62" s="73">
        <v>146</v>
      </c>
      <c r="AE62" s="73">
        <v>158</v>
      </c>
      <c r="AF62" s="73">
        <v>81</v>
      </c>
      <c r="AG62" s="73">
        <v>70</v>
      </c>
      <c r="AH62" s="73">
        <v>75</v>
      </c>
      <c r="AI62" s="73">
        <v>107</v>
      </c>
      <c r="AJ62" s="73">
        <v>140</v>
      </c>
      <c r="AK62" s="73">
        <v>107</v>
      </c>
      <c r="AL62" s="73">
        <v>108</v>
      </c>
      <c r="AM62" s="73">
        <v>142</v>
      </c>
      <c r="AN62" s="73">
        <v>116</v>
      </c>
      <c r="AO62" s="73">
        <v>139</v>
      </c>
      <c r="AP62" s="73">
        <v>170</v>
      </c>
      <c r="AQ62" s="73">
        <v>132</v>
      </c>
      <c r="AR62" s="73">
        <v>108</v>
      </c>
      <c r="AS62" s="73">
        <v>100</v>
      </c>
      <c r="AT62" s="73">
        <v>134</v>
      </c>
      <c r="AU62" s="73">
        <v>137</v>
      </c>
      <c r="AV62" s="73">
        <v>218</v>
      </c>
      <c r="AW62" s="73">
        <v>134</v>
      </c>
      <c r="AX62" s="73">
        <v>159</v>
      </c>
      <c r="AY62" s="73">
        <v>264</v>
      </c>
      <c r="AZ62" s="73">
        <v>184</v>
      </c>
      <c r="BA62" s="73">
        <v>219</v>
      </c>
      <c r="BB62" s="73">
        <v>152</v>
      </c>
      <c r="BC62" s="73">
        <v>196</v>
      </c>
      <c r="BD62" s="73">
        <v>223</v>
      </c>
      <c r="BE62" s="73">
        <v>176</v>
      </c>
      <c r="BF62" s="73">
        <v>194</v>
      </c>
      <c r="BG62" s="73">
        <v>216</v>
      </c>
      <c r="BH62" s="73">
        <v>238</v>
      </c>
      <c r="BI62" s="73">
        <v>160</v>
      </c>
      <c r="BJ62" s="73">
        <v>199</v>
      </c>
      <c r="BK62" s="73">
        <v>177</v>
      </c>
      <c r="BL62" s="73">
        <v>177</v>
      </c>
      <c r="BM62" s="73">
        <v>115</v>
      </c>
      <c r="BN62" s="73">
        <v>167</v>
      </c>
      <c r="BO62" s="73">
        <v>156</v>
      </c>
      <c r="BP62" s="73">
        <v>176</v>
      </c>
      <c r="BQ62" s="73">
        <v>0</v>
      </c>
      <c r="BR62" s="73">
        <v>0</v>
      </c>
      <c r="BS62" s="73">
        <v>160</v>
      </c>
      <c r="BT62" s="73">
        <v>193</v>
      </c>
      <c r="BU62" s="73">
        <v>152</v>
      </c>
      <c r="BV62" s="73">
        <v>158</v>
      </c>
      <c r="BW62" s="73">
        <v>121</v>
      </c>
      <c r="BX62" s="73">
        <v>141</v>
      </c>
      <c r="BY62" s="73">
        <v>151</v>
      </c>
      <c r="BZ62" s="73">
        <v>123</v>
      </c>
      <c r="CA62" s="73">
        <v>149</v>
      </c>
      <c r="CB62" s="73">
        <v>156</v>
      </c>
      <c r="CC62" s="73">
        <v>187</v>
      </c>
      <c r="CD62" s="73">
        <v>144</v>
      </c>
      <c r="CE62" s="73">
        <v>132</v>
      </c>
      <c r="CF62" s="73">
        <v>176</v>
      </c>
    </row>
    <row r="63" spans="1:84" ht="15.75" customHeight="1" thickBot="1" x14ac:dyDescent="0.3">
      <c r="A63" s="17"/>
      <c r="B63" s="17"/>
      <c r="C63" s="17"/>
      <c r="D63" s="20"/>
      <c r="E63" s="11"/>
      <c r="F63" s="31" t="s">
        <v>68</v>
      </c>
      <c r="G63" s="23" t="e">
        <f ca="1">G62/G8</f>
        <v>#REF!</v>
      </c>
      <c r="H63" s="77" t="e">
        <f>IF(H8=0, 0, H62/H8)</f>
        <v>#REF!</v>
      </c>
      <c r="I63" s="77">
        <v>1.7484985718784955E-3</v>
      </c>
      <c r="J63" s="77">
        <v>2.2414483871317039E-3</v>
      </c>
      <c r="K63" s="77">
        <v>2.1847049026075859E-3</v>
      </c>
      <c r="L63" s="77">
        <v>1.7694531958051011E-3</v>
      </c>
      <c r="M63" s="77">
        <v>1.6582319371163993E-3</v>
      </c>
      <c r="N63" s="77">
        <v>1.7305658523036822E-3</v>
      </c>
      <c r="O63" s="77">
        <v>1.7197539591268293E-3</v>
      </c>
      <c r="P63" s="77">
        <v>2.1601895933390657E-3</v>
      </c>
      <c r="Q63" s="77">
        <v>2.098581108593742E-3</v>
      </c>
      <c r="R63" s="77">
        <v>2.052275734183413E-3</v>
      </c>
      <c r="S63" s="77">
        <v>1.9538557472458949E-3</v>
      </c>
      <c r="T63" s="77">
        <v>1.4495454639580874E-3</v>
      </c>
      <c r="U63" s="77">
        <v>1.9694782429366879E-3</v>
      </c>
      <c r="V63" s="77">
        <v>1.6278474532889686E-3</v>
      </c>
      <c r="W63" s="77">
        <v>1.4527057915214808E-3</v>
      </c>
      <c r="X63" s="77">
        <v>2.2363441338973103E-3</v>
      </c>
      <c r="Y63" s="77">
        <v>1.7266971615522099E-3</v>
      </c>
      <c r="Z63" s="77">
        <v>2.1129523982009722E-3</v>
      </c>
      <c r="AA63" s="77">
        <v>1.5539937639734117E-3</v>
      </c>
      <c r="AB63" s="77">
        <v>1.902902174887669E-3</v>
      </c>
      <c r="AC63" s="77">
        <v>1.5073832025942859E-3</v>
      </c>
      <c r="AD63" s="77">
        <v>1.4375738479716423E-3</v>
      </c>
      <c r="AE63" s="77">
        <v>1.5442656918896729E-3</v>
      </c>
      <c r="AF63" s="77">
        <v>7.8637722806881285E-4</v>
      </c>
      <c r="AG63" s="77">
        <v>6.6538026482134544E-4</v>
      </c>
      <c r="AH63" s="77">
        <v>7.1223042078573265E-4</v>
      </c>
      <c r="AI63" s="77">
        <v>1.0114473149382261E-3</v>
      </c>
      <c r="AJ63" s="77">
        <v>1.3116965858411722E-3</v>
      </c>
      <c r="AK63" s="77">
        <v>9.9260647327847722E-4</v>
      </c>
      <c r="AL63" s="77">
        <v>9.993245306413258E-4</v>
      </c>
      <c r="AM63" s="77">
        <v>1.3076830986564016E-3</v>
      </c>
      <c r="AN63" s="77">
        <v>1.0629524420416017E-3</v>
      </c>
      <c r="AO63" s="77">
        <v>1.2982767477700463E-3</v>
      </c>
      <c r="AP63" s="77">
        <v>1.5753868964878139E-3</v>
      </c>
      <c r="AQ63" s="77">
        <v>1.1801625405680873E-3</v>
      </c>
      <c r="AR63" s="77">
        <v>9.9790255666330958E-4</v>
      </c>
      <c r="AS63" s="77">
        <v>9.1625435220817303E-4</v>
      </c>
      <c r="AT63" s="77">
        <v>1.218835557253436E-3</v>
      </c>
      <c r="AU63" s="77">
        <v>1.2399648827463865E-3</v>
      </c>
      <c r="AV63" s="77">
        <v>1.9583359534311303E-3</v>
      </c>
      <c r="AW63" s="77">
        <v>1.1823459862000812E-3</v>
      </c>
      <c r="AX63" s="77">
        <v>1.3878826497211142E-3</v>
      </c>
      <c r="AY63" s="77">
        <v>2.2811519817507843E-3</v>
      </c>
      <c r="AZ63" s="77">
        <v>1.5781934830901715E-3</v>
      </c>
      <c r="BA63" s="77">
        <v>1.8648137740765341E-3</v>
      </c>
      <c r="BB63" s="77">
        <v>1.2808736906858573E-3</v>
      </c>
      <c r="BC63" s="77">
        <v>1.6393991100404832E-3</v>
      </c>
      <c r="BD63" s="77">
        <v>1.8549017650679577E-3</v>
      </c>
      <c r="BE63" s="77">
        <v>1.4556883503577189E-3</v>
      </c>
      <c r="BF63" s="77">
        <v>1.5875743664023438E-3</v>
      </c>
      <c r="BG63" s="77">
        <v>1.7507598784194528E-3</v>
      </c>
      <c r="BH63" s="77">
        <v>1.9092083202977724E-3</v>
      </c>
      <c r="BI63" s="77">
        <v>1.2814659971006831E-3</v>
      </c>
      <c r="BJ63" s="77">
        <v>1.584003948070142E-3</v>
      </c>
      <c r="BK63" s="77">
        <v>1.40399305142422E-3</v>
      </c>
      <c r="BL63" s="77">
        <v>1.4052860987828794E-3</v>
      </c>
      <c r="BM63" s="77">
        <v>9.130389907346391E-4</v>
      </c>
      <c r="BN63" s="77">
        <v>1.3235585496334456E-3</v>
      </c>
      <c r="BO63" s="77">
        <v>1.2313132429317883E-3</v>
      </c>
      <c r="BP63" s="77">
        <v>1.3858158597176401E-3</v>
      </c>
      <c r="BQ63" s="77">
        <v>0</v>
      </c>
      <c r="BR63" s="77">
        <v>0</v>
      </c>
      <c r="BS63" s="77">
        <v>1.2170076823609949E-3</v>
      </c>
      <c r="BT63" s="77">
        <v>1.4680155168479501E-3</v>
      </c>
      <c r="BU63" s="77">
        <v>1.1561572982429452E-3</v>
      </c>
      <c r="BV63" s="77">
        <v>1.1931281857655276E-3</v>
      </c>
      <c r="BW63" s="77">
        <v>9.0754310829764409E-4</v>
      </c>
      <c r="BX63" s="77">
        <v>1.0536462886990832E-3</v>
      </c>
      <c r="BY63" s="77">
        <v>1.1245745607828827E-3</v>
      </c>
      <c r="BZ63" s="77">
        <v>9.1564865890970807E-4</v>
      </c>
      <c r="CA63" s="77">
        <v>1.1098531120579209E-3</v>
      </c>
      <c r="CB63" s="77">
        <v>1.1608438441790378E-3</v>
      </c>
      <c r="CC63" s="77">
        <v>1.3832691013189139E-3</v>
      </c>
      <c r="CD63" s="77">
        <v>1.0606172202990351E-3</v>
      </c>
      <c r="CE63" s="77">
        <v>9.6804001232050929E-4</v>
      </c>
      <c r="CF63" s="77">
        <v>1.2835472578763127E-3</v>
      </c>
    </row>
    <row r="64" spans="1:84" x14ac:dyDescent="0.25">
      <c r="A64" s="17"/>
      <c r="B64" s="17"/>
      <c r="C64" s="17"/>
      <c r="D64" s="1"/>
      <c r="E64" s="11"/>
      <c r="F64" s="146" t="s">
        <v>72</v>
      </c>
      <c r="G64" s="111" t="e">
        <f ca="1">(INDIRECT("H64")+INDIRECT("I64")+INDIRECT("J64")+INDIRECT("K64")+INDIRECT("L64")+INDIRECT("M64")+INDIRECT("N64")+INDIRECT("O64")+INDIRECT("P64")+INDIRECT("Q64")+INDIRECT("R64")+INDIRECT("S64")) / 12</f>
        <v>#REF!</v>
      </c>
      <c r="H64" s="58" t="e">
        <f>#REF!</f>
        <v>#REF!</v>
      </c>
      <c r="I64" s="58">
        <v>6901</v>
      </c>
      <c r="J64" s="58">
        <v>6761</v>
      </c>
      <c r="K64" s="58">
        <v>24</v>
      </c>
      <c r="L64" s="58">
        <v>6964</v>
      </c>
      <c r="M64" s="58">
        <v>7017</v>
      </c>
      <c r="N64" s="58">
        <v>6841</v>
      </c>
      <c r="O64" s="58">
        <v>6214</v>
      </c>
      <c r="P64" s="58">
        <v>6026</v>
      </c>
      <c r="Q64" s="58">
        <v>5637</v>
      </c>
      <c r="R64" s="58">
        <v>5605</v>
      </c>
      <c r="S64" s="58">
        <v>6093</v>
      </c>
      <c r="T64" s="58">
        <v>5410</v>
      </c>
      <c r="U64" s="58">
        <v>5232</v>
      </c>
      <c r="V64" s="58">
        <v>5083</v>
      </c>
      <c r="W64" s="58">
        <v>4600</v>
      </c>
      <c r="X64" s="58">
        <v>4483</v>
      </c>
      <c r="Y64" s="58">
        <v>4638</v>
      </c>
      <c r="Z64" s="58">
        <v>4336</v>
      </c>
      <c r="AA64" s="58">
        <v>4237</v>
      </c>
      <c r="AB64" s="58">
        <v>3799</v>
      </c>
      <c r="AC64" s="58">
        <v>3730</v>
      </c>
      <c r="AD64" s="58">
        <v>3413</v>
      </c>
      <c r="AE64" s="58">
        <v>3286</v>
      </c>
      <c r="AF64" s="58">
        <v>3180</v>
      </c>
      <c r="AG64" s="58">
        <v>2481</v>
      </c>
      <c r="AH64" s="58">
        <v>2390</v>
      </c>
      <c r="AI64" s="58">
        <v>3214</v>
      </c>
      <c r="AJ64" s="58">
        <v>3452</v>
      </c>
      <c r="AK64" s="58">
        <v>3664</v>
      </c>
      <c r="AL64" s="58">
        <v>3813</v>
      </c>
      <c r="AM64" s="58">
        <v>3712</v>
      </c>
      <c r="AN64" s="58">
        <v>4421</v>
      </c>
      <c r="AO64" s="58">
        <v>3999</v>
      </c>
      <c r="AP64" s="58">
        <v>4218</v>
      </c>
      <c r="AQ64" s="58">
        <v>4635</v>
      </c>
      <c r="AR64" s="58">
        <v>4790</v>
      </c>
      <c r="AS64" s="58">
        <v>4561</v>
      </c>
      <c r="AT64" s="58">
        <v>4152</v>
      </c>
      <c r="AU64" s="58">
        <v>4597</v>
      </c>
      <c r="AV64" s="58">
        <v>4872</v>
      </c>
      <c r="AW64" s="58">
        <v>4152</v>
      </c>
      <c r="AX64" s="58">
        <v>4006</v>
      </c>
      <c r="AY64" s="58">
        <v>3846</v>
      </c>
      <c r="AZ64" s="58">
        <v>3743</v>
      </c>
      <c r="BA64" s="58">
        <v>3691</v>
      </c>
      <c r="BB64" s="58">
        <v>3133</v>
      </c>
      <c r="BC64" s="58">
        <v>3118</v>
      </c>
      <c r="BD64" s="58">
        <v>3601</v>
      </c>
      <c r="BE64" s="58">
        <v>3310</v>
      </c>
      <c r="BF64" s="58">
        <v>3990</v>
      </c>
      <c r="BG64" s="58">
        <v>2982</v>
      </c>
      <c r="BH64" s="58">
        <v>2693</v>
      </c>
      <c r="BI64" s="58">
        <v>2854</v>
      </c>
      <c r="BJ64" s="58">
        <v>2962</v>
      </c>
      <c r="BK64" s="58">
        <v>2923</v>
      </c>
      <c r="BL64" s="58">
        <v>2923</v>
      </c>
      <c r="BM64" s="58">
        <v>3603</v>
      </c>
      <c r="BN64" s="58">
        <v>2669</v>
      </c>
      <c r="BO64" s="58">
        <v>2389</v>
      </c>
      <c r="BP64" s="58">
        <v>2567</v>
      </c>
      <c r="BQ64" s="58">
        <v>3588</v>
      </c>
      <c r="BR64" s="58">
        <v>3588</v>
      </c>
      <c r="BS64" s="58">
        <v>2112</v>
      </c>
      <c r="BT64" s="58">
        <v>2170</v>
      </c>
      <c r="BU64" s="58">
        <v>2553</v>
      </c>
      <c r="BV64" s="58">
        <v>1108</v>
      </c>
      <c r="BW64" s="58">
        <v>1487</v>
      </c>
      <c r="BX64" s="58">
        <v>2918</v>
      </c>
      <c r="BY64" s="58">
        <v>1727</v>
      </c>
      <c r="BZ64" s="58">
        <v>2005</v>
      </c>
      <c r="CA64" s="58">
        <v>1745</v>
      </c>
      <c r="CB64" s="58">
        <v>2918</v>
      </c>
      <c r="CC64" s="58">
        <v>1347</v>
      </c>
      <c r="CD64" s="58">
        <v>0</v>
      </c>
      <c r="CE64" s="58">
        <v>1900</v>
      </c>
      <c r="CF64" s="58">
        <v>1837</v>
      </c>
    </row>
    <row r="65" spans="1:84" x14ac:dyDescent="0.25">
      <c r="A65" s="48" t="s">
        <v>73</v>
      </c>
      <c r="B65" s="62" t="s">
        <v>74</v>
      </c>
      <c r="C65" s="63" t="s">
        <v>75</v>
      </c>
      <c r="D65" s="20"/>
      <c r="E65" s="11"/>
      <c r="F65" s="27" t="s">
        <v>68</v>
      </c>
      <c r="G65" s="23" t="e">
        <f ca="1">G64/G8</f>
        <v>#REF!</v>
      </c>
      <c r="H65" s="76" t="e">
        <f>IF(H8=0, 0, H64/H8)</f>
        <v>#REF!</v>
      </c>
      <c r="I65" s="76">
        <v>7.4946513320083841E-2</v>
      </c>
      <c r="J65" s="76">
        <v>7.3209819059891074E-2</v>
      </c>
      <c r="K65" s="76">
        <v>2.5956889931971316E-4</v>
      </c>
      <c r="L65" s="76">
        <v>7.5137024729187346E-2</v>
      </c>
      <c r="M65" s="76">
        <v>7.5557230537310213E-2</v>
      </c>
      <c r="N65" s="76">
        <v>7.3079018491416611E-2</v>
      </c>
      <c r="O65" s="76">
        <v>6.5561663202540588E-2</v>
      </c>
      <c r="P65" s="76">
        <v>6.3190788783792293E-2</v>
      </c>
      <c r="Q65" s="76">
        <v>5.8854237358920015E-2</v>
      </c>
      <c r="R65" s="76">
        <v>5.8390890812680354E-2</v>
      </c>
      <c r="S65" s="76">
        <v>6.3323633340261906E-2</v>
      </c>
      <c r="T65" s="76">
        <v>5.6014578285808948E-2</v>
      </c>
      <c r="U65" s="76">
        <v>5.3949267890286659E-2</v>
      </c>
      <c r="V65" s="76">
        <v>5.2039928333759915E-2</v>
      </c>
      <c r="W65" s="76">
        <v>4.673039609090078E-2</v>
      </c>
      <c r="X65" s="76">
        <v>4.5364392544170323E-2</v>
      </c>
      <c r="Y65" s="76">
        <v>4.6832873890521341E-2</v>
      </c>
      <c r="Z65" s="76">
        <v>4.3627436183806732E-2</v>
      </c>
      <c r="AA65" s="76">
        <v>4.2479171470679644E-2</v>
      </c>
      <c r="AB65" s="76">
        <v>3.7848823886901854E-2</v>
      </c>
      <c r="AC65" s="76">
        <v>3.6990390432083464E-2</v>
      </c>
      <c r="AD65" s="76">
        <v>0</v>
      </c>
      <c r="AE65" s="76">
        <v>3.2116816857908008E-2</v>
      </c>
      <c r="AF65" s="76">
        <v>3.0872587472331171E-2</v>
      </c>
      <c r="AG65" s="76">
        <v>2.3582977671739398E-2</v>
      </c>
      <c r="AH65" s="76">
        <v>2.2696409409038679E-2</v>
      </c>
      <c r="AI65" s="76">
        <v>0</v>
      </c>
      <c r="AJ65" s="76">
        <v>3.2342690102312333E-2</v>
      </c>
      <c r="AK65" s="76">
        <v>3.3989814187778883E-2</v>
      </c>
      <c r="AL65" s="76">
        <v>3.528170773458681E-2</v>
      </c>
      <c r="AM65" s="76">
        <v>3.4183941283187066E-2</v>
      </c>
      <c r="AN65" s="76">
        <v>4.0511316778154498E-2</v>
      </c>
      <c r="AO65" s="76">
        <v>3.7351141829729602E-2</v>
      </c>
      <c r="AP65" s="76">
        <v>3.9088128996385876E-2</v>
      </c>
      <c r="AQ65" s="76">
        <v>4.1439798299493069E-2</v>
      </c>
      <c r="AR65" s="76">
        <v>4.4258826355715306E-2</v>
      </c>
      <c r="AS65" s="76">
        <v>4.1790361004214772E-2</v>
      </c>
      <c r="AT65" s="76">
        <v>3.7765710699375121E-2</v>
      </c>
      <c r="AU65" s="76">
        <v>4.1606704861205393E-2</v>
      </c>
      <c r="AV65" s="76">
        <v>4.3766113601451682E-2</v>
      </c>
      <c r="AW65" s="76">
        <v>3.6635078617184604E-2</v>
      </c>
      <c r="AX65" s="76">
        <v>3.4967659715614989E-2</v>
      </c>
      <c r="AY65" s="76">
        <v>3.3232236825051199E-2</v>
      </c>
      <c r="AZ65" s="76">
        <v>3.2104229386991909E-2</v>
      </c>
      <c r="BA65" s="76">
        <v>3.1429349954869804E-2</v>
      </c>
      <c r="BB65" s="76">
        <v>2.640116626920257E-2</v>
      </c>
      <c r="BC65" s="76">
        <v>2.6079828699521562E-2</v>
      </c>
      <c r="BD65" s="76">
        <v>2.995292043053684E-2</v>
      </c>
      <c r="BE65" s="76">
        <v>2.7376866134568464E-2</v>
      </c>
      <c r="BF65" s="76">
        <v>3.2651658360543047E-2</v>
      </c>
      <c r="BG65" s="76">
        <v>2.4170212765957447E-2</v>
      </c>
      <c r="BH65" s="76">
        <v>2.1602932800680257E-2</v>
      </c>
      <c r="BI65" s="76">
        <v>2.2858149723283438E-2</v>
      </c>
      <c r="BJ65" s="76">
        <v>2.3576983387858092E-2</v>
      </c>
      <c r="BK65" s="76">
        <v>2.318571575883048E-2</v>
      </c>
      <c r="BL65" s="76">
        <v>2.3207069303629133E-2</v>
      </c>
      <c r="BM65" s="76">
        <v>2.8605908553190475E-2</v>
      </c>
      <c r="BN65" s="76">
        <v>2.115316029324351E-2</v>
      </c>
      <c r="BO65" s="76">
        <v>1.8856457290795145E-2</v>
      </c>
      <c r="BP65" s="76">
        <v>2.0212439272131715E-2</v>
      </c>
      <c r="BQ65" s="76">
        <v>2.8217529786481066E-2</v>
      </c>
      <c r="BR65" s="76">
        <v>2.8172552960944737E-2</v>
      </c>
      <c r="BS65" s="76">
        <v>1.6064501407165133E-2</v>
      </c>
      <c r="BT65" s="76">
        <v>1.6505666692020995E-2</v>
      </c>
      <c r="BU65" s="76">
        <v>1.9418878831672624E-2</v>
      </c>
      <c r="BV65" s="76">
        <v>8.367000188786106E-3</v>
      </c>
      <c r="BW65" s="76">
        <v>1.1153029768914023E-2</v>
      </c>
      <c r="BX65" s="76">
        <v>2.1805247307971096E-2</v>
      </c>
      <c r="BY65" s="76">
        <v>1.2861856069351247E-2</v>
      </c>
      <c r="BZ65" s="76">
        <v>1.4925817570032234E-2</v>
      </c>
      <c r="CA65" s="76">
        <v>1.2997944164705181E-2</v>
      </c>
      <c r="CB65" s="76">
        <v>2.171373293150277E-2</v>
      </c>
      <c r="CC65" s="76">
        <v>9.9639758260779508E-3</v>
      </c>
      <c r="CD65" s="76">
        <v>0</v>
      </c>
      <c r="CE65" s="76">
        <v>1.3933909268249754E-2</v>
      </c>
      <c r="CF65" s="76">
        <v>1.3397024504084015E-2</v>
      </c>
    </row>
    <row r="66" spans="1:84" x14ac:dyDescent="0.25">
      <c r="A66" s="17"/>
      <c r="B66" s="17"/>
      <c r="C66" s="17"/>
      <c r="D66" s="1"/>
      <c r="E66" s="11"/>
      <c r="F66" s="146" t="s">
        <v>76</v>
      </c>
      <c r="G66" s="111" t="e">
        <f ca="1">(INDIRECT("H66")+INDIRECT("I66")+INDIRECT("J66")+INDIRECT("K66")+INDIRECT("L66")+INDIRECT("M66")+INDIRECT("N66")+INDIRECT("O66")+INDIRECT("P66")+INDIRECT("Q66")+INDIRECT("R66")+INDIRECT("S66")) / 12</f>
        <v>#REF!</v>
      </c>
      <c r="H66" s="58" t="e">
        <f>#REF!</f>
        <v>#REF!</v>
      </c>
      <c r="I66" s="58">
        <v>23</v>
      </c>
      <c r="J66" s="58">
        <v>9</v>
      </c>
      <c r="K66" s="58">
        <v>12</v>
      </c>
      <c r="L66" s="58">
        <v>14</v>
      </c>
      <c r="M66" s="58">
        <v>12</v>
      </c>
      <c r="N66" s="58">
        <v>8</v>
      </c>
      <c r="O66" s="58">
        <v>6</v>
      </c>
      <c r="P66" s="58">
        <v>15</v>
      </c>
      <c r="Q66" s="58">
        <v>12</v>
      </c>
      <c r="R66" s="58">
        <v>8</v>
      </c>
      <c r="S66" s="58">
        <v>15</v>
      </c>
      <c r="T66" s="58">
        <v>9</v>
      </c>
      <c r="U66" s="58">
        <v>10</v>
      </c>
      <c r="V66" s="58">
        <v>6</v>
      </c>
      <c r="W66" s="58">
        <v>9</v>
      </c>
      <c r="X66" s="58">
        <v>9</v>
      </c>
      <c r="Y66" s="58">
        <v>8</v>
      </c>
      <c r="Z66" s="58">
        <v>5</v>
      </c>
      <c r="AA66" s="58">
        <v>8</v>
      </c>
      <c r="AB66" s="58">
        <v>5</v>
      </c>
      <c r="AC66" s="58">
        <v>152</v>
      </c>
      <c r="AD66" s="58">
        <v>7</v>
      </c>
      <c r="AE66" s="58">
        <v>9</v>
      </c>
      <c r="AF66" s="58">
        <v>7</v>
      </c>
      <c r="AG66" s="58">
        <v>6</v>
      </c>
      <c r="AH66" s="58">
        <v>5</v>
      </c>
      <c r="AI66" s="58">
        <v>17</v>
      </c>
      <c r="AJ66" s="58">
        <v>4</v>
      </c>
      <c r="AK66" s="58">
        <v>18</v>
      </c>
      <c r="AL66" s="58">
        <v>3</v>
      </c>
      <c r="AM66" s="58">
        <v>6</v>
      </c>
      <c r="AN66" s="58">
        <v>4</v>
      </c>
      <c r="AO66" s="58">
        <v>4</v>
      </c>
      <c r="AP66" s="58">
        <v>3</v>
      </c>
      <c r="AQ66" s="58">
        <v>4</v>
      </c>
      <c r="AR66" s="58">
        <v>4</v>
      </c>
      <c r="AS66" s="58">
        <v>4</v>
      </c>
      <c r="AT66" s="58">
        <v>7</v>
      </c>
      <c r="AU66" s="58">
        <v>5</v>
      </c>
      <c r="AV66" s="58">
        <v>6</v>
      </c>
      <c r="AW66" s="58">
        <v>7</v>
      </c>
      <c r="AX66" s="58">
        <v>3</v>
      </c>
      <c r="AY66" s="58">
        <v>5</v>
      </c>
      <c r="AZ66" s="58">
        <v>4</v>
      </c>
      <c r="BA66" s="58">
        <v>7</v>
      </c>
      <c r="BB66" s="58">
        <v>4</v>
      </c>
      <c r="BC66" s="58">
        <v>12</v>
      </c>
      <c r="BD66" s="58">
        <v>6</v>
      </c>
      <c r="BE66" s="58">
        <v>7</v>
      </c>
      <c r="BF66" s="58">
        <v>13</v>
      </c>
      <c r="BG66" s="58">
        <v>11</v>
      </c>
      <c r="BH66" s="58">
        <v>10</v>
      </c>
      <c r="BI66" s="58">
        <v>8</v>
      </c>
      <c r="BJ66" s="58">
        <v>11</v>
      </c>
      <c r="BK66" s="58">
        <v>8</v>
      </c>
      <c r="BL66" s="58">
        <v>8</v>
      </c>
      <c r="BM66" s="58">
        <v>11</v>
      </c>
      <c r="BN66" s="58">
        <v>10</v>
      </c>
      <c r="BO66" s="58">
        <v>7</v>
      </c>
      <c r="BP66" s="58">
        <v>11</v>
      </c>
      <c r="BQ66" s="58">
        <v>21</v>
      </c>
      <c r="BR66" s="58">
        <v>21</v>
      </c>
      <c r="BS66" s="58">
        <v>3</v>
      </c>
      <c r="BT66" s="58">
        <v>6</v>
      </c>
      <c r="BU66" s="58">
        <v>7</v>
      </c>
      <c r="BV66" s="58">
        <v>17</v>
      </c>
      <c r="BW66" s="58">
        <v>8</v>
      </c>
      <c r="BX66" s="58">
        <v>14</v>
      </c>
      <c r="BY66" s="58">
        <v>20</v>
      </c>
      <c r="BZ66" s="58">
        <v>21</v>
      </c>
      <c r="CA66" s="58">
        <v>10</v>
      </c>
      <c r="CB66" s="58">
        <v>14</v>
      </c>
      <c r="CC66" s="58">
        <v>15</v>
      </c>
      <c r="CD66" s="58">
        <v>6</v>
      </c>
      <c r="CE66" s="58">
        <v>10</v>
      </c>
      <c r="CF66" s="58">
        <v>7</v>
      </c>
    </row>
    <row r="67" spans="1:84" x14ac:dyDescent="0.25">
      <c r="A67" s="48" t="s">
        <v>73</v>
      </c>
      <c r="B67" s="62" t="s">
        <v>74</v>
      </c>
      <c r="C67" s="63" t="s">
        <v>75</v>
      </c>
      <c r="D67" s="20"/>
      <c r="E67" s="11"/>
      <c r="F67" s="27" t="s">
        <v>68</v>
      </c>
      <c r="G67" s="23" t="e">
        <f ca="1">G66/G8</f>
        <v>#REF!</v>
      </c>
      <c r="H67" s="76" t="e">
        <f>IF(H5=0, 0, H66/H5)</f>
        <v>#REF!</v>
      </c>
      <c r="I67" s="76">
        <v>6.1513773736293128E-3</v>
      </c>
      <c r="J67" s="76">
        <v>2.4070607114201658E-3</v>
      </c>
      <c r="K67" s="76">
        <v>3.2284100080710249E-3</v>
      </c>
      <c r="L67" s="76">
        <v>3.7776578521316784E-3</v>
      </c>
      <c r="M67" s="76">
        <v>3.2414910858995136E-3</v>
      </c>
      <c r="N67" s="76">
        <v>2.1604104779908181E-3</v>
      </c>
      <c r="O67" s="76">
        <v>1.6220600162206002E-3</v>
      </c>
      <c r="P67" s="76">
        <v>4.0518638573743921E-3</v>
      </c>
      <c r="Q67" s="76">
        <v>3.2476319350473611E-3</v>
      </c>
      <c r="R67" s="76">
        <v>2.1639166892074655E-3</v>
      </c>
      <c r="S67" s="76">
        <v>4.0518638573743921E-3</v>
      </c>
      <c r="T67" s="76">
        <v>2.4291497975708503E-3</v>
      </c>
      <c r="U67" s="76">
        <v>2.7063599458728013E-3</v>
      </c>
      <c r="V67" s="76">
        <v>1.6233766233766235E-3</v>
      </c>
      <c r="W67" s="76">
        <v>2.4410089503661514E-3</v>
      </c>
      <c r="X67" s="76">
        <v>2.4449877750611247E-3</v>
      </c>
      <c r="Y67" s="76">
        <v>2.1727322107550242E-3</v>
      </c>
      <c r="Z67" s="76">
        <v>1.3598041881968997E-3</v>
      </c>
      <c r="AA67" s="76">
        <v>2.1822149481723948E-3</v>
      </c>
      <c r="AB67" s="76">
        <v>1.3664935774801859E-3</v>
      </c>
      <c r="AC67" s="76">
        <v>4.1518710734771917E-2</v>
      </c>
      <c r="AD67" s="76">
        <v>1.9188596491228069E-3</v>
      </c>
      <c r="AE67" s="76">
        <v>2.4691358024691358E-3</v>
      </c>
      <c r="AF67" s="76">
        <v>1.9246631839428101E-3</v>
      </c>
      <c r="AG67" s="76">
        <v>1.6501650165016502E-3</v>
      </c>
      <c r="AH67" s="76">
        <v>1.3751375137513752E-3</v>
      </c>
      <c r="AI67" s="76">
        <v>4.6896551724137934E-3</v>
      </c>
      <c r="AJ67" s="76">
        <v>1.1022320198401765E-3</v>
      </c>
      <c r="AK67" s="76">
        <v>4.9641478212906782E-3</v>
      </c>
      <c r="AL67" s="76">
        <v>8.2964601769911503E-4</v>
      </c>
      <c r="AM67" s="76">
        <v>1.6579165515335729E-3</v>
      </c>
      <c r="AN67" s="76">
        <v>1.105888858169754E-3</v>
      </c>
      <c r="AO67" s="76">
        <v>1.1702750146284377E-3</v>
      </c>
      <c r="AP67" s="76">
        <v>8.7873462214411243E-4</v>
      </c>
      <c r="AQ67" s="76">
        <v>1.10803324099723E-3</v>
      </c>
      <c r="AR67" s="76">
        <v>1.1757789535567313E-3</v>
      </c>
      <c r="AS67" s="76">
        <v>1.1778563015312131E-3</v>
      </c>
      <c r="AT67" s="76">
        <v>2.0655060489820007E-3</v>
      </c>
      <c r="AU67" s="76">
        <v>1.4784151389710231E-3</v>
      </c>
      <c r="AV67" s="76">
        <v>1.7798872738059924E-3</v>
      </c>
      <c r="AW67" s="76">
        <v>2.0765351527736575E-3</v>
      </c>
      <c r="AX67" s="76">
        <v>8.9126559714795004E-4</v>
      </c>
      <c r="AY67" s="76">
        <v>1.4867677668748143E-3</v>
      </c>
      <c r="AZ67" s="76">
        <v>1.1943863839952225E-3</v>
      </c>
      <c r="BA67" s="76">
        <v>2.0939276099311995E-3</v>
      </c>
      <c r="BB67" s="76">
        <v>1.195814648729447E-3</v>
      </c>
      <c r="BC67" s="76">
        <v>3.596044351213665E-3</v>
      </c>
      <c r="BD67" s="76">
        <v>1.8018018018018018E-3</v>
      </c>
      <c r="BE67" s="76">
        <v>2.113526570048309E-3</v>
      </c>
      <c r="BF67" s="76">
        <v>3.9358159249167426E-3</v>
      </c>
      <c r="BG67" s="76">
        <v>3.3323235383217208E-3</v>
      </c>
      <c r="BH67" s="76">
        <v>3.0376670716889429E-3</v>
      </c>
      <c r="BI67" s="76">
        <v>2.4360535931790498E-3</v>
      </c>
      <c r="BJ67" s="76">
        <v>3.3598045204642638E-3</v>
      </c>
      <c r="BK67" s="76">
        <v>2.4457352491592784E-3</v>
      </c>
      <c r="BL67" s="76">
        <v>2.4691358024691358E-3</v>
      </c>
      <c r="BM67" s="76">
        <v>3.3950617283950617E-3</v>
      </c>
      <c r="BN67" s="76">
        <v>3.1133250311332502E-3</v>
      </c>
      <c r="BO67" s="76">
        <v>2.1800062285892243E-3</v>
      </c>
      <c r="BP67" s="76">
        <v>3.4310667498440423E-3</v>
      </c>
      <c r="BQ67" s="76">
        <v>6.5624999999999998E-3</v>
      </c>
      <c r="BR67" s="76">
        <v>6.58513640639699E-3</v>
      </c>
      <c r="BS67" s="76">
        <v>9.4488188976377954E-4</v>
      </c>
      <c r="BT67" s="76">
        <v>1.8897637795275591E-3</v>
      </c>
      <c r="BU67" s="76">
        <v>2.204724409448819E-3</v>
      </c>
      <c r="BV67" s="76">
        <v>5.3780449224928818E-3</v>
      </c>
      <c r="BW67" s="76">
        <v>2.5316455696202532E-3</v>
      </c>
      <c r="BX67" s="76">
        <v>4.4600191143676334E-3</v>
      </c>
      <c r="BY67" s="76">
        <v>6.3836578359399935E-3</v>
      </c>
      <c r="BZ67" s="76">
        <v>6.7071223251357398E-3</v>
      </c>
      <c r="CA67" s="76">
        <v>3.205128205128205E-3</v>
      </c>
      <c r="CB67" s="76">
        <v>4.5074050225370251E-3</v>
      </c>
      <c r="CC67" s="76">
        <v>4.8402710551790898E-3</v>
      </c>
      <c r="CD67" s="76">
        <v>1.9442644199611147E-3</v>
      </c>
      <c r="CE67" s="76">
        <v>3.2509752925877762E-3</v>
      </c>
      <c r="CF67" s="76">
        <v>2.2793878215564964E-3</v>
      </c>
    </row>
    <row r="68" spans="1:84" x14ac:dyDescent="0.25">
      <c r="A68" s="17"/>
      <c r="B68" s="17"/>
      <c r="C68" s="17"/>
      <c r="D68" s="1"/>
      <c r="E68" s="11"/>
      <c r="F68" s="146" t="s">
        <v>77</v>
      </c>
      <c r="G68" s="111" t="e">
        <f ca="1">(INDIRECT("H68")+INDIRECT("I68")+INDIRECT("J68")+INDIRECT("K68")+INDIRECT("L68")+INDIRECT("M68")+INDIRECT("N68")+INDIRECT("O68")+INDIRECT("P68")+INDIRECT("Q68")+INDIRECT("R68")+INDIRECT("S68")) / 12</f>
        <v>#REF!</v>
      </c>
      <c r="H68" s="58" t="e">
        <f>#REF!</f>
        <v>#REF!</v>
      </c>
      <c r="I68" s="58">
        <v>6878</v>
      </c>
      <c r="J68" s="58">
        <v>6752</v>
      </c>
      <c r="K68" s="58">
        <v>7131</v>
      </c>
      <c r="L68" s="58">
        <v>6950</v>
      </c>
      <c r="M68" s="58">
        <v>7005</v>
      </c>
      <c r="N68" s="58">
        <v>6833</v>
      </c>
      <c r="O68" s="58">
        <v>6208</v>
      </c>
      <c r="P68" s="58">
        <v>6011</v>
      </c>
      <c r="Q68" s="58">
        <v>5625</v>
      </c>
      <c r="R68" s="58">
        <v>5597</v>
      </c>
      <c r="S68" s="58">
        <v>6078</v>
      </c>
      <c r="T68" s="58">
        <v>5401</v>
      </c>
      <c r="U68" s="58">
        <v>5222</v>
      </c>
      <c r="V68" s="58">
        <v>5077</v>
      </c>
      <c r="W68" s="58">
        <v>4591</v>
      </c>
      <c r="X68" s="58">
        <v>4474</v>
      </c>
      <c r="Y68" s="58">
        <v>4630</v>
      </c>
      <c r="Z68" s="58">
        <v>4331</v>
      </c>
      <c r="AA68" s="58">
        <v>4229</v>
      </c>
      <c r="AB68" s="58">
        <v>3794</v>
      </c>
      <c r="AC68" s="58">
        <v>3578</v>
      </c>
      <c r="AD68" s="58">
        <v>3406</v>
      </c>
      <c r="AE68" s="58">
        <v>3277</v>
      </c>
      <c r="AF68" s="58">
        <v>3173</v>
      </c>
      <c r="AG68" s="58">
        <v>2475</v>
      </c>
      <c r="AH68" s="58">
        <v>2385</v>
      </c>
      <c r="AI68" s="58">
        <v>3197</v>
      </c>
      <c r="AJ68" s="58">
        <v>3448</v>
      </c>
      <c r="AK68" s="58">
        <v>3646</v>
      </c>
      <c r="AL68" s="58">
        <v>3810</v>
      </c>
      <c r="AM68" s="58">
        <v>3706</v>
      </c>
      <c r="AN68" s="58">
        <v>4417</v>
      </c>
      <c r="AO68" s="58">
        <v>3995</v>
      </c>
      <c r="AP68" s="58">
        <v>4215</v>
      </c>
      <c r="AQ68" s="58">
        <v>4631</v>
      </c>
      <c r="AR68" s="58">
        <v>4786</v>
      </c>
      <c r="AS68" s="58">
        <v>4557</v>
      </c>
      <c r="AT68" s="58">
        <v>4145</v>
      </c>
      <c r="AU68" s="58">
        <v>4592</v>
      </c>
      <c r="AV68" s="58">
        <v>4866</v>
      </c>
      <c r="AW68" s="58">
        <v>4145</v>
      </c>
      <c r="AX68" s="58">
        <v>4003</v>
      </c>
      <c r="AY68" s="58">
        <v>3841</v>
      </c>
      <c r="AZ68" s="58">
        <v>3739</v>
      </c>
      <c r="BA68" s="58">
        <v>3684</v>
      </c>
      <c r="BB68" s="58">
        <v>3129</v>
      </c>
      <c r="BC68" s="58">
        <v>3106</v>
      </c>
      <c r="BD68" s="58">
        <v>3595</v>
      </c>
      <c r="BE68" s="58">
        <v>3303</v>
      </c>
      <c r="BF68" s="58">
        <v>3977</v>
      </c>
      <c r="BG68" s="58">
        <v>2971</v>
      </c>
      <c r="BH68" s="58">
        <v>2683</v>
      </c>
      <c r="BI68" s="58">
        <v>2846</v>
      </c>
      <c r="BJ68" s="58">
        <v>2951</v>
      </c>
      <c r="BK68" s="58">
        <v>2915</v>
      </c>
      <c r="BL68" s="58">
        <v>2915</v>
      </c>
      <c r="BM68" s="58">
        <v>3592</v>
      </c>
      <c r="BN68" s="58">
        <v>2659</v>
      </c>
      <c r="BO68" s="58">
        <v>2382</v>
      </c>
      <c r="BP68" s="58">
        <v>2456</v>
      </c>
      <c r="BQ68" s="58">
        <v>3567</v>
      </c>
      <c r="BR68" s="58">
        <v>3567</v>
      </c>
      <c r="BS68" s="58">
        <v>2109</v>
      </c>
      <c r="BT68" s="58">
        <v>2164</v>
      </c>
      <c r="BU68" s="58">
        <v>2546</v>
      </c>
      <c r="BV68" s="58">
        <v>1091</v>
      </c>
      <c r="BW68" s="58">
        <v>1479</v>
      </c>
      <c r="BX68" s="58">
        <v>952</v>
      </c>
      <c r="BY68" s="58">
        <v>1707</v>
      </c>
      <c r="BZ68" s="58">
        <v>1984</v>
      </c>
      <c r="CA68" s="58">
        <v>1735</v>
      </c>
      <c r="CB68" s="58">
        <v>2904</v>
      </c>
      <c r="CC68" s="58">
        <v>1332</v>
      </c>
      <c r="CD68" s="58">
        <v>1620</v>
      </c>
      <c r="CE68" s="58">
        <v>1890</v>
      </c>
      <c r="CF68" s="58">
        <v>1830</v>
      </c>
    </row>
    <row r="69" spans="1:84" x14ac:dyDescent="0.25">
      <c r="A69" s="48" t="s">
        <v>73</v>
      </c>
      <c r="B69" s="62" t="s">
        <v>74</v>
      </c>
      <c r="C69" s="63" t="s">
        <v>75</v>
      </c>
      <c r="D69" s="20"/>
      <c r="E69" s="11"/>
      <c r="F69" s="27" t="s">
        <v>68</v>
      </c>
      <c r="G69" s="23" t="e">
        <f ca="1">G68/G8</f>
        <v>#REF!</v>
      </c>
      <c r="H69" s="76" t="e">
        <f>IF(H6=0, 0, H68/H6)</f>
        <v>#REF!</v>
      </c>
      <c r="I69" s="76">
        <v>7.7858274847181344E-2</v>
      </c>
      <c r="J69" s="76">
        <v>7.6197354760077649E-2</v>
      </c>
      <c r="K69" s="76">
        <v>8.035472820697738E-2</v>
      </c>
      <c r="L69" s="76">
        <v>7.8109195531479686E-2</v>
      </c>
      <c r="M69" s="76">
        <v>7.8559572940965369E-2</v>
      </c>
      <c r="N69" s="76">
        <v>7.5999911020153937E-2</v>
      </c>
      <c r="O69" s="76">
        <v>6.8158362793965879E-2</v>
      </c>
      <c r="P69" s="76">
        <v>6.5579314859262494E-2</v>
      </c>
      <c r="Q69" s="76">
        <v>6.1085530602493374E-2</v>
      </c>
      <c r="R69" s="76">
        <v>6.0643162069040239E-2</v>
      </c>
      <c r="S69" s="76">
        <v>6.5695324153137766E-2</v>
      </c>
      <c r="T69" s="76">
        <v>5.8152179764634944E-2</v>
      </c>
      <c r="U69" s="76">
        <v>5.5978989119365385E-2</v>
      </c>
      <c r="V69" s="76">
        <v>5.4022707200544799E-2</v>
      </c>
      <c r="W69" s="76">
        <v>4.845382585751979E-2</v>
      </c>
      <c r="X69" s="76">
        <v>4.7024941928295899E-2</v>
      </c>
      <c r="Y69" s="76">
        <v>4.8557435160617085E-2</v>
      </c>
      <c r="Z69" s="76">
        <v>4.5251279908055587E-2</v>
      </c>
      <c r="AA69" s="76">
        <v>4.401677820914475E-2</v>
      </c>
      <c r="AB69" s="76">
        <v>3.9229067146431748E-2</v>
      </c>
      <c r="AC69" s="76">
        <v>3.6819790894871161E-2</v>
      </c>
      <c r="AD69" s="76">
        <v>3.4786338753166106E-2</v>
      </c>
      <c r="AE69" s="76">
        <v>3.3212052417679314E-2</v>
      </c>
      <c r="AF69" s="76">
        <v>3.1932130385339194E-2</v>
      </c>
      <c r="AG69" s="76">
        <v>2.4368151072690934E-2</v>
      </c>
      <c r="AH69" s="76">
        <v>2.3458939478886956E-2</v>
      </c>
      <c r="AI69" s="76">
        <v>3.1292823303707765E-2</v>
      </c>
      <c r="AJ69" s="76">
        <v>3.3442285869470338E-2</v>
      </c>
      <c r="AK69" s="76">
        <v>3.5000143994009851E-2</v>
      </c>
      <c r="AL69" s="76">
        <v>3.6474338723110948E-2</v>
      </c>
      <c r="AM69" s="76">
        <v>3.5305325331046966E-2</v>
      </c>
      <c r="AN69" s="76">
        <v>4.1862140210211063E-2</v>
      </c>
      <c r="AO69" s="76">
        <v>3.8544289752718362E-2</v>
      </c>
      <c r="AP69" s="76">
        <v>4.0336472209462564E-2</v>
      </c>
      <c r="AQ69" s="76">
        <v>4.2784948124058794E-2</v>
      </c>
      <c r="AR69" s="76">
        <v>4.5657047460052468E-2</v>
      </c>
      <c r="AS69" s="76">
        <v>4.3094643667725828E-2</v>
      </c>
      <c r="AT69" s="76">
        <v>3.8901193783317065E-2</v>
      </c>
      <c r="AU69" s="76">
        <v>4.2873815414779887E-2</v>
      </c>
      <c r="AV69" s="76">
        <v>4.5077259421202803E-2</v>
      </c>
      <c r="AW69" s="76">
        <v>3.7694497239980723E-2</v>
      </c>
      <c r="AX69" s="76">
        <v>3.5999172639549631E-2</v>
      </c>
      <c r="AY69" s="76">
        <v>3.4182329488822438E-2</v>
      </c>
      <c r="AZ69" s="76">
        <v>3.3018368067820561E-2</v>
      </c>
      <c r="BA69" s="76">
        <v>3.2288882071957577E-2</v>
      </c>
      <c r="BB69" s="76">
        <v>2.7132253477160001E-2</v>
      </c>
      <c r="BC69" s="76">
        <v>2.6725406344917785E-2</v>
      </c>
      <c r="BD69" s="76">
        <v>3.0754884850973548E-2</v>
      </c>
      <c r="BE69" s="76">
        <v>2.8088406622843197E-2</v>
      </c>
      <c r="BF69" s="76">
        <v>3.3449401157313957E-2</v>
      </c>
      <c r="BG69" s="76">
        <v>2.474307510368606E-2</v>
      </c>
      <c r="BH69" s="76">
        <v>2.2106503415261151E-2</v>
      </c>
      <c r="BI69" s="76">
        <v>2.3409803163531376E-2</v>
      </c>
      <c r="BJ69" s="76">
        <v>2.4117949933391631E-2</v>
      </c>
      <c r="BK69" s="76">
        <v>2.3738171631459797E-2</v>
      </c>
      <c r="BL69" s="76">
        <v>2.3754614425529487E-2</v>
      </c>
      <c r="BM69" s="76">
        <v>2.9271552321269954E-2</v>
      </c>
      <c r="BN69" s="76">
        <v>2.1624391076990639E-2</v>
      </c>
      <c r="BO69" s="76">
        <v>1.9290104710769904E-2</v>
      </c>
      <c r="BP69" s="76">
        <v>1.9839250373601517E-2</v>
      </c>
      <c r="BQ69" s="76">
        <v>2.8776572143116453E-2</v>
      </c>
      <c r="BR69" s="76">
        <v>2.8726976942715171E-2</v>
      </c>
      <c r="BS69" s="76">
        <v>1.6438676487782064E-2</v>
      </c>
      <c r="BT69" s="76">
        <v>1.686737596944542E-2</v>
      </c>
      <c r="BU69" s="76">
        <v>1.9844888732998167E-2</v>
      </c>
      <c r="BV69" s="76">
        <v>8.4400915954944925E-3</v>
      </c>
      <c r="BW69" s="76">
        <v>1.1362326857037497E-2</v>
      </c>
      <c r="BX69" s="76">
        <v>7.2848594297607932E-3</v>
      </c>
      <c r="BY69" s="76">
        <v>1.3016623455848711E-2</v>
      </c>
      <c r="BZ69" s="76">
        <v>1.5121951219512195E-2</v>
      </c>
      <c r="CA69" s="76">
        <v>1.3230942866729708E-2</v>
      </c>
      <c r="CB69" s="76">
        <v>2.2120826636400338E-2</v>
      </c>
      <c r="CC69" s="76">
        <v>1.0084186300042396E-2</v>
      </c>
      <c r="CD69" s="76">
        <v>1.2209460070543547E-2</v>
      </c>
      <c r="CE69" s="76">
        <v>1.4180459476898605E-2</v>
      </c>
      <c r="CF69" s="76">
        <v>1.3651724369446993E-2</v>
      </c>
    </row>
    <row r="70" spans="1:84" x14ac:dyDescent="0.25">
      <c r="A70" s="17"/>
      <c r="B70" s="17"/>
      <c r="C70" s="17"/>
      <c r="D70" s="1"/>
      <c r="E70" s="11"/>
      <c r="F70" s="14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20"/>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33"/>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33"/>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
      <c r="E74" s="11"/>
      <c r="F74" s="146" t="s">
        <v>80</v>
      </c>
      <c r="G74" s="111" t="e">
        <f ca="1">(INDIRECT("H74")+INDIRECT("I74")+INDIRECT("J74")+INDIRECT("K74")+INDIRECT("L74")+INDIRECT("M74")+INDIRECT("N74")+INDIRECT("O74")+INDIRECT("P74")+INDIRECT("Q74")+INDIRECT("R74")+INDIRECT("S74")) / 12</f>
        <v>#REF!</v>
      </c>
      <c r="H74" s="71" t="e">
        <f>#REF!</f>
        <v>#REF!</v>
      </c>
      <c r="I74" s="71">
        <v>1868</v>
      </c>
      <c r="J74" s="71">
        <v>1568</v>
      </c>
      <c r="K74" s="71">
        <v>1535</v>
      </c>
      <c r="L74" s="71">
        <v>1567</v>
      </c>
      <c r="M74" s="71">
        <v>1568</v>
      </c>
      <c r="N74" s="71">
        <v>1679</v>
      </c>
      <c r="O74" s="71">
        <v>1372</v>
      </c>
      <c r="P74" s="71">
        <v>1331</v>
      </c>
      <c r="Q74" s="71">
        <v>1375</v>
      </c>
      <c r="R74" s="71">
        <v>1608</v>
      </c>
      <c r="S74" s="71">
        <v>2124</v>
      </c>
      <c r="T74" s="71">
        <v>1369</v>
      </c>
      <c r="U74" s="71">
        <v>1267</v>
      </c>
      <c r="V74" s="71">
        <v>1200</v>
      </c>
      <c r="W74" s="71">
        <v>1250</v>
      </c>
      <c r="X74" s="71">
        <v>1192</v>
      </c>
      <c r="Y74" s="71">
        <v>940</v>
      </c>
      <c r="Z74" s="71">
        <v>1345</v>
      </c>
      <c r="AA74" s="71">
        <v>1020</v>
      </c>
      <c r="AB74" s="71">
        <v>923</v>
      </c>
      <c r="AC74" s="71">
        <v>1047</v>
      </c>
      <c r="AD74" s="71">
        <v>0</v>
      </c>
      <c r="AE74" s="71">
        <v>1018</v>
      </c>
      <c r="AF74" s="71">
        <v>182</v>
      </c>
      <c r="AG74" s="71">
        <v>961</v>
      </c>
      <c r="AH74" s="71">
        <v>914</v>
      </c>
      <c r="AI74" s="71">
        <v>1058</v>
      </c>
      <c r="AJ74" s="71">
        <v>859</v>
      </c>
      <c r="AK74" s="71">
        <v>553</v>
      </c>
      <c r="AL74" s="71">
        <v>423</v>
      </c>
      <c r="AM74" s="71">
        <v>313</v>
      </c>
      <c r="AN74" s="71">
        <v>118</v>
      </c>
      <c r="AO74" s="71">
        <v>0</v>
      </c>
      <c r="AP74" s="71">
        <v>1152</v>
      </c>
      <c r="AQ74" s="71">
        <v>1155</v>
      </c>
      <c r="AR74" s="71">
        <v>1080</v>
      </c>
      <c r="AS74" s="71">
        <v>1059</v>
      </c>
      <c r="AT74" s="71">
        <v>965</v>
      </c>
      <c r="AU74" s="71">
        <v>991</v>
      </c>
      <c r="AV74" s="71">
        <v>982</v>
      </c>
      <c r="AW74" s="71">
        <v>1310</v>
      </c>
      <c r="AX74" s="71">
        <v>850</v>
      </c>
      <c r="AY74" s="71">
        <v>784</v>
      </c>
      <c r="AZ74" s="71">
        <v>840</v>
      </c>
      <c r="BA74" s="71">
        <v>594</v>
      </c>
      <c r="BB74" s="71">
        <v>1113</v>
      </c>
      <c r="BC74" s="71">
        <v>917</v>
      </c>
      <c r="BD74" s="71">
        <v>892</v>
      </c>
      <c r="BE74" s="71">
        <v>875</v>
      </c>
      <c r="BF74" s="71">
        <v>1221</v>
      </c>
      <c r="BG74" s="71">
        <v>850</v>
      </c>
      <c r="BH74" s="71">
        <v>783</v>
      </c>
      <c r="BI74" s="71">
        <v>927</v>
      </c>
      <c r="BJ74" s="71">
        <v>862</v>
      </c>
      <c r="BK74" s="71">
        <v>881</v>
      </c>
      <c r="BL74" s="71">
        <v>904</v>
      </c>
      <c r="BM74" s="71">
        <v>790</v>
      </c>
      <c r="BN74" s="71">
        <v>743</v>
      </c>
      <c r="BO74" s="71">
        <v>677</v>
      </c>
      <c r="BP74" s="71">
        <v>665</v>
      </c>
      <c r="BQ74" s="71">
        <v>612</v>
      </c>
      <c r="BR74" s="71">
        <v>612</v>
      </c>
      <c r="BS74" s="71">
        <v>7</v>
      </c>
      <c r="BT74" s="71">
        <v>487</v>
      </c>
      <c r="BU74" s="71">
        <v>440</v>
      </c>
      <c r="BV74" s="71">
        <v>408</v>
      </c>
      <c r="BW74" s="71">
        <v>353</v>
      </c>
      <c r="BX74" s="71">
        <v>959</v>
      </c>
      <c r="BY74" s="71">
        <v>314</v>
      </c>
      <c r="BZ74" s="71">
        <v>253</v>
      </c>
      <c r="CA74" s="71">
        <v>205</v>
      </c>
      <c r="CB74" s="71">
        <v>5</v>
      </c>
      <c r="CC74" s="71">
        <v>0</v>
      </c>
      <c r="CD74" s="71">
        <v>2</v>
      </c>
      <c r="CE74" s="71">
        <v>0</v>
      </c>
      <c r="CF74" s="71">
        <v>0</v>
      </c>
    </row>
    <row r="75" spans="1:84" ht="14.25" customHeight="1" x14ac:dyDescent="0.25">
      <c r="A75" s="48" t="s">
        <v>81</v>
      </c>
      <c r="B75" s="62" t="s">
        <v>82</v>
      </c>
      <c r="C75" s="63" t="s">
        <v>83</v>
      </c>
      <c r="D75" s="20"/>
      <c r="E75" s="11"/>
      <c r="F75" s="27" t="s">
        <v>68</v>
      </c>
      <c r="G75" s="23" t="e">
        <f ca="1">G74/G8</f>
        <v>#REF!</v>
      </c>
      <c r="H75" s="78" t="e">
        <f>IF(H8=0, 0, H74/H8)</f>
        <v>#REF!</v>
      </c>
      <c r="I75" s="78">
        <v>2.0286927529621305E-2</v>
      </c>
      <c r="J75" s="78">
        <v>1.6978700826195708E-2</v>
      </c>
      <c r="K75" s="78">
        <v>1.6601594185656654E-2</v>
      </c>
      <c r="L75" s="78">
        <v>1.6906909498942645E-2</v>
      </c>
      <c r="M75" s="78">
        <v>1.6883816087003338E-2</v>
      </c>
      <c r="N75" s="78">
        <v>1.7935926333443718E-2</v>
      </c>
      <c r="O75" s="78">
        <v>1.4475475042466317E-2</v>
      </c>
      <c r="P75" s="78">
        <v>1.3957341498710179E-2</v>
      </c>
      <c r="Q75" s="78">
        <v>1.4355965295106443E-2</v>
      </c>
      <c r="R75" s="78">
        <v>1.6751570459730601E-2</v>
      </c>
      <c r="S75" s="78">
        <v>2.2074412803990855E-2</v>
      </c>
      <c r="T75" s="78">
        <v>1.4174483858275869E-2</v>
      </c>
      <c r="U75" s="78">
        <v>1.306454939162714E-2</v>
      </c>
      <c r="V75" s="78">
        <v>1.2285641156897875E-2</v>
      </c>
      <c r="W75" s="78">
        <v>1.2698477198614342E-2</v>
      </c>
      <c r="X75" s="78">
        <v>1.2062091437129384E-2</v>
      </c>
      <c r="Y75" s="78">
        <v>9.491785566427352E-3</v>
      </c>
      <c r="Z75" s="78">
        <v>1.3532957026572891E-2</v>
      </c>
      <c r="AA75" s="78">
        <v>1.0226281543566968E-2</v>
      </c>
      <c r="AB75" s="78">
        <v>9.1957000388550713E-3</v>
      </c>
      <c r="AC75" s="78">
        <v>1.0383093507343535E-2</v>
      </c>
      <c r="AD75" s="78">
        <v>0</v>
      </c>
      <c r="AE75" s="78">
        <v>9.9497624958461203E-3</v>
      </c>
      <c r="AF75" s="78">
        <v>1.7669216729447399E-3</v>
      </c>
      <c r="AG75" s="78">
        <v>9.1347204927616135E-3</v>
      </c>
      <c r="AH75" s="78">
        <v>8.679714727975461E-3</v>
      </c>
      <c r="AI75" s="78">
        <v>1.000103980565087E-2</v>
      </c>
      <c r="AJ75" s="78">
        <v>8.0481954802683348E-3</v>
      </c>
      <c r="AK75" s="78">
        <v>5.1300128946074565E-3</v>
      </c>
      <c r="AL75" s="78">
        <v>3.9140210783451925E-3</v>
      </c>
      <c r="AM75" s="78">
        <v>2.8824282385877024E-3</v>
      </c>
      <c r="AN75" s="78">
        <v>1.0812792082836983E-3</v>
      </c>
      <c r="AO75" s="78">
        <v>0</v>
      </c>
      <c r="AP75" s="78">
        <v>1.0675562969140951E-2</v>
      </c>
      <c r="AQ75" s="78">
        <v>1.0326422229970765E-2</v>
      </c>
      <c r="AR75" s="78">
        <v>9.9790255666330954E-3</v>
      </c>
      <c r="AS75" s="78">
        <v>9.7031335898845519E-3</v>
      </c>
      <c r="AT75" s="78">
        <v>8.7774351697728781E-3</v>
      </c>
      <c r="AU75" s="78">
        <v>8.9693810131508678E-3</v>
      </c>
      <c r="AV75" s="78">
        <v>8.8214949828870192E-3</v>
      </c>
      <c r="AW75" s="78">
        <v>1.1558755536732137E-2</v>
      </c>
      <c r="AX75" s="78">
        <v>7.4194984419053275E-3</v>
      </c>
      <c r="AY75" s="78">
        <v>6.7743301276235405E-3</v>
      </c>
      <c r="AZ75" s="78">
        <v>7.2047963358464352E-3</v>
      </c>
      <c r="BA75" s="78">
        <v>5.0579880447555303E-3</v>
      </c>
      <c r="BB75" s="78">
        <v>9.3790290640352585E-3</v>
      </c>
      <c r="BC75" s="78">
        <v>7.6700458362608318E-3</v>
      </c>
      <c r="BD75" s="78">
        <v>7.4196070602718309E-3</v>
      </c>
      <c r="BE75" s="78">
        <v>7.2370869691079772E-3</v>
      </c>
      <c r="BF75" s="78">
        <v>9.9918984607075337E-3</v>
      </c>
      <c r="BG75" s="78">
        <v>6.889564336372847E-3</v>
      </c>
      <c r="BH75" s="78">
        <v>6.2811349361056963E-3</v>
      </c>
      <c r="BI75" s="78">
        <v>7.4244936207020834E-3</v>
      </c>
      <c r="BJ75" s="78">
        <v>6.8613638353591071E-3</v>
      </c>
      <c r="BK75" s="78">
        <v>6.9882366005917396E-3</v>
      </c>
      <c r="BL75" s="78">
        <v>7.1772804141227286E-3</v>
      </c>
      <c r="BM75" s="78">
        <v>6.272180892872738E-3</v>
      </c>
      <c r="BN75" s="78">
        <v>5.8886467208242518E-3</v>
      </c>
      <c r="BO75" s="78">
        <v>5.3435837529796203E-3</v>
      </c>
      <c r="BP75" s="78">
        <v>5.2361792426831285E-3</v>
      </c>
      <c r="BQ75" s="78">
        <v>4.8130234752860679E-3</v>
      </c>
      <c r="BR75" s="78">
        <v>4.8053518428367277E-3</v>
      </c>
      <c r="BS75" s="78">
        <v>5.3244086103293529E-5</v>
      </c>
      <c r="BT75" s="78">
        <v>3.7042671331862782E-3</v>
      </c>
      <c r="BU75" s="78">
        <v>3.3467711264927361E-3</v>
      </c>
      <c r="BV75" s="78">
        <v>3.0809892391919953E-3</v>
      </c>
      <c r="BW75" s="78">
        <v>2.6476257622237058E-3</v>
      </c>
      <c r="BX75" s="78">
        <v>7.1662892968966004E-3</v>
      </c>
      <c r="BY75" s="78">
        <v>2.3385192853365906E-3</v>
      </c>
      <c r="BZ75" s="78">
        <v>1.8834074040988305E-3</v>
      </c>
      <c r="CA75" s="78">
        <v>1.5269791139051931E-3</v>
      </c>
      <c r="CB75" s="78">
        <v>3.7206533467276853E-5</v>
      </c>
      <c r="CC75" s="78">
        <v>0</v>
      </c>
      <c r="CD75" s="78">
        <v>1.4730794726375487E-5</v>
      </c>
      <c r="CE75" s="78">
        <v>0</v>
      </c>
      <c r="CF75" s="78">
        <v>0</v>
      </c>
    </row>
    <row r="76" spans="1:84" x14ac:dyDescent="0.25">
      <c r="A76" s="17"/>
      <c r="B76" s="17"/>
      <c r="C76" s="17"/>
      <c r="D76" s="1"/>
      <c r="E76" s="11"/>
      <c r="F76" s="146" t="s">
        <v>84</v>
      </c>
      <c r="G76" s="111" t="e">
        <f ca="1">(INDIRECT("H76")+INDIRECT("I76")+INDIRECT("J76")+INDIRECT("K76")+INDIRECT("L76")+INDIRECT("M76")+INDIRECT("N76")+INDIRECT("O76")+INDIRECT("P76")+INDIRECT("Q76")+INDIRECT("R76")+INDIRECT("S76")) / 12</f>
        <v>#REF!</v>
      </c>
      <c r="H76" s="71" t="e">
        <f>#REF!</f>
        <v>#REF!</v>
      </c>
      <c r="I76" s="71">
        <v>29</v>
      </c>
      <c r="J76" s="71">
        <v>14</v>
      </c>
      <c r="K76" s="71">
        <v>61</v>
      </c>
      <c r="L76" s="71">
        <v>31</v>
      </c>
      <c r="M76" s="71">
        <v>26</v>
      </c>
      <c r="N76" s="71">
        <v>15</v>
      </c>
      <c r="O76" s="71">
        <v>10</v>
      </c>
      <c r="P76" s="71">
        <v>17</v>
      </c>
      <c r="Q76" s="71">
        <v>8</v>
      </c>
      <c r="R76" s="71">
        <v>12</v>
      </c>
      <c r="S76" s="71">
        <v>12</v>
      </c>
      <c r="T76" s="71">
        <v>17</v>
      </c>
      <c r="U76" s="71">
        <v>1</v>
      </c>
      <c r="V76" s="71">
        <v>0</v>
      </c>
      <c r="W76" s="71">
        <v>10</v>
      </c>
      <c r="X76" s="71">
        <v>2</v>
      </c>
      <c r="Y76" s="71">
        <v>2</v>
      </c>
      <c r="Z76" s="71">
        <v>8</v>
      </c>
      <c r="AA76" s="71">
        <v>2</v>
      </c>
      <c r="AB76" s="71">
        <v>4</v>
      </c>
      <c r="AC76" s="71">
        <v>7</v>
      </c>
      <c r="AD76" s="71">
        <v>5</v>
      </c>
      <c r="AE76" s="71">
        <v>6</v>
      </c>
      <c r="AF76" s="71">
        <v>4</v>
      </c>
      <c r="AG76" s="71">
        <v>8</v>
      </c>
      <c r="AH76" s="71">
        <v>1</v>
      </c>
      <c r="AI76" s="71">
        <v>11</v>
      </c>
      <c r="AJ76" s="71">
        <v>6</v>
      </c>
      <c r="AK76" s="71">
        <v>20</v>
      </c>
      <c r="AL76" s="71">
        <v>8</v>
      </c>
      <c r="AM76" s="71">
        <v>5</v>
      </c>
      <c r="AN76" s="71">
        <v>2</v>
      </c>
      <c r="AO76" s="71">
        <v>6</v>
      </c>
      <c r="AP76" s="71">
        <v>0</v>
      </c>
      <c r="AQ76" s="71">
        <v>0</v>
      </c>
      <c r="AR76" s="71">
        <v>0</v>
      </c>
      <c r="AS76" s="71">
        <v>1</v>
      </c>
      <c r="AT76" s="71">
        <v>0</v>
      </c>
      <c r="AU76" s="71">
        <v>19</v>
      </c>
      <c r="AV76" s="71">
        <v>0</v>
      </c>
      <c r="AW76" s="71">
        <v>171</v>
      </c>
      <c r="AX76" s="71">
        <v>0</v>
      </c>
      <c r="AY76" s="71">
        <v>4</v>
      </c>
      <c r="AZ76" s="71">
        <v>2</v>
      </c>
      <c r="BA76" s="71">
        <v>0</v>
      </c>
      <c r="BB76" s="71">
        <v>4</v>
      </c>
      <c r="BC76" s="71">
        <v>2</v>
      </c>
      <c r="BD76" s="71">
        <v>1</v>
      </c>
      <c r="BE76" s="71">
        <v>0</v>
      </c>
      <c r="BF76" s="71">
        <v>31</v>
      </c>
      <c r="BG76" s="71">
        <v>25</v>
      </c>
      <c r="BH76" s="71">
        <v>6</v>
      </c>
      <c r="BI76" s="71">
        <v>88</v>
      </c>
      <c r="BJ76" s="71">
        <v>1</v>
      </c>
      <c r="BK76" s="71">
        <v>0</v>
      </c>
      <c r="BL76" s="71">
        <v>1</v>
      </c>
      <c r="BM76" s="71">
        <v>2</v>
      </c>
      <c r="BN76" s="71">
        <v>6</v>
      </c>
      <c r="BO76" s="71">
        <v>0</v>
      </c>
      <c r="BP76" s="71">
        <v>0</v>
      </c>
      <c r="BQ76" s="71">
        <v>0</v>
      </c>
      <c r="BR76" s="71">
        <v>0</v>
      </c>
      <c r="BS76" s="71">
        <v>7</v>
      </c>
      <c r="BT76" s="71">
        <v>2</v>
      </c>
      <c r="BU76" s="71">
        <v>3</v>
      </c>
      <c r="BV76" s="71">
        <v>9</v>
      </c>
      <c r="BW76" s="71">
        <v>0</v>
      </c>
      <c r="BX76" s="71">
        <v>7</v>
      </c>
      <c r="BY76" s="71">
        <v>1</v>
      </c>
      <c r="BZ76" s="71">
        <v>0</v>
      </c>
      <c r="CA76" s="71">
        <v>0</v>
      </c>
      <c r="CB76" s="71">
        <v>0</v>
      </c>
      <c r="CC76" s="71">
        <v>0</v>
      </c>
      <c r="CD76" s="71">
        <v>0</v>
      </c>
      <c r="CE76" s="71">
        <v>0</v>
      </c>
      <c r="CF76" s="71">
        <v>0</v>
      </c>
    </row>
    <row r="77" spans="1:84" ht="14.25" customHeight="1" x14ac:dyDescent="0.25">
      <c r="A77" s="48" t="s">
        <v>81</v>
      </c>
      <c r="B77" s="62" t="s">
        <v>82</v>
      </c>
      <c r="C77" s="63" t="s">
        <v>83</v>
      </c>
      <c r="D77" s="20"/>
      <c r="E77" s="11"/>
      <c r="F77" s="27" t="s">
        <v>68</v>
      </c>
      <c r="G77" s="23" t="e">
        <f ca="1">G76/G8</f>
        <v>#REF!</v>
      </c>
      <c r="H77" s="76" t="e">
        <f>IF(H5=0, 0, H76/H5)</f>
        <v>#REF!</v>
      </c>
      <c r="I77" s="76">
        <v>7.75608451457609E-3</v>
      </c>
      <c r="J77" s="76">
        <v>3.744316662209147E-3</v>
      </c>
      <c r="K77" s="76">
        <v>1.6411084207694378E-2</v>
      </c>
      <c r="L77" s="76">
        <v>8.3648138154344305E-3</v>
      </c>
      <c r="M77" s="76">
        <v>7.0232306861156132E-3</v>
      </c>
      <c r="N77" s="76">
        <v>4.0507696462327844E-3</v>
      </c>
      <c r="O77" s="76">
        <v>2.703433360367667E-3</v>
      </c>
      <c r="P77" s="76">
        <v>4.5921123716909781E-3</v>
      </c>
      <c r="Q77" s="76">
        <v>2.165087956698241E-3</v>
      </c>
      <c r="R77" s="76">
        <v>3.2458750338111983E-3</v>
      </c>
      <c r="S77" s="76">
        <v>3.2414910858995136E-3</v>
      </c>
      <c r="T77" s="76">
        <v>4.5883940620782722E-3</v>
      </c>
      <c r="U77" s="76">
        <v>2.7063599458728013E-4</v>
      </c>
      <c r="V77" s="76">
        <v>0</v>
      </c>
      <c r="W77" s="76">
        <v>2.7122321670735015E-3</v>
      </c>
      <c r="X77" s="76">
        <v>5.4333061668024991E-4</v>
      </c>
      <c r="Y77" s="76">
        <v>5.4318305268875606E-4</v>
      </c>
      <c r="Z77" s="76">
        <v>2.1756867011150393E-3</v>
      </c>
      <c r="AA77" s="76">
        <v>5.455537370430987E-4</v>
      </c>
      <c r="AB77" s="76">
        <v>1.0931948619841486E-3</v>
      </c>
      <c r="AC77" s="76">
        <v>1.9120458891013384E-3</v>
      </c>
      <c r="AD77" s="76">
        <v>1.3706140350877192E-3</v>
      </c>
      <c r="AE77" s="76">
        <v>1.6460905349794238E-3</v>
      </c>
      <c r="AF77" s="76">
        <v>1.0998075336816058E-3</v>
      </c>
      <c r="AG77" s="76">
        <v>2.2002200220022001E-3</v>
      </c>
      <c r="AH77" s="76">
        <v>2.7502750275027501E-4</v>
      </c>
      <c r="AI77" s="76">
        <v>3.0344827586206895E-3</v>
      </c>
      <c r="AJ77" s="76">
        <v>1.6533480297602646E-3</v>
      </c>
      <c r="AK77" s="76">
        <v>5.5157198014340872E-3</v>
      </c>
      <c r="AL77" s="76">
        <v>2.2123893805309734E-3</v>
      </c>
      <c r="AM77" s="76">
        <v>1.3815971262779773E-3</v>
      </c>
      <c r="AN77" s="76">
        <v>5.5294442908487699E-4</v>
      </c>
      <c r="AO77" s="76">
        <v>1.7554125219426564E-3</v>
      </c>
      <c r="AP77" s="76">
        <v>0</v>
      </c>
      <c r="AQ77" s="76">
        <v>0</v>
      </c>
      <c r="AR77" s="76">
        <v>0</v>
      </c>
      <c r="AS77" s="76">
        <v>2.9446407538280328E-4</v>
      </c>
      <c r="AT77" s="76">
        <v>0</v>
      </c>
      <c r="AU77" s="76">
        <v>5.6179775280898875E-3</v>
      </c>
      <c r="AV77" s="76">
        <v>0</v>
      </c>
      <c r="AW77" s="76">
        <v>5.0726787303470779E-2</v>
      </c>
      <c r="AX77" s="76">
        <v>0</v>
      </c>
      <c r="AY77" s="76">
        <v>1.1894142134998512E-3</v>
      </c>
      <c r="AZ77" s="76">
        <v>5.9719319199761126E-4</v>
      </c>
      <c r="BA77" s="76">
        <v>0</v>
      </c>
      <c r="BB77" s="76">
        <v>1.195814648729447E-3</v>
      </c>
      <c r="BC77" s="76">
        <v>5.9934072520227753E-4</v>
      </c>
      <c r="BD77" s="76">
        <v>3.0030030030030029E-4</v>
      </c>
      <c r="BE77" s="76">
        <v>0</v>
      </c>
      <c r="BF77" s="76">
        <v>9.3854072055706925E-3</v>
      </c>
      <c r="BG77" s="76">
        <v>7.5734625870948194E-3</v>
      </c>
      <c r="BH77" s="76">
        <v>1.8226002430133657E-3</v>
      </c>
      <c r="BI77" s="76">
        <v>2.679658952496955E-2</v>
      </c>
      <c r="BJ77" s="76">
        <v>3.0543677458766036E-4</v>
      </c>
      <c r="BK77" s="76">
        <v>0</v>
      </c>
      <c r="BL77" s="76">
        <v>3.0864197530864197E-4</v>
      </c>
      <c r="BM77" s="76">
        <v>6.1728395061728394E-4</v>
      </c>
      <c r="BN77" s="76">
        <v>1.8679950186799503E-3</v>
      </c>
      <c r="BO77" s="76">
        <v>0</v>
      </c>
      <c r="BP77" s="76">
        <v>0</v>
      </c>
      <c r="BQ77" s="76">
        <v>0</v>
      </c>
      <c r="BR77" s="76">
        <v>0</v>
      </c>
      <c r="BS77" s="76">
        <v>2.204724409448819E-3</v>
      </c>
      <c r="BT77" s="76">
        <v>6.2992125984251965E-4</v>
      </c>
      <c r="BU77" s="76">
        <v>9.4488188976377954E-4</v>
      </c>
      <c r="BV77" s="76">
        <v>2.8472002530844668E-3</v>
      </c>
      <c r="BW77" s="76">
        <v>0</v>
      </c>
      <c r="BX77" s="76">
        <v>2.2300095571838167E-3</v>
      </c>
      <c r="BY77" s="76">
        <v>3.1918289179699969E-4</v>
      </c>
      <c r="BZ77" s="76">
        <v>0</v>
      </c>
      <c r="CA77" s="76">
        <v>0</v>
      </c>
      <c r="CB77" s="76">
        <v>0</v>
      </c>
      <c r="CC77" s="76">
        <v>0</v>
      </c>
      <c r="CD77" s="76">
        <v>0</v>
      </c>
      <c r="CE77" s="76">
        <v>0</v>
      </c>
      <c r="CF77" s="76">
        <v>0</v>
      </c>
    </row>
    <row r="78" spans="1:84" x14ac:dyDescent="0.25">
      <c r="A78" s="17"/>
      <c r="B78" s="17"/>
      <c r="C78" s="17"/>
      <c r="D78" s="1"/>
      <c r="E78" s="11"/>
      <c r="F78" s="146" t="s">
        <v>85</v>
      </c>
      <c r="G78" s="111" t="e">
        <f ca="1">(INDIRECT("H78")+INDIRECT("I78")+INDIRECT("J78")+INDIRECT("K78")+INDIRECT("L78")+INDIRECT("M78")+INDIRECT("N78")+INDIRECT("O78")+INDIRECT("P78")+INDIRECT("Q78")+INDIRECT("R78")+INDIRECT("S78")) / 12</f>
        <v>#REF!</v>
      </c>
      <c r="H78" s="71" t="e">
        <f>#REF!</f>
        <v>#REF!</v>
      </c>
      <c r="I78" s="71">
        <v>1839</v>
      </c>
      <c r="J78" s="71">
        <v>1554</v>
      </c>
      <c r="K78" s="71">
        <v>1474</v>
      </c>
      <c r="L78" s="71">
        <v>1536</v>
      </c>
      <c r="M78" s="71">
        <v>1542</v>
      </c>
      <c r="N78" s="71">
        <v>1664</v>
      </c>
      <c r="O78" s="71">
        <v>1362</v>
      </c>
      <c r="P78" s="71">
        <v>1314</v>
      </c>
      <c r="Q78" s="71">
        <v>1367</v>
      </c>
      <c r="R78" s="71">
        <v>1596</v>
      </c>
      <c r="S78" s="71">
        <v>2112</v>
      </c>
      <c r="T78" s="71">
        <v>1352</v>
      </c>
      <c r="U78" s="71">
        <v>1266</v>
      </c>
      <c r="V78" s="71">
        <v>1200</v>
      </c>
      <c r="W78" s="71">
        <v>1240</v>
      </c>
      <c r="X78" s="71">
        <v>1190</v>
      </c>
      <c r="Y78" s="71">
        <v>938</v>
      </c>
      <c r="Z78" s="71">
        <v>1337</v>
      </c>
      <c r="AA78" s="71">
        <v>1018</v>
      </c>
      <c r="AB78" s="71">
        <v>919</v>
      </c>
      <c r="AC78" s="71">
        <v>1040</v>
      </c>
      <c r="AD78" s="71">
        <v>1010</v>
      </c>
      <c r="AE78" s="71">
        <v>1012</v>
      </c>
      <c r="AF78" s="71">
        <v>178</v>
      </c>
      <c r="AG78" s="71">
        <v>953</v>
      </c>
      <c r="AH78" s="71">
        <v>913</v>
      </c>
      <c r="AI78" s="71">
        <v>1047</v>
      </c>
      <c r="AJ78" s="71">
        <v>853</v>
      </c>
      <c r="AK78" s="71">
        <v>533</v>
      </c>
      <c r="AL78" s="71">
        <v>415</v>
      </c>
      <c r="AM78" s="71">
        <v>308</v>
      </c>
      <c r="AN78" s="71">
        <v>116</v>
      </c>
      <c r="AO78" s="71">
        <v>620</v>
      </c>
      <c r="AP78" s="71">
        <v>1152</v>
      </c>
      <c r="AQ78" s="71">
        <v>1155</v>
      </c>
      <c r="AR78" s="71">
        <v>1080</v>
      </c>
      <c r="AS78" s="71">
        <v>1058</v>
      </c>
      <c r="AT78" s="71">
        <v>965</v>
      </c>
      <c r="AU78" s="71">
        <v>972</v>
      </c>
      <c r="AV78" s="71">
        <v>982</v>
      </c>
      <c r="AW78" s="71">
        <v>1139</v>
      </c>
      <c r="AX78" s="71">
        <v>850</v>
      </c>
      <c r="AY78" s="71">
        <v>780</v>
      </c>
      <c r="AZ78" s="71">
        <v>838</v>
      </c>
      <c r="BA78" s="71">
        <v>594</v>
      </c>
      <c r="BB78" s="71">
        <v>1109</v>
      </c>
      <c r="BC78" s="71">
        <v>915</v>
      </c>
      <c r="BD78" s="71">
        <v>891</v>
      </c>
      <c r="BE78" s="71">
        <v>875</v>
      </c>
      <c r="BF78" s="71">
        <v>1190</v>
      </c>
      <c r="BG78" s="71">
        <v>825</v>
      </c>
      <c r="BH78" s="71">
        <v>777</v>
      </c>
      <c r="BI78" s="71">
        <v>839</v>
      </c>
      <c r="BJ78" s="71">
        <v>861</v>
      </c>
      <c r="BK78" s="71">
        <v>880</v>
      </c>
      <c r="BL78" s="71">
        <v>903</v>
      </c>
      <c r="BM78" s="71">
        <v>788</v>
      </c>
      <c r="BN78" s="71">
        <v>737</v>
      </c>
      <c r="BO78" s="71">
        <v>677</v>
      </c>
      <c r="BP78" s="71">
        <v>665</v>
      </c>
      <c r="BQ78" s="71">
        <v>612</v>
      </c>
      <c r="BR78" s="71">
        <v>612</v>
      </c>
      <c r="BS78" s="71">
        <v>0</v>
      </c>
      <c r="BT78" s="71">
        <v>485</v>
      </c>
      <c r="BU78" s="71">
        <v>437</v>
      </c>
      <c r="BV78" s="71">
        <v>399</v>
      </c>
      <c r="BW78" s="71">
        <v>353</v>
      </c>
      <c r="BX78" s="71">
        <v>952</v>
      </c>
      <c r="BY78" s="71">
        <v>313</v>
      </c>
      <c r="BZ78" s="71">
        <v>253</v>
      </c>
      <c r="CA78" s="71">
        <v>205</v>
      </c>
      <c r="CB78" s="71">
        <v>5</v>
      </c>
      <c r="CC78" s="71">
        <v>0</v>
      </c>
      <c r="CD78" s="71">
        <v>2</v>
      </c>
      <c r="CE78" s="71">
        <v>0</v>
      </c>
      <c r="CF78" s="71">
        <v>0</v>
      </c>
    </row>
    <row r="79" spans="1:84" ht="14.25" customHeight="1" x14ac:dyDescent="0.25">
      <c r="A79" s="48" t="s">
        <v>81</v>
      </c>
      <c r="B79" s="62" t="s">
        <v>82</v>
      </c>
      <c r="C79" s="63" t="s">
        <v>83</v>
      </c>
      <c r="D79" s="20"/>
      <c r="E79" s="11"/>
      <c r="F79" s="27" t="s">
        <v>68</v>
      </c>
      <c r="G79" s="23" t="e">
        <f ca="1">G78/G8</f>
        <v>#REF!</v>
      </c>
      <c r="H79" s="76" t="e">
        <f>IF(H6=0, 0, H78/H6)</f>
        <v>#REF!</v>
      </c>
      <c r="I79" s="76">
        <v>2.0817296807788092E-2</v>
      </c>
      <c r="J79" s="76">
        <v>1.7537128154200336E-2</v>
      </c>
      <c r="K79" s="76">
        <v>1.660957360497611E-2</v>
      </c>
      <c r="L79" s="76">
        <v>1.726269414911551E-2</v>
      </c>
      <c r="M79" s="76">
        <v>1.729319935402835E-2</v>
      </c>
      <c r="N79" s="76">
        <v>1.8507807981492191E-2</v>
      </c>
      <c r="O79" s="76">
        <v>1.4953558332052436E-2</v>
      </c>
      <c r="P79" s="76">
        <v>1.4335588042766747E-2</v>
      </c>
      <c r="Q79" s="76">
        <v>1.4845141392641502E-2</v>
      </c>
      <c r="R79" s="76">
        <v>1.7292565063817801E-2</v>
      </c>
      <c r="S79" s="76">
        <v>2.2827990228928424E-2</v>
      </c>
      <c r="T79" s="76">
        <v>1.455688706568903E-2</v>
      </c>
      <c r="U79" s="76">
        <v>1.3571313716031517E-2</v>
      </c>
      <c r="V79" s="76">
        <v>1.2768810053309782E-2</v>
      </c>
      <c r="W79" s="76">
        <v>1.308707124010554E-2</v>
      </c>
      <c r="X79" s="76">
        <v>1.250775165281004E-2</v>
      </c>
      <c r="Y79" s="76">
        <v>9.8373378359954272E-3</v>
      </c>
      <c r="Z79" s="76">
        <v>1.396928220666597E-2</v>
      </c>
      <c r="AA79" s="76">
        <v>1.0595668057911883E-2</v>
      </c>
      <c r="AB79" s="76">
        <v>9.5022437289327289E-3</v>
      </c>
      <c r="AC79" s="76">
        <v>1.0702231003539968E-2</v>
      </c>
      <c r="AD79" s="76">
        <v>1.0315385243892475E-2</v>
      </c>
      <c r="AE79" s="76">
        <v>1.0256514204055985E-2</v>
      </c>
      <c r="AF79" s="76">
        <v>1.7913391769903489E-3</v>
      </c>
      <c r="AG79" s="76">
        <v>9.382968877686651E-3</v>
      </c>
      <c r="AH79" s="76">
        <v>8.9802984252510647E-3</v>
      </c>
      <c r="AI79" s="76">
        <v>1.0248228338749462E-2</v>
      </c>
      <c r="AJ79" s="76">
        <v>8.2732801179403129E-3</v>
      </c>
      <c r="AK79" s="76">
        <v>5.1165871499745611E-3</v>
      </c>
      <c r="AL79" s="76">
        <v>3.9729266588165463E-3</v>
      </c>
      <c r="AM79" s="76">
        <v>2.9341716680956463E-3</v>
      </c>
      <c r="AN79" s="76">
        <v>1.0993905964193985E-3</v>
      </c>
      <c r="AO79" s="76">
        <v>5.9818422144393953E-3</v>
      </c>
      <c r="AP79" s="76">
        <v>1.1024345429490124E-2</v>
      </c>
      <c r="AQ79" s="76">
        <v>1.0670830292223691E-2</v>
      </c>
      <c r="AR79" s="76">
        <v>1.030288576198426E-2</v>
      </c>
      <c r="AS79" s="76">
        <v>1.0005295808745649E-2</v>
      </c>
      <c r="AT79" s="76">
        <v>9.0566108566709214E-3</v>
      </c>
      <c r="AU79" s="76">
        <v>9.075206572989122E-3</v>
      </c>
      <c r="AV79" s="76">
        <v>9.0969726164449542E-3</v>
      </c>
      <c r="AW79" s="76">
        <v>1.0358029519020035E-2</v>
      </c>
      <c r="AX79" s="76">
        <v>7.6440911175661213E-3</v>
      </c>
      <c r="AY79" s="76">
        <v>6.9414780008543358E-3</v>
      </c>
      <c r="AZ79" s="76">
        <v>7.400211939244083E-3</v>
      </c>
      <c r="BA79" s="76">
        <v>5.2061878259345284E-3</v>
      </c>
      <c r="BB79" s="76">
        <v>9.6163851409940687E-3</v>
      </c>
      <c r="BC79" s="76">
        <v>7.8730672265292252E-3</v>
      </c>
      <c r="BD79" s="76">
        <v>7.6224206960271018E-3</v>
      </c>
      <c r="BE79" s="76">
        <v>7.4409191023275196E-3</v>
      </c>
      <c r="BF79" s="76">
        <v>1.000874714035796E-2</v>
      </c>
      <c r="BG79" s="76">
        <v>6.8707630294651632E-3</v>
      </c>
      <c r="BH79" s="76">
        <v>6.4020697553700762E-3</v>
      </c>
      <c r="BI79" s="76">
        <v>6.9012033922005705E-3</v>
      </c>
      <c r="BJ79" s="76">
        <v>7.0367857989326313E-3</v>
      </c>
      <c r="BK79" s="76">
        <v>7.1662404925161649E-3</v>
      </c>
      <c r="BL79" s="76">
        <v>7.3586335596065615E-3</v>
      </c>
      <c r="BM79" s="76">
        <v>6.4214875359578857E-3</v>
      </c>
      <c r="BN79" s="76">
        <v>5.9936728934720197E-3</v>
      </c>
      <c r="BO79" s="76">
        <v>5.4825360575949727E-3</v>
      </c>
      <c r="BP79" s="76">
        <v>5.3717839977381965E-3</v>
      </c>
      <c r="BQ79" s="76">
        <v>4.9372756242184665E-3</v>
      </c>
      <c r="BR79" s="76">
        <v>4.9287664392883889E-3</v>
      </c>
      <c r="BS79" s="76">
        <v>0</v>
      </c>
      <c r="BT79" s="76">
        <v>3.7803499746677581E-3</v>
      </c>
      <c r="BU79" s="76">
        <v>3.4062122452161035E-3</v>
      </c>
      <c r="BV79" s="76">
        <v>3.0867062755291497E-3</v>
      </c>
      <c r="BW79" s="76">
        <v>2.7119008658108429E-3</v>
      </c>
      <c r="BX79" s="76">
        <v>7.2848594297607932E-3</v>
      </c>
      <c r="BY79" s="76">
        <v>2.3867622388287326E-3</v>
      </c>
      <c r="BZ79" s="76">
        <v>1.9283536585365853E-3</v>
      </c>
      <c r="CA79" s="76">
        <v>1.5633102522648935E-3</v>
      </c>
      <c r="CB79" s="76">
        <v>3.8086822721074963E-5</v>
      </c>
      <c r="CC79" s="76">
        <v>0</v>
      </c>
      <c r="CD79" s="76">
        <v>1.5073407494498207E-5</v>
      </c>
      <c r="CE79" s="76">
        <v>0</v>
      </c>
      <c r="CF79" s="76">
        <v>0</v>
      </c>
    </row>
    <row r="80" spans="1:84" x14ac:dyDescent="0.25">
      <c r="A80" s="17"/>
      <c r="B80" s="17"/>
      <c r="C80" s="17"/>
      <c r="D80" s="1"/>
      <c r="E80" s="11"/>
      <c r="F80" s="14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14.25" customHeight="1" x14ac:dyDescent="0.25">
      <c r="A81" s="48" t="s">
        <v>81</v>
      </c>
      <c r="B81" s="62" t="s">
        <v>82</v>
      </c>
      <c r="C81" s="63" t="s">
        <v>83</v>
      </c>
      <c r="D81" s="20"/>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
      <c r="E82" s="11"/>
      <c r="F82" s="148" t="s">
        <v>87</v>
      </c>
      <c r="G82" s="111" t="e">
        <f ca="1">(INDIRECT("H82")+INDIRECT("I82")+INDIRECT("J82")+INDIRECT("K82")+INDIRECT("L82")+INDIRECT("M82")+INDIRECT("N82")+INDIRECT("O82")+INDIRECT("P82")+INDIRECT("Q82")+INDIRECT("R82")+INDIRECT("S82")) /12</f>
        <v>#REF!</v>
      </c>
      <c r="H82" s="73" t="e">
        <f>#REF!</f>
        <v>#REF!</v>
      </c>
      <c r="I82" s="73">
        <v>2695</v>
      </c>
      <c r="J82" s="73">
        <v>4103</v>
      </c>
      <c r="K82" s="73">
        <v>3582</v>
      </c>
      <c r="L82" s="73">
        <v>2085</v>
      </c>
      <c r="M82" s="73">
        <v>976</v>
      </c>
      <c r="N82" s="73">
        <v>959</v>
      </c>
      <c r="O82" s="73">
        <v>1028</v>
      </c>
      <c r="P82" s="73">
        <v>3265</v>
      </c>
      <c r="Q82" s="73">
        <v>3854</v>
      </c>
      <c r="R82" s="73">
        <v>3356</v>
      </c>
      <c r="S82" s="73">
        <v>3209</v>
      </c>
      <c r="T82" s="73">
        <v>4369</v>
      </c>
      <c r="U82" s="73">
        <v>4154</v>
      </c>
      <c r="V82" s="73">
        <v>3585</v>
      </c>
      <c r="W82" s="73">
        <v>4278</v>
      </c>
      <c r="X82" s="73">
        <v>4210</v>
      </c>
      <c r="Y82" s="73">
        <v>3288</v>
      </c>
      <c r="Z82" s="73">
        <v>4241</v>
      </c>
      <c r="AA82" s="73">
        <v>3921</v>
      </c>
      <c r="AB82" s="73">
        <v>3932</v>
      </c>
      <c r="AC82" s="73">
        <v>4254</v>
      </c>
      <c r="AD82" s="73">
        <v>3593</v>
      </c>
      <c r="AE82" s="73">
        <v>3122</v>
      </c>
      <c r="AF82" s="73">
        <v>2481</v>
      </c>
      <c r="AG82" s="73">
        <v>627</v>
      </c>
      <c r="AH82" s="73">
        <v>3175</v>
      </c>
      <c r="AI82" s="73">
        <v>4112</v>
      </c>
      <c r="AJ82" s="73">
        <v>3984</v>
      </c>
      <c r="AK82" s="73">
        <v>3596</v>
      </c>
      <c r="AL82" s="73">
        <v>4102</v>
      </c>
      <c r="AM82" s="73">
        <v>3713</v>
      </c>
      <c r="AN82" s="73">
        <v>3440</v>
      </c>
      <c r="AO82" s="73">
        <v>3436</v>
      </c>
      <c r="AP82" s="73">
        <v>3586</v>
      </c>
      <c r="AQ82" s="73">
        <v>3402</v>
      </c>
      <c r="AR82" s="73">
        <v>3931</v>
      </c>
      <c r="AS82" s="73">
        <v>3705</v>
      </c>
      <c r="AT82" s="73">
        <v>3394</v>
      </c>
      <c r="AU82" s="73">
        <v>4144</v>
      </c>
      <c r="AV82" s="73">
        <v>3830</v>
      </c>
      <c r="AW82" s="73">
        <v>3742</v>
      </c>
      <c r="AX82" s="73">
        <v>4287</v>
      </c>
      <c r="AY82" s="73">
        <v>3624</v>
      </c>
      <c r="AZ82" s="73">
        <v>3655</v>
      </c>
      <c r="BA82" s="73">
        <v>4359</v>
      </c>
      <c r="BB82" s="73">
        <v>3353</v>
      </c>
      <c r="BC82" s="73">
        <v>3594</v>
      </c>
      <c r="BD82" s="73">
        <v>4311</v>
      </c>
      <c r="BE82" s="73">
        <v>3426</v>
      </c>
      <c r="BF82" s="73">
        <v>1233</v>
      </c>
      <c r="BG82" s="73">
        <v>1167</v>
      </c>
      <c r="BH82" s="73">
        <v>1100</v>
      </c>
      <c r="BI82" s="73">
        <v>1007</v>
      </c>
      <c r="BJ82" s="73">
        <v>5518</v>
      </c>
      <c r="BK82" s="73">
        <v>10906</v>
      </c>
      <c r="BL82" s="73">
        <v>9685</v>
      </c>
      <c r="BM82" s="73">
        <v>4271</v>
      </c>
      <c r="BN82" s="73">
        <v>2351</v>
      </c>
      <c r="BO82" s="73">
        <v>1755</v>
      </c>
      <c r="BP82" s="73">
        <v>1737</v>
      </c>
      <c r="BQ82" s="73">
        <v>1417</v>
      </c>
      <c r="BR82" s="73">
        <v>1492</v>
      </c>
      <c r="BS82" s="73">
        <v>1339</v>
      </c>
      <c r="BT82" s="73" t="e">
        <f>#REF!</f>
        <v>#REF!</v>
      </c>
      <c r="BU82" s="73" t="e">
        <f>#REF!</f>
        <v>#REF!</v>
      </c>
      <c r="BV82" s="73" t="e">
        <f>#REF!</f>
        <v>#REF!</v>
      </c>
      <c r="BW82" s="73" t="e">
        <f>#REF!</f>
        <v>#REF!</v>
      </c>
      <c r="BX82" s="73" t="e">
        <f>#REF!</f>
        <v>#REF!</v>
      </c>
      <c r="BY82" s="73" t="e">
        <f>#REF!</f>
        <v>#REF!</v>
      </c>
      <c r="BZ82" s="73" t="e">
        <f>#REF!</f>
        <v>#REF!</v>
      </c>
      <c r="CA82" s="73">
        <v>6229</v>
      </c>
      <c r="CB82" s="73">
        <v>36153</v>
      </c>
      <c r="CC82" s="73">
        <v>6338</v>
      </c>
      <c r="CD82" s="73">
        <v>6252</v>
      </c>
      <c r="CE82" s="73">
        <v>6031</v>
      </c>
      <c r="CF82" s="73">
        <v>6090</v>
      </c>
    </row>
    <row r="83" spans="1:84" x14ac:dyDescent="0.25">
      <c r="A83" s="48" t="s">
        <v>88</v>
      </c>
      <c r="B83" s="62" t="s">
        <v>74</v>
      </c>
      <c r="C83" s="63" t="s">
        <v>89</v>
      </c>
      <c r="D83" s="20"/>
      <c r="E83" s="11"/>
      <c r="F83" s="27" t="s">
        <v>68</v>
      </c>
      <c r="G83" s="23" t="e">
        <f ca="1">G82/G8</f>
        <v>#REF!</v>
      </c>
      <c r="H83" s="76" t="e">
        <f>IF(H8=0, 0, H82/H8)</f>
        <v>#REF!</v>
      </c>
      <c r="I83" s="76">
        <v>2.9268345659705253E-2</v>
      </c>
      <c r="J83" s="76">
        <v>4.4428322378750634E-2</v>
      </c>
      <c r="K83" s="76">
        <v>3.8740658223467193E-2</v>
      </c>
      <c r="L83" s="76">
        <v>2.2495792153985585E-2</v>
      </c>
      <c r="M83" s="76">
        <v>1.0509314094971465E-2</v>
      </c>
      <c r="N83" s="76">
        <v>1.0244522545427353E-2</v>
      </c>
      <c r="O83" s="76">
        <v>1.0846055644063683E-2</v>
      </c>
      <c r="P83" s="76">
        <v>3.423795641869927E-2</v>
      </c>
      <c r="Q83" s="76">
        <v>4.023846563442926E-2</v>
      </c>
      <c r="R83" s="76">
        <v>3.4961610984363116E-2</v>
      </c>
      <c r="S83" s="76">
        <v>3.3350654749532319E-2</v>
      </c>
      <c r="T83" s="76">
        <v>4.5236172371663455E-2</v>
      </c>
      <c r="U83" s="76">
        <v>4.2833573932769646E-2</v>
      </c>
      <c r="V83" s="76">
        <v>3.67033529562324E-2</v>
      </c>
      <c r="W83" s="76">
        <v>4.3459268364537722E-2</v>
      </c>
      <c r="X83" s="76">
        <v>4.260184979053247E-2</v>
      </c>
      <c r="Y83" s="76">
        <v>3.3201054194056528E-2</v>
      </c>
      <c r="Z83" s="76">
        <v>4.2671576765572962E-2</v>
      </c>
      <c r="AA83" s="76">
        <v>3.9311029345417726E-2</v>
      </c>
      <c r="AB83" s="76">
        <v>3.9173881422294839E-2</v>
      </c>
      <c r="AC83" s="76">
        <v>4.2186895683132185E-2</v>
      </c>
      <c r="AD83" s="76">
        <v>3.5378101614808977E-2</v>
      </c>
      <c r="AE83" s="76">
        <v>3.0513908165060499E-2</v>
      </c>
      <c r="AF83" s="76">
        <v>2.4086443244922526E-2</v>
      </c>
      <c r="AG83" s="76">
        <v>5.9599060863283369E-3</v>
      </c>
      <c r="AH83" s="76">
        <v>3.0151087813262679E-2</v>
      </c>
      <c r="AI83" s="76">
        <v>3.8869825785289587E-2</v>
      </c>
      <c r="AJ83" s="76">
        <v>3.732713712850879E-2</v>
      </c>
      <c r="AK83" s="76">
        <v>3.3358998858966392E-2</v>
      </c>
      <c r="AL83" s="76">
        <v>3.7955826154543688E-2</v>
      </c>
      <c r="AM83" s="76">
        <v>3.4193150319093091E-2</v>
      </c>
      <c r="AN83" s="76">
        <v>3.1522037936406122E-2</v>
      </c>
      <c r="AO83" s="76">
        <v>3.2092653995236538E-2</v>
      </c>
      <c r="AP83" s="76">
        <v>3.3231396534148826E-2</v>
      </c>
      <c r="AQ83" s="76">
        <v>3.0416007295550249E-2</v>
      </c>
      <c r="AR83" s="76">
        <v>3.6321805094846941E-2</v>
      </c>
      <c r="AS83" s="76">
        <v>3.3947223749312812E-2</v>
      </c>
      <c r="AT83" s="76">
        <v>3.0871103591926578E-2</v>
      </c>
      <c r="AU83" s="76">
        <v>3.7506674993438141E-2</v>
      </c>
      <c r="AV83" s="76">
        <v>3.4405627071748761E-2</v>
      </c>
      <c r="AW83" s="76">
        <v>3.3017452838512713E-2</v>
      </c>
      <c r="AX83" s="76">
        <v>3.7420458612291929E-2</v>
      </c>
      <c r="AY83" s="76">
        <v>3.1313995385851674E-2</v>
      </c>
      <c r="AZ83" s="76">
        <v>3.134944119942705E-2</v>
      </c>
      <c r="BA83" s="76">
        <v>3.7117457722372654E-2</v>
      </c>
      <c r="BB83" s="76">
        <v>2.8255062400458417E-2</v>
      </c>
      <c r="BC83" s="76">
        <v>3.0061226538191307E-2</v>
      </c>
      <c r="BD83" s="76">
        <v>3.5858661476268899E-2</v>
      </c>
      <c r="BE83" s="76">
        <v>2.8336297092758776E-2</v>
      </c>
      <c r="BF83" s="76">
        <v>1.0090098936979845E-2</v>
      </c>
      <c r="BG83" s="76">
        <v>9.4589665653495442E-3</v>
      </c>
      <c r="BH83" s="76">
        <v>8.8240720686031497E-3</v>
      </c>
      <c r="BI83" s="76">
        <v>8.0652266192524254E-3</v>
      </c>
      <c r="BJ83" s="76">
        <v>4.3922280328899714E-2</v>
      </c>
      <c r="BK83" s="76">
        <v>8.650818202730251E-2</v>
      </c>
      <c r="BL83" s="76">
        <v>7.6893761958825912E-2</v>
      </c>
      <c r="BM83" s="76">
        <v>3.3909474168936034E-2</v>
      </c>
      <c r="BN83" s="76">
        <v>1.8632851198731919E-2</v>
      </c>
      <c r="BO83" s="76">
        <v>1.3852273982982619E-2</v>
      </c>
      <c r="BP83" s="76">
        <v>1.3677057660963299E-2</v>
      </c>
      <c r="BQ83" s="76">
        <v>1.1143879517124769E-2</v>
      </c>
      <c r="BR83" s="76">
        <v>1.1715008087438559E-2</v>
      </c>
      <c r="BS83" s="76">
        <v>1.0184833041758577E-2</v>
      </c>
      <c r="BT83" s="76">
        <v>6.929133858267717E-3</v>
      </c>
      <c r="BU83" s="76">
        <v>6.929133858267717E-3</v>
      </c>
      <c r="BV83" s="76">
        <v>6.929133858267717E-3</v>
      </c>
      <c r="BW83" s="76">
        <v>6.929133858267717E-3</v>
      </c>
      <c r="BX83" s="76">
        <v>6.929133858267717E-3</v>
      </c>
      <c r="BY83" s="76">
        <v>6.929133858267717E-3</v>
      </c>
      <c r="BZ83" s="76">
        <v>6.929133858267717E-3</v>
      </c>
      <c r="CA83" s="76">
        <v>4.6397819026904624E-2</v>
      </c>
      <c r="CB83" s="76">
        <v>0.269025560888492</v>
      </c>
      <c r="CC83" s="76">
        <v>4.6883206225450669E-2</v>
      </c>
      <c r="CD83" s="76">
        <v>4.6048464314649776E-2</v>
      </c>
      <c r="CE83" s="76">
        <v>4.4229161472007512E-2</v>
      </c>
      <c r="CF83" s="76">
        <v>4.4413652275379231E-2</v>
      </c>
    </row>
    <row r="84" spans="1:84" x14ac:dyDescent="0.25">
      <c r="A84" s="17"/>
      <c r="B84" s="17"/>
      <c r="C84" s="17"/>
      <c r="D84" s="1"/>
      <c r="E84" s="11"/>
      <c r="F84" s="148" t="s">
        <v>90</v>
      </c>
      <c r="G84" s="111" t="e">
        <f ca="1">(INDIRECT("H84")+INDIRECT("I84")+INDIRECT("J84")+INDIRECT("K84")+INDIRECT("L84")+INDIRECT("M84")+INDIRECT("N84")+INDIRECT("O84")+INDIRECT("P84")+INDIRECT("Q84")+INDIRECT("R84")+INDIRECT("S84")) /12</f>
        <v>#REF!</v>
      </c>
      <c r="H84" s="73" t="e">
        <f>#REF!</f>
        <v>#REF!</v>
      </c>
      <c r="I84" s="73">
        <v>3</v>
      </c>
      <c r="J84" s="73">
        <v>3</v>
      </c>
      <c r="K84" s="73">
        <v>4</v>
      </c>
      <c r="L84" s="73">
        <v>4</v>
      </c>
      <c r="M84" s="73">
        <v>4</v>
      </c>
      <c r="N84" s="73">
        <v>4</v>
      </c>
      <c r="O84" s="73">
        <v>4</v>
      </c>
      <c r="P84" s="73">
        <v>6</v>
      </c>
      <c r="Q84" s="73">
        <v>6</v>
      </c>
      <c r="R84" s="73">
        <v>6</v>
      </c>
      <c r="S84" s="73">
        <v>5</v>
      </c>
      <c r="T84" s="73">
        <v>7</v>
      </c>
      <c r="U84" s="73">
        <v>7</v>
      </c>
      <c r="V84" s="73">
        <v>7</v>
      </c>
      <c r="W84" s="73">
        <v>7</v>
      </c>
      <c r="X84" s="73">
        <v>7</v>
      </c>
      <c r="Y84" s="73">
        <v>7</v>
      </c>
      <c r="Z84" s="73">
        <v>7</v>
      </c>
      <c r="AA84" s="73">
        <v>7</v>
      </c>
      <c r="AB84" s="73">
        <v>7</v>
      </c>
      <c r="AC84" s="73">
        <v>7</v>
      </c>
      <c r="AD84" s="73">
        <v>7</v>
      </c>
      <c r="AE84" s="73">
        <v>8</v>
      </c>
      <c r="AF84" s="73">
        <v>8</v>
      </c>
      <c r="AG84" s="73">
        <v>10</v>
      </c>
      <c r="AH84" s="73">
        <v>10</v>
      </c>
      <c r="AI84" s="73">
        <v>6</v>
      </c>
      <c r="AJ84" s="73">
        <v>8</v>
      </c>
      <c r="AK84" s="73">
        <v>8</v>
      </c>
      <c r="AL84" s="73">
        <v>8</v>
      </c>
      <c r="AM84" s="73">
        <v>8</v>
      </c>
      <c r="AN84" s="73">
        <v>8</v>
      </c>
      <c r="AO84" s="73">
        <v>8</v>
      </c>
      <c r="AP84" s="73">
        <v>8</v>
      </c>
      <c r="AQ84" s="73">
        <v>8</v>
      </c>
      <c r="AR84" s="73">
        <v>9</v>
      </c>
      <c r="AS84" s="73">
        <v>9</v>
      </c>
      <c r="AT84" s="73">
        <v>8</v>
      </c>
      <c r="AU84" s="73">
        <v>8</v>
      </c>
      <c r="AV84" s="73">
        <v>11</v>
      </c>
      <c r="AW84" s="73">
        <v>7</v>
      </c>
      <c r="AX84" s="73">
        <v>11</v>
      </c>
      <c r="AY84" s="73">
        <v>10</v>
      </c>
      <c r="AZ84" s="73">
        <v>9</v>
      </c>
      <c r="BA84" s="73">
        <v>12</v>
      </c>
      <c r="BB84" s="73">
        <v>10</v>
      </c>
      <c r="BC84" s="73">
        <v>13</v>
      </c>
      <c r="BD84" s="73">
        <v>12</v>
      </c>
      <c r="BE84" s="73">
        <v>9</v>
      </c>
      <c r="BF84" s="73">
        <v>10</v>
      </c>
      <c r="BG84" s="73">
        <v>14</v>
      </c>
      <c r="BH84" s="73">
        <v>13</v>
      </c>
      <c r="BI84" s="73">
        <v>6</v>
      </c>
      <c r="BJ84" s="73">
        <v>17</v>
      </c>
      <c r="BK84" s="73">
        <v>17</v>
      </c>
      <c r="BL84" s="73">
        <v>16</v>
      </c>
      <c r="BM84" s="73">
        <v>18</v>
      </c>
      <c r="BN84" s="73">
        <v>23</v>
      </c>
      <c r="BO84" s="73">
        <v>24</v>
      </c>
      <c r="BP84" s="73">
        <v>26</v>
      </c>
      <c r="BQ84" s="73">
        <v>7</v>
      </c>
      <c r="BR84" s="73">
        <v>32</v>
      </c>
      <c r="BS84" s="73">
        <v>15</v>
      </c>
      <c r="BT84" s="73">
        <v>22</v>
      </c>
      <c r="BU84" s="73">
        <v>25</v>
      </c>
      <c r="BV84" s="73">
        <v>25</v>
      </c>
      <c r="BW84" s="73">
        <v>28</v>
      </c>
      <c r="BX84" s="73">
        <v>28</v>
      </c>
      <c r="BY84" s="73">
        <v>30</v>
      </c>
      <c r="BZ84" s="73">
        <v>24</v>
      </c>
      <c r="CA84" s="73">
        <v>27</v>
      </c>
      <c r="CB84" s="73">
        <v>194</v>
      </c>
      <c r="CC84" s="73">
        <v>29</v>
      </c>
      <c r="CD84" s="73">
        <v>34</v>
      </c>
      <c r="CE84" s="73">
        <v>37</v>
      </c>
      <c r="CF84" s="73">
        <v>25</v>
      </c>
    </row>
    <row r="85" spans="1:84" x14ac:dyDescent="0.25">
      <c r="A85" s="48" t="s">
        <v>88</v>
      </c>
      <c r="B85" s="62" t="s">
        <v>74</v>
      </c>
      <c r="C85" s="63" t="s">
        <v>89</v>
      </c>
      <c r="D85" s="20"/>
      <c r="E85" s="11"/>
      <c r="F85" s="27" t="s">
        <v>68</v>
      </c>
      <c r="G85" s="23" t="e">
        <f ca="1">G84/G8</f>
        <v>#REF!</v>
      </c>
      <c r="H85" s="76" t="e">
        <f>IF(H5=0, 0, H84/H5)</f>
        <v>#REF!</v>
      </c>
      <c r="I85" s="76">
        <v>8.0235357047338859E-4</v>
      </c>
      <c r="J85" s="76">
        <v>8.0235357047338859E-4</v>
      </c>
      <c r="K85" s="76">
        <v>1.0761366693570083E-3</v>
      </c>
      <c r="L85" s="76">
        <v>1.0793308148947653E-3</v>
      </c>
      <c r="M85" s="76">
        <v>1.0804970286331713E-3</v>
      </c>
      <c r="N85" s="76">
        <v>1.0802052389954091E-3</v>
      </c>
      <c r="O85" s="76">
        <v>1.0813733441470668E-3</v>
      </c>
      <c r="P85" s="76">
        <v>1.6207455429497568E-3</v>
      </c>
      <c r="Q85" s="76">
        <v>1.6238159675236806E-3</v>
      </c>
      <c r="R85" s="76">
        <v>1.6229375169055991E-3</v>
      </c>
      <c r="S85" s="76">
        <v>1.350621285791464E-3</v>
      </c>
      <c r="T85" s="76">
        <v>1.8893387314439945E-3</v>
      </c>
      <c r="U85" s="76">
        <v>1.8944519621109607E-3</v>
      </c>
      <c r="V85" s="76">
        <v>1.893939393939394E-3</v>
      </c>
      <c r="W85" s="76">
        <v>1.898562516951451E-3</v>
      </c>
      <c r="X85" s="76">
        <v>1.9016571583808748E-3</v>
      </c>
      <c r="Y85" s="76">
        <v>1.9011406844106464E-3</v>
      </c>
      <c r="Z85" s="76">
        <v>1.9037258634756595E-3</v>
      </c>
      <c r="AA85" s="76">
        <v>1.9094380796508457E-3</v>
      </c>
      <c r="AB85" s="76">
        <v>1.9130910084722602E-3</v>
      </c>
      <c r="AC85" s="76">
        <v>1.9120458891013384E-3</v>
      </c>
      <c r="AD85" s="76">
        <v>1.9188596491228069E-3</v>
      </c>
      <c r="AE85" s="76">
        <v>2.1947873799725653E-3</v>
      </c>
      <c r="AF85" s="76">
        <v>2.1996150673632116E-3</v>
      </c>
      <c r="AG85" s="76">
        <v>2.7502750275027505E-3</v>
      </c>
      <c r="AH85" s="76">
        <v>2.7502750275027505E-3</v>
      </c>
      <c r="AI85" s="76">
        <v>1.6551724137931034E-3</v>
      </c>
      <c r="AJ85" s="76">
        <v>2.2044640396803529E-3</v>
      </c>
      <c r="AK85" s="76">
        <v>2.206287920573635E-3</v>
      </c>
      <c r="AL85" s="76">
        <v>2.2123893805309734E-3</v>
      </c>
      <c r="AM85" s="76">
        <v>2.2105554020447637E-3</v>
      </c>
      <c r="AN85" s="76">
        <v>2.211777716339508E-3</v>
      </c>
      <c r="AO85" s="76">
        <v>2.3405500292568754E-3</v>
      </c>
      <c r="AP85" s="76">
        <v>2.3432923257176333E-3</v>
      </c>
      <c r="AQ85" s="76">
        <v>2.21606648199446E-3</v>
      </c>
      <c r="AR85" s="76">
        <v>2.6455026455026454E-3</v>
      </c>
      <c r="AS85" s="76">
        <v>2.6501766784452299E-3</v>
      </c>
      <c r="AT85" s="76">
        <v>2.3605783416937149E-3</v>
      </c>
      <c r="AU85" s="76">
        <v>2.3654642223536371E-3</v>
      </c>
      <c r="AV85" s="76">
        <v>3.263126668644319E-3</v>
      </c>
      <c r="AW85" s="76">
        <v>2.0765351527736575E-3</v>
      </c>
      <c r="AX85" s="76">
        <v>3.2679738562091504E-3</v>
      </c>
      <c r="AY85" s="76">
        <v>2.9735355337496285E-3</v>
      </c>
      <c r="AZ85" s="76">
        <v>2.6873693639892504E-3</v>
      </c>
      <c r="BA85" s="76">
        <v>3.5895901884534847E-3</v>
      </c>
      <c r="BB85" s="76">
        <v>2.9895366218236174E-3</v>
      </c>
      <c r="BC85" s="76">
        <v>3.8957147138148039E-3</v>
      </c>
      <c r="BD85" s="76">
        <v>3.6036036036036037E-3</v>
      </c>
      <c r="BE85" s="76">
        <v>2.717391304347826E-3</v>
      </c>
      <c r="BF85" s="76">
        <v>3.0275507114744171E-3</v>
      </c>
      <c r="BG85" s="76">
        <v>4.2411390487730989E-3</v>
      </c>
      <c r="BH85" s="76">
        <v>3.9489671931956256E-3</v>
      </c>
      <c r="BI85" s="76">
        <v>1.8270401948842874E-3</v>
      </c>
      <c r="BJ85" s="76">
        <v>5.1924251679902264E-3</v>
      </c>
      <c r="BK85" s="76">
        <v>5.1971874044634669E-3</v>
      </c>
      <c r="BL85" s="76">
        <v>4.9382716049382715E-3</v>
      </c>
      <c r="BM85" s="76">
        <v>5.5555555555555558E-3</v>
      </c>
      <c r="BN85" s="76">
        <v>7.1606475716064757E-3</v>
      </c>
      <c r="BO85" s="76">
        <v>7.47430706944877E-3</v>
      </c>
      <c r="BP85" s="76">
        <v>8.1097941359950087E-3</v>
      </c>
      <c r="BQ85" s="76">
        <v>2.1875000000000002E-3</v>
      </c>
      <c r="BR85" s="76">
        <v>1.0034493571652555E-2</v>
      </c>
      <c r="BS85" s="76">
        <v>4.7244094488188976E-3</v>
      </c>
      <c r="BT85" s="76">
        <v>6.929133858267717E-3</v>
      </c>
      <c r="BU85" s="76">
        <v>7.874015748031496E-3</v>
      </c>
      <c r="BV85" s="76">
        <v>7.9088895919012976E-3</v>
      </c>
      <c r="BW85" s="76">
        <v>8.8607594936708865E-3</v>
      </c>
      <c r="BX85" s="76">
        <v>8.9200382287352668E-3</v>
      </c>
      <c r="BY85" s="76">
        <v>9.5754867539099911E-3</v>
      </c>
      <c r="BZ85" s="76">
        <v>7.6652826572979876E-3</v>
      </c>
      <c r="CA85" s="76">
        <v>8.6538461538461543E-3</v>
      </c>
      <c r="CB85" s="76">
        <v>6.2459755312298776E-2</v>
      </c>
      <c r="CC85" s="76">
        <v>9.35785737334624E-3</v>
      </c>
      <c r="CD85" s="76">
        <v>1.1017498379779649E-2</v>
      </c>
      <c r="CE85" s="76">
        <v>1.2028608582574773E-2</v>
      </c>
      <c r="CF85" s="76">
        <v>8.1406707912732006E-3</v>
      </c>
    </row>
    <row r="86" spans="1:84" x14ac:dyDescent="0.25">
      <c r="A86" s="17"/>
      <c r="B86" s="17"/>
      <c r="C86" s="17"/>
      <c r="D86" s="1"/>
      <c r="E86" s="11"/>
      <c r="F86" s="148" t="s">
        <v>91</v>
      </c>
      <c r="G86" s="111" t="e">
        <f ca="1">(INDIRECT("H86")+INDIRECT("I86")+INDIRECT("J86")+INDIRECT("K86")+INDIRECT("L86")+INDIRECT("M86")+INDIRECT("N86")+INDIRECT("O86")+INDIRECT("P86")+INDIRECT("Q86")+INDIRECT("R86")+INDIRECT("S86")) /12</f>
        <v>#REF!</v>
      </c>
      <c r="H86" s="73" t="e">
        <f>#REF!</f>
        <v>#REF!</v>
      </c>
      <c r="I86" s="73">
        <v>2692</v>
      </c>
      <c r="J86" s="73">
        <v>4100</v>
      </c>
      <c r="K86" s="73">
        <v>3578</v>
      </c>
      <c r="L86" s="73">
        <v>2081</v>
      </c>
      <c r="M86" s="73">
        <v>972</v>
      </c>
      <c r="N86" s="73">
        <v>955</v>
      </c>
      <c r="O86" s="73">
        <v>1024</v>
      </c>
      <c r="P86" s="73">
        <v>3259</v>
      </c>
      <c r="Q86" s="73">
        <v>3848</v>
      </c>
      <c r="R86" s="73">
        <v>3350</v>
      </c>
      <c r="S86" s="73">
        <v>3204</v>
      </c>
      <c r="T86" s="73">
        <v>4362</v>
      </c>
      <c r="U86" s="73">
        <v>4147</v>
      </c>
      <c r="V86" s="73">
        <v>3578</v>
      </c>
      <c r="W86" s="73">
        <v>4271</v>
      </c>
      <c r="X86" s="73">
        <v>4203</v>
      </c>
      <c r="Y86" s="73">
        <v>3281</v>
      </c>
      <c r="Z86" s="73">
        <v>4234</v>
      </c>
      <c r="AA86" s="73">
        <v>3914</v>
      </c>
      <c r="AB86" s="73">
        <v>3925</v>
      </c>
      <c r="AC86" s="73">
        <v>4247</v>
      </c>
      <c r="AD86" s="73">
        <v>3586</v>
      </c>
      <c r="AE86" s="73">
        <v>3114</v>
      </c>
      <c r="AF86" s="73">
        <v>2473</v>
      </c>
      <c r="AG86" s="73">
        <v>617</v>
      </c>
      <c r="AH86" s="73">
        <v>3165</v>
      </c>
      <c r="AI86" s="73">
        <v>4106</v>
      </c>
      <c r="AJ86" s="73">
        <v>3976</v>
      </c>
      <c r="AK86" s="73">
        <v>3588</v>
      </c>
      <c r="AL86" s="73">
        <v>4094</v>
      </c>
      <c r="AM86" s="73">
        <v>3705</v>
      </c>
      <c r="AN86" s="73">
        <v>3432</v>
      </c>
      <c r="AO86" s="73">
        <v>3428</v>
      </c>
      <c r="AP86" s="73">
        <v>3578</v>
      </c>
      <c r="AQ86" s="73">
        <v>3394</v>
      </c>
      <c r="AR86" s="73">
        <v>3922</v>
      </c>
      <c r="AS86" s="73">
        <v>3696</v>
      </c>
      <c r="AT86" s="73">
        <v>3386</v>
      </c>
      <c r="AU86" s="73">
        <v>4136</v>
      </c>
      <c r="AV86" s="73">
        <v>3819</v>
      </c>
      <c r="AW86" s="73">
        <v>3735</v>
      </c>
      <c r="AX86" s="73">
        <v>4276</v>
      </c>
      <c r="AY86" s="73">
        <v>3614</v>
      </c>
      <c r="AZ86" s="73">
        <v>3646</v>
      </c>
      <c r="BA86" s="73">
        <v>4347</v>
      </c>
      <c r="BB86" s="73">
        <v>3343</v>
      </c>
      <c r="BC86" s="73">
        <v>3581</v>
      </c>
      <c r="BD86" s="73">
        <v>4299</v>
      </c>
      <c r="BE86" s="73">
        <v>3417</v>
      </c>
      <c r="BF86" s="73">
        <v>1223</v>
      </c>
      <c r="BG86" s="73">
        <v>1153</v>
      </c>
      <c r="BH86" s="73">
        <v>1087</v>
      </c>
      <c r="BI86" s="73">
        <v>1001</v>
      </c>
      <c r="BJ86" s="73">
        <v>5501</v>
      </c>
      <c r="BK86" s="73">
        <v>10889</v>
      </c>
      <c r="BL86" s="73">
        <v>9669</v>
      </c>
      <c r="BM86" s="73">
        <v>4253</v>
      </c>
      <c r="BN86" s="73">
        <v>2328</v>
      </c>
      <c r="BO86" s="73">
        <v>1731</v>
      </c>
      <c r="BP86" s="73">
        <v>1711</v>
      </c>
      <c r="BQ86" s="73">
        <v>1410</v>
      </c>
      <c r="BR86" s="73">
        <v>1460</v>
      </c>
      <c r="BS86" s="73">
        <v>1324</v>
      </c>
      <c r="BT86" s="73">
        <v>4510</v>
      </c>
      <c r="BU86" s="73">
        <v>6636</v>
      </c>
      <c r="BV86" s="73">
        <v>8906</v>
      </c>
      <c r="BW86" s="73">
        <v>8696</v>
      </c>
      <c r="BX86" s="73">
        <v>6355</v>
      </c>
      <c r="BY86" s="73">
        <v>12993</v>
      </c>
      <c r="BZ86" s="73">
        <v>7045</v>
      </c>
      <c r="CA86" s="73">
        <v>6202</v>
      </c>
      <c r="CB86" s="73">
        <v>35959</v>
      </c>
      <c r="CC86" s="73">
        <v>6309</v>
      </c>
      <c r="CD86" s="73">
        <v>6218</v>
      </c>
      <c r="CE86" s="73">
        <v>5994</v>
      </c>
      <c r="CF86" s="73">
        <v>6065</v>
      </c>
    </row>
    <row r="87" spans="1:84" x14ac:dyDescent="0.25">
      <c r="A87" s="48" t="s">
        <v>88</v>
      </c>
      <c r="B87" s="62" t="s">
        <v>74</v>
      </c>
      <c r="C87" s="63" t="s">
        <v>89</v>
      </c>
      <c r="D87" s="20"/>
      <c r="E87" s="11"/>
      <c r="F87" s="27" t="s">
        <v>68</v>
      </c>
      <c r="G87" s="23" t="e">
        <f ca="1">G86/G8</f>
        <v>#REF!</v>
      </c>
      <c r="H87" s="76" t="e">
        <f>IF(H6=0, 0, H86/H6)</f>
        <v>#REF!</v>
      </c>
      <c r="I87" s="76">
        <v>3.0473171836087842E-2</v>
      </c>
      <c r="J87" s="76">
        <v>4.6269128334762787E-2</v>
      </c>
      <c r="K87" s="76">
        <v>4.0318218696475255E-2</v>
      </c>
      <c r="L87" s="76">
        <v>2.3387803726763919E-2</v>
      </c>
      <c r="M87" s="76">
        <v>1.0900771577247443E-2</v>
      </c>
      <c r="N87" s="76">
        <v>1.0621969123993415E-2</v>
      </c>
      <c r="O87" s="76">
        <v>1.1242616543334577E-2</v>
      </c>
      <c r="P87" s="76">
        <v>3.5555313113680993E-2</v>
      </c>
      <c r="Q87" s="76">
        <v>4.178793275704791E-2</v>
      </c>
      <c r="R87" s="76">
        <v>3.6297050729191496E-2</v>
      </c>
      <c r="S87" s="76">
        <v>3.463109881320392E-2</v>
      </c>
      <c r="T87" s="76">
        <v>4.6965341257792566E-2</v>
      </c>
      <c r="U87" s="76">
        <v>4.4455164281502924E-2</v>
      </c>
      <c r="V87" s="76">
        <v>3.8072335308952002E-2</v>
      </c>
      <c r="W87" s="76">
        <v>4.5076517150395776E-2</v>
      </c>
      <c r="X87" s="76">
        <v>4.4176537980471088E-2</v>
      </c>
      <c r="Y87" s="76">
        <v>3.4409707292005327E-2</v>
      </c>
      <c r="Z87" s="76">
        <v>4.4237801692613099E-2</v>
      </c>
      <c r="AA87" s="76">
        <v>4.0738157935822313E-2</v>
      </c>
      <c r="AB87" s="76">
        <v>4.0583576317803009E-2</v>
      </c>
      <c r="AC87" s="76">
        <v>4.3704206800032931E-2</v>
      </c>
      <c r="AD87" s="76">
        <v>3.6624724242176651E-2</v>
      </c>
      <c r="AE87" s="76">
        <v>3.1560064457935119E-2</v>
      </c>
      <c r="AF87" s="76">
        <v>2.4887538116276028E-2</v>
      </c>
      <c r="AG87" s="76">
        <v>6.0748077623637596E-3</v>
      </c>
      <c r="AH87" s="76">
        <v>3.1131045471982061E-2</v>
      </c>
      <c r="AI87" s="76">
        <v>4.0190282291218044E-2</v>
      </c>
      <c r="AJ87" s="76">
        <v>3.8563378369203614E-2</v>
      </c>
      <c r="AK87" s="76">
        <v>3.4443367155926316E-2</v>
      </c>
      <c r="AL87" s="76">
        <v>3.9193160822156486E-2</v>
      </c>
      <c r="AM87" s="76">
        <v>3.5295798799657045E-2</v>
      </c>
      <c r="AN87" s="76">
        <v>3.2526797645787725E-2</v>
      </c>
      <c r="AO87" s="76">
        <v>3.3073798566287498E-2</v>
      </c>
      <c r="AP87" s="76">
        <v>3.4240545092635126E-2</v>
      </c>
      <c r="AQ87" s="76">
        <v>3.1356535075157753E-2</v>
      </c>
      <c r="AR87" s="76">
        <v>3.7414738850465062E-2</v>
      </c>
      <c r="AS87" s="76">
        <v>3.4952337721289153E-2</v>
      </c>
      <c r="AT87" s="76">
        <v>3.1777911254598695E-2</v>
      </c>
      <c r="AU87" s="76">
        <v>3.8616311096587461E-2</v>
      </c>
      <c r="AV87" s="76">
        <v>3.5378145032793566E-2</v>
      </c>
      <c r="AW87" s="76">
        <v>3.3965970371852353E-2</v>
      </c>
      <c r="AX87" s="76">
        <v>3.8454274845544395E-2</v>
      </c>
      <c r="AY87" s="76">
        <v>3.216218140395842E-2</v>
      </c>
      <c r="AZ87" s="76">
        <v>3.2197103496997524E-2</v>
      </c>
      <c r="BA87" s="76">
        <v>3.8099829089793591E-2</v>
      </c>
      <c r="BB87" s="76">
        <v>2.898789497415976E-2</v>
      </c>
      <c r="BC87" s="76">
        <v>3.081251774666793E-2</v>
      </c>
      <c r="BD87" s="76">
        <v>3.6777538240427059E-2</v>
      </c>
      <c r="BE87" s="76">
        <v>2.9057852083032153E-2</v>
      </c>
      <c r="BF87" s="76">
        <v>1.0286300632485534E-2</v>
      </c>
      <c r="BG87" s="76">
        <v>9.6024118460282821E-3</v>
      </c>
      <c r="BH87" s="76">
        <v>8.9563060799063999E-3</v>
      </c>
      <c r="BI87" s="76">
        <v>8.2337361091689761E-3</v>
      </c>
      <c r="BJ87" s="76">
        <v>4.4958604738592804E-2</v>
      </c>
      <c r="BK87" s="76">
        <v>8.8674082639782409E-2</v>
      </c>
      <c r="BL87" s="76">
        <v>7.8793607849209135E-2</v>
      </c>
      <c r="BM87" s="76">
        <v>3.4658104683285389E-2</v>
      </c>
      <c r="BN87" s="76">
        <v>1.8932524417914331E-2</v>
      </c>
      <c r="BO87" s="76">
        <v>1.401812395228493E-2</v>
      </c>
      <c r="BP87" s="76">
        <v>1.382123672200008E-2</v>
      </c>
      <c r="BQ87" s="76">
        <v>1.1375095800895487E-2</v>
      </c>
      <c r="BR87" s="76">
        <v>1.175816830287753E-2</v>
      </c>
      <c r="BS87" s="76">
        <v>1.0319965704041466E-2</v>
      </c>
      <c r="BT87" s="76">
        <v>3.5153357496395025E-2</v>
      </c>
      <c r="BU87" s="76">
        <v>5.1724541096691216E-2</v>
      </c>
      <c r="BV87" s="76">
        <v>6.8897759623715804E-2</v>
      </c>
      <c r="BW87" s="76">
        <v>6.6806487051249544E-2</v>
      </c>
      <c r="BX87" s="76">
        <v>4.8629497558959921E-2</v>
      </c>
      <c r="BY87" s="76">
        <v>9.907732194601189E-2</v>
      </c>
      <c r="BZ87" s="76">
        <v>5.3696646341463414E-2</v>
      </c>
      <c r="CA87" s="76">
        <v>4.7295854558765213E-2</v>
      </c>
      <c r="CB87" s="76">
        <v>0.27391281164542691</v>
      </c>
      <c r="CC87" s="76">
        <v>4.7763612137362972E-2</v>
      </c>
      <c r="CD87" s="76">
        <v>4.6863223900394921E-2</v>
      </c>
      <c r="CE87" s="76">
        <v>4.4972314341021294E-2</v>
      </c>
      <c r="CF87" s="76">
        <v>4.5244649344642632E-2</v>
      </c>
    </row>
    <row r="88" spans="1:84" x14ac:dyDescent="0.25">
      <c r="A88" s="17"/>
      <c r="B88" s="17"/>
      <c r="C88" s="17"/>
      <c r="D88" s="1"/>
      <c r="E88" s="11"/>
      <c r="F88" s="148" t="s">
        <v>92</v>
      </c>
      <c r="G88" s="111" t="e">
        <f ca="1">(INDIRECT("H88")+INDIRECT("I88")+INDIRECT("J88")+INDIRECT("K88")+INDIRECT("L88")+INDIRECT("M88")+INDIRECT("N88")+INDIRECT("O88")+INDIRECT("P88")+INDIRECT("Q88")+INDIRECT("R88")+INDIRECT("S88")) /12</f>
        <v>#REF!</v>
      </c>
      <c r="H88" s="73" t="e">
        <f>#REF!</f>
        <v>#REF!</v>
      </c>
      <c r="I88" s="73">
        <v>2664</v>
      </c>
      <c r="J88" s="73">
        <v>4038</v>
      </c>
      <c r="K88" s="73">
        <v>3528</v>
      </c>
      <c r="L88" s="73">
        <v>2054</v>
      </c>
      <c r="M88" s="73">
        <v>952</v>
      </c>
      <c r="N88" s="73">
        <v>933</v>
      </c>
      <c r="O88" s="73">
        <v>1001</v>
      </c>
      <c r="P88" s="73">
        <v>3208</v>
      </c>
      <c r="Q88" s="73">
        <v>3805</v>
      </c>
      <c r="R88" s="73">
        <v>3319</v>
      </c>
      <c r="S88" s="73">
        <v>3153</v>
      </c>
      <c r="T88" s="73">
        <v>4324</v>
      </c>
      <c r="U88" s="73">
        <v>4110</v>
      </c>
      <c r="V88" s="73">
        <v>3524</v>
      </c>
      <c r="W88" s="73">
        <v>4229</v>
      </c>
      <c r="X88" s="73">
        <v>4160</v>
      </c>
      <c r="Y88" s="73">
        <v>3233</v>
      </c>
      <c r="Z88" s="73">
        <v>4183</v>
      </c>
      <c r="AA88" s="73">
        <v>3870</v>
      </c>
      <c r="AB88" s="73">
        <v>3860</v>
      </c>
      <c r="AC88" s="73">
        <v>4196</v>
      </c>
      <c r="AD88" s="73">
        <v>3535</v>
      </c>
      <c r="AE88" s="73">
        <v>3043</v>
      </c>
      <c r="AF88" s="73">
        <v>2426</v>
      </c>
      <c r="AG88" s="73">
        <v>604</v>
      </c>
      <c r="AH88" s="73">
        <v>3108</v>
      </c>
      <c r="AI88" s="73">
        <v>4054</v>
      </c>
      <c r="AJ88" s="73">
        <v>3931</v>
      </c>
      <c r="AK88" s="73">
        <v>3529</v>
      </c>
      <c r="AL88" s="73">
        <v>4040</v>
      </c>
      <c r="AM88" s="73">
        <v>3645</v>
      </c>
      <c r="AN88" s="73">
        <v>3364</v>
      </c>
      <c r="AO88" s="73">
        <v>3367</v>
      </c>
      <c r="AP88" s="73">
        <v>3512</v>
      </c>
      <c r="AQ88" s="73">
        <v>3327</v>
      </c>
      <c r="AR88" s="73">
        <v>3865</v>
      </c>
      <c r="AS88" s="73">
        <v>3631</v>
      </c>
      <c r="AT88" s="73">
        <v>3313</v>
      </c>
      <c r="AU88" s="73">
        <v>4069</v>
      </c>
      <c r="AV88" s="73">
        <v>3791</v>
      </c>
      <c r="AW88" s="73">
        <v>3716</v>
      </c>
      <c r="AX88" s="73">
        <v>4262</v>
      </c>
      <c r="AY88" s="73">
        <v>3601</v>
      </c>
      <c r="AZ88" s="73">
        <v>3629</v>
      </c>
      <c r="BA88" s="73">
        <v>4325</v>
      </c>
      <c r="BB88" s="73">
        <v>3328</v>
      </c>
      <c r="BC88" s="73">
        <v>3554</v>
      </c>
      <c r="BD88" s="73">
        <v>4281</v>
      </c>
      <c r="BE88" s="73">
        <v>3398</v>
      </c>
      <c r="BF88" s="73">
        <v>1203</v>
      </c>
      <c r="BG88" s="73">
        <v>1131</v>
      </c>
      <c r="BH88" s="73">
        <v>1075</v>
      </c>
      <c r="BI88" s="73">
        <v>985</v>
      </c>
      <c r="BJ88" s="73">
        <v>5465</v>
      </c>
      <c r="BK88" s="73">
        <v>10844</v>
      </c>
      <c r="BL88" s="73">
        <v>9642</v>
      </c>
      <c r="BM88" s="73">
        <v>4253</v>
      </c>
      <c r="BN88" s="73">
        <v>2328</v>
      </c>
      <c r="BO88" s="73">
        <v>1728</v>
      </c>
      <c r="BP88" s="73">
        <v>1712</v>
      </c>
      <c r="BQ88" s="73">
        <v>1401</v>
      </c>
      <c r="BR88" s="73">
        <v>1453</v>
      </c>
      <c r="BS88" s="73">
        <v>1320</v>
      </c>
      <c r="BT88" s="73">
        <v>4502</v>
      </c>
      <c r="BU88" s="73">
        <v>6622</v>
      </c>
      <c r="BV88" s="73">
        <v>8897</v>
      </c>
      <c r="BW88" s="73">
        <v>8695</v>
      </c>
      <c r="BX88" s="73">
        <v>6345</v>
      </c>
      <c r="BY88" s="73">
        <v>12970</v>
      </c>
      <c r="BZ88" s="73">
        <v>7031</v>
      </c>
      <c r="CA88" s="73">
        <v>6199</v>
      </c>
      <c r="CB88" s="73">
        <v>7291</v>
      </c>
      <c r="CC88" s="73">
        <v>6315</v>
      </c>
      <c r="CD88" s="73">
        <v>6222</v>
      </c>
      <c r="CE88" s="73">
        <v>6001</v>
      </c>
      <c r="CF88" s="73">
        <v>6070</v>
      </c>
    </row>
    <row r="89" spans="1:84" x14ac:dyDescent="0.25">
      <c r="A89" s="48" t="s">
        <v>88</v>
      </c>
      <c r="B89" s="62" t="s">
        <v>74</v>
      </c>
      <c r="C89" s="63" t="s">
        <v>89</v>
      </c>
      <c r="D89" s="20"/>
      <c r="E89" s="11"/>
      <c r="F89" s="27" t="s">
        <v>68</v>
      </c>
      <c r="G89" s="23" t="e">
        <f ca="1">G88/G8</f>
        <v>#REF!</v>
      </c>
      <c r="H89" s="76" t="e">
        <f>IF(H8=0, 0, H88/H8)</f>
        <v>#REF!</v>
      </c>
      <c r="I89" s="76">
        <v>2.8931678232821816E-2</v>
      </c>
      <c r="J89" s="76">
        <v>4.3724485928685122E-2</v>
      </c>
      <c r="K89" s="76">
        <v>3.8156628199997836E-2</v>
      </c>
      <c r="L89" s="76">
        <v>2.2161322342583403E-2</v>
      </c>
      <c r="M89" s="76">
        <v>1.0250888338537741E-2</v>
      </c>
      <c r="N89" s="76">
        <v>9.9667774086378731E-3</v>
      </c>
      <c r="O89" s="76">
        <v>1.0561188423840221E-2</v>
      </c>
      <c r="P89" s="76">
        <v>3.3640234055493802E-2</v>
      </c>
      <c r="Q89" s="76">
        <v>3.9726871234821833E-2</v>
      </c>
      <c r="R89" s="76">
        <v>3.4576158181496182E-2</v>
      </c>
      <c r="S89" s="76">
        <v>3.276865516524631E-2</v>
      </c>
      <c r="T89" s="76">
        <v>4.4770247043962645E-2</v>
      </c>
      <c r="U89" s="76">
        <v>4.2379872138585274E-2</v>
      </c>
      <c r="V89" s="76">
        <v>3.6078832864090096E-2</v>
      </c>
      <c r="W89" s="76">
        <v>4.2961488058352044E-2</v>
      </c>
      <c r="X89" s="76">
        <v>4.2095889579243491E-2</v>
      </c>
      <c r="Y89" s="76">
        <v>3.2645683761978329E-2</v>
      </c>
      <c r="Z89" s="76">
        <v>4.2087999436546029E-2</v>
      </c>
      <c r="AA89" s="76">
        <v>3.8799715268239374E-2</v>
      </c>
      <c r="AB89" s="76">
        <v>3.845655704223247E-2</v>
      </c>
      <c r="AC89" s="76">
        <v>4.1611709987405418E-2</v>
      </c>
      <c r="AD89" s="76">
        <v>3.4807010634107918E-2</v>
      </c>
      <c r="AE89" s="76">
        <v>2.9741775319115663E-2</v>
      </c>
      <c r="AF89" s="76">
        <v>2.3552483398702962E-2</v>
      </c>
      <c r="AG89" s="76">
        <v>5.7412811421727519E-3</v>
      </c>
      <c r="AH89" s="76">
        <v>2.9514828637360758E-2</v>
      </c>
      <c r="AI89" s="76">
        <v>3.8321564623921202E-2</v>
      </c>
      <c r="AJ89" s="76">
        <v>3.6830566278154633E-2</v>
      </c>
      <c r="AK89" s="76">
        <v>3.2737460226165846E-2</v>
      </c>
      <c r="AL89" s="76">
        <v>3.7382139849916257E-2</v>
      </c>
      <c r="AM89" s="76">
        <v>3.3566935877482988E-2</v>
      </c>
      <c r="AN89" s="76">
        <v>3.0825620819206451E-2</v>
      </c>
      <c r="AO89" s="76">
        <v>3.1448185681595291E-2</v>
      </c>
      <c r="AP89" s="76">
        <v>3.2545639885089427E-2</v>
      </c>
      <c r="AQ89" s="76">
        <v>2.9745460397500201E-2</v>
      </c>
      <c r="AR89" s="76">
        <v>3.5711975754663811E-2</v>
      </c>
      <c r="AS89" s="76">
        <v>3.3269195528678762E-2</v>
      </c>
      <c r="AT89" s="76">
        <v>3.01343447849301E-2</v>
      </c>
      <c r="AU89" s="76">
        <v>3.6827862101423699E-2</v>
      </c>
      <c r="AV89" s="76">
        <v>3.4055282566318415E-2</v>
      </c>
      <c r="AW89" s="76">
        <v>3.2788042423279866E-2</v>
      </c>
      <c r="AX89" s="76">
        <v>3.7202238069882945E-2</v>
      </c>
      <c r="AY89" s="76">
        <v>3.111525866016884E-2</v>
      </c>
      <c r="AZ89" s="76">
        <v>3.1126435598555609E-2</v>
      </c>
      <c r="BA89" s="76">
        <v>3.6827943255164426E-2</v>
      </c>
      <c r="BB89" s="76">
        <v>2.8044392385542981E-2</v>
      </c>
      <c r="BC89" s="76">
        <v>2.9726655291244269E-2</v>
      </c>
      <c r="BD89" s="76">
        <v>3.5609123122223883E-2</v>
      </c>
      <c r="BE89" s="76">
        <v>2.8104710309747323E-2</v>
      </c>
      <c r="BF89" s="76">
        <v>9.8445977462990695E-3</v>
      </c>
      <c r="BG89" s="76">
        <v>9.1671732522796354E-3</v>
      </c>
      <c r="BH89" s="76">
        <v>8.6235249761348956E-3</v>
      </c>
      <c r="BI89" s="76">
        <v>7.8890250446510806E-3</v>
      </c>
      <c r="BJ89" s="76">
        <v>4.3500409930669975E-2</v>
      </c>
      <c r="BK89" s="76">
        <v>8.6016387851097414E-2</v>
      </c>
      <c r="BL89" s="76">
        <v>7.6552364770986009E-2</v>
      </c>
      <c r="BM89" s="76">
        <v>3.376656371821235E-2</v>
      </c>
      <c r="BN89" s="76">
        <v>1.8450564691896175E-2</v>
      </c>
      <c r="BO89" s="76">
        <v>1.3639162075552118E-2</v>
      </c>
      <c r="BP89" s="76">
        <v>1.3480208817253408E-2</v>
      </c>
      <c r="BQ89" s="76">
        <v>1.1018048838032323E-2</v>
      </c>
      <c r="BR89" s="76">
        <v>1.140878468568916E-2</v>
      </c>
      <c r="BS89" s="76">
        <v>1.0040313379478208E-2</v>
      </c>
      <c r="BT89" s="76">
        <v>3.4243553662432494E-2</v>
      </c>
      <c r="BU89" s="76">
        <v>5.0368905453715675E-2</v>
      </c>
      <c r="BV89" s="76">
        <v>6.7185199169341139E-2</v>
      </c>
      <c r="BW89" s="76">
        <v>6.5215597740892695E-2</v>
      </c>
      <c r="BX89" s="76">
        <v>4.7414082991458738E-2</v>
      </c>
      <c r="BY89" s="76">
        <v>9.6594252008966805E-2</v>
      </c>
      <c r="BZ89" s="76">
        <v>5.2340859518651688E-2</v>
      </c>
      <c r="CA89" s="76">
        <v>4.6174358668772161E-2</v>
      </c>
      <c r="CB89" s="76">
        <v>5.4254567101983106E-2</v>
      </c>
      <c r="CC89" s="76">
        <v>4.6713071523149415E-2</v>
      </c>
      <c r="CD89" s="76">
        <v>4.5827502393754146E-2</v>
      </c>
      <c r="CE89" s="76">
        <v>4.4009152378298305E-2</v>
      </c>
      <c r="CF89" s="76">
        <v>4.4267794632438739E-2</v>
      </c>
    </row>
    <row r="90" spans="1:84" x14ac:dyDescent="0.25">
      <c r="A90" s="17"/>
      <c r="B90" s="17"/>
      <c r="C90" s="17"/>
      <c r="D90" s="1"/>
      <c r="E90" s="11"/>
      <c r="F90" s="148" t="s">
        <v>93</v>
      </c>
      <c r="G90" s="111" t="e">
        <f ca="1">(INDIRECT("H90")+INDIRECT("I90")+INDIRECT("J90")+INDIRECT("K90")+INDIRECT("L90")+INDIRECT("M90")+INDIRECT("N90")+INDIRECT("O90")+INDIRECT("P90")+INDIRECT("Q90")+INDIRECT("R90")+INDIRECT("S90")) /12</f>
        <v>#REF!</v>
      </c>
      <c r="H90" s="73" t="e">
        <f>#REF!</f>
        <v>#REF!</v>
      </c>
      <c r="I90" s="73">
        <v>0</v>
      </c>
      <c r="J90" s="73">
        <v>0</v>
      </c>
      <c r="K90" s="73">
        <v>0</v>
      </c>
      <c r="L90" s="73">
        <v>0</v>
      </c>
      <c r="M90" s="73">
        <v>0</v>
      </c>
      <c r="N90" s="73">
        <v>0</v>
      </c>
      <c r="O90" s="73">
        <v>0</v>
      </c>
      <c r="P90" s="73">
        <v>1</v>
      </c>
      <c r="Q90" s="73">
        <v>1</v>
      </c>
      <c r="R90" s="73">
        <v>1</v>
      </c>
      <c r="S90" s="73">
        <v>0</v>
      </c>
      <c r="T90" s="73">
        <v>1</v>
      </c>
      <c r="U90" s="73">
        <v>1</v>
      </c>
      <c r="V90" s="73">
        <v>1</v>
      </c>
      <c r="W90" s="73">
        <v>1</v>
      </c>
      <c r="X90" s="73">
        <v>1</v>
      </c>
      <c r="Y90" s="73">
        <v>1</v>
      </c>
      <c r="Z90" s="73">
        <v>1</v>
      </c>
      <c r="AA90" s="73">
        <v>1</v>
      </c>
      <c r="AB90" s="73">
        <v>1</v>
      </c>
      <c r="AC90" s="73">
        <v>1</v>
      </c>
      <c r="AD90" s="73">
        <v>1</v>
      </c>
      <c r="AE90" s="73">
        <v>1</v>
      </c>
      <c r="AF90" s="73">
        <v>1</v>
      </c>
      <c r="AG90" s="73">
        <v>3</v>
      </c>
      <c r="AH90" s="73">
        <v>3</v>
      </c>
      <c r="AI90" s="73">
        <v>1</v>
      </c>
      <c r="AJ90" s="73">
        <v>1</v>
      </c>
      <c r="AK90" s="73">
        <v>1</v>
      </c>
      <c r="AL90" s="73">
        <v>1</v>
      </c>
      <c r="AM90" s="73">
        <v>1</v>
      </c>
      <c r="AN90" s="73">
        <v>1</v>
      </c>
      <c r="AO90" s="73">
        <v>1</v>
      </c>
      <c r="AP90" s="73">
        <v>1</v>
      </c>
      <c r="AQ90" s="73">
        <v>1</v>
      </c>
      <c r="AR90" s="73">
        <v>1</v>
      </c>
      <c r="AS90" s="73">
        <v>1</v>
      </c>
      <c r="AT90" s="73">
        <v>1</v>
      </c>
      <c r="AU90" s="73">
        <v>1</v>
      </c>
      <c r="AV90" s="73">
        <v>1</v>
      </c>
      <c r="AW90" s="73">
        <v>0</v>
      </c>
      <c r="AX90" s="73">
        <v>1</v>
      </c>
      <c r="AY90" s="73">
        <v>1</v>
      </c>
      <c r="AZ90" s="73">
        <v>1</v>
      </c>
      <c r="BA90" s="73">
        <v>1</v>
      </c>
      <c r="BB90" s="73">
        <v>1</v>
      </c>
      <c r="BC90" s="73">
        <v>1</v>
      </c>
      <c r="BD90" s="73">
        <v>1</v>
      </c>
      <c r="BE90" s="73">
        <v>1</v>
      </c>
      <c r="BF90" s="73">
        <v>1</v>
      </c>
      <c r="BG90" s="73">
        <v>1</v>
      </c>
      <c r="BH90" s="73">
        <v>2</v>
      </c>
      <c r="BI90" s="73">
        <v>1</v>
      </c>
      <c r="BJ90" s="73">
        <v>3</v>
      </c>
      <c r="BK90" s="73">
        <v>3</v>
      </c>
      <c r="BL90" s="73">
        <v>2</v>
      </c>
      <c r="BM90" s="73">
        <v>8</v>
      </c>
      <c r="BN90" s="73">
        <v>9</v>
      </c>
      <c r="BO90" s="73">
        <v>8</v>
      </c>
      <c r="BP90" s="73">
        <v>6</v>
      </c>
      <c r="BQ90" s="73">
        <v>1</v>
      </c>
      <c r="BR90" s="73">
        <v>10</v>
      </c>
      <c r="BS90" s="73">
        <v>1</v>
      </c>
      <c r="BT90" s="73">
        <v>2</v>
      </c>
      <c r="BU90" s="73">
        <v>8</v>
      </c>
      <c r="BV90" s="73">
        <v>7</v>
      </c>
      <c r="BW90" s="73">
        <v>6</v>
      </c>
      <c r="BX90" s="73">
        <v>10</v>
      </c>
      <c r="BY90" s="73">
        <v>9</v>
      </c>
      <c r="BZ90" s="73">
        <v>4</v>
      </c>
      <c r="CA90" s="73">
        <v>19</v>
      </c>
      <c r="CB90" s="73">
        <v>15</v>
      </c>
      <c r="CC90" s="73">
        <v>21</v>
      </c>
      <c r="CD90" s="73">
        <v>23</v>
      </c>
      <c r="CE90" s="73">
        <v>27</v>
      </c>
      <c r="CF90" s="73">
        <v>19</v>
      </c>
    </row>
    <row r="91" spans="1:84" x14ac:dyDescent="0.25">
      <c r="A91" s="48" t="s">
        <v>88</v>
      </c>
      <c r="B91" s="62" t="s">
        <v>74</v>
      </c>
      <c r="C91" s="63" t="s">
        <v>89</v>
      </c>
      <c r="D91" s="20"/>
      <c r="E91" s="11"/>
      <c r="F91" s="27" t="s">
        <v>68</v>
      </c>
      <c r="G91" s="23" t="e">
        <f ca="1">G90/G8</f>
        <v>#REF!</v>
      </c>
      <c r="H91" s="76" t="e">
        <f>IF(H5=0, 0, H90/H5)</f>
        <v>#REF!</v>
      </c>
      <c r="I91" s="76">
        <v>0</v>
      </c>
      <c r="J91" s="76">
        <v>0</v>
      </c>
      <c r="K91" s="76">
        <v>0</v>
      </c>
      <c r="L91" s="76">
        <v>0</v>
      </c>
      <c r="M91" s="76">
        <v>0</v>
      </c>
      <c r="N91" s="76">
        <v>0</v>
      </c>
      <c r="O91" s="76">
        <v>0</v>
      </c>
      <c r="P91" s="76">
        <v>2.7012425715829282E-4</v>
      </c>
      <c r="Q91" s="76">
        <v>2.7063599458728013E-4</v>
      </c>
      <c r="R91" s="76">
        <v>2.7048958615093319E-4</v>
      </c>
      <c r="S91" s="76">
        <v>0</v>
      </c>
      <c r="T91" s="76">
        <v>2.6990553306342779E-4</v>
      </c>
      <c r="U91" s="76">
        <v>2.7063599458728013E-4</v>
      </c>
      <c r="V91" s="76">
        <v>2.7056277056277056E-4</v>
      </c>
      <c r="W91" s="76">
        <v>2.7122321670735016E-4</v>
      </c>
      <c r="X91" s="76">
        <v>2.7166530834012495E-4</v>
      </c>
      <c r="Y91" s="76">
        <v>2.7159152634437803E-4</v>
      </c>
      <c r="Z91" s="76">
        <v>2.7196083763937991E-4</v>
      </c>
      <c r="AA91" s="76">
        <v>2.7277686852154935E-4</v>
      </c>
      <c r="AB91" s="76">
        <v>2.7329871549603714E-4</v>
      </c>
      <c r="AC91" s="76">
        <v>2.7314941272876261E-4</v>
      </c>
      <c r="AD91" s="76">
        <v>2.7412280701754384E-4</v>
      </c>
      <c r="AE91" s="76">
        <v>2.7434842249657066E-4</v>
      </c>
      <c r="AF91" s="76">
        <v>2.7495188342040145E-4</v>
      </c>
      <c r="AG91" s="76">
        <v>8.2508250825082509E-4</v>
      </c>
      <c r="AH91" s="76">
        <v>8.2508250825082509E-4</v>
      </c>
      <c r="AI91" s="76">
        <v>2.7586206896551725E-4</v>
      </c>
      <c r="AJ91" s="76">
        <v>2.7555800496004411E-4</v>
      </c>
      <c r="AK91" s="76">
        <v>2.7578599007170438E-4</v>
      </c>
      <c r="AL91" s="76">
        <v>2.7654867256637168E-4</v>
      </c>
      <c r="AM91" s="76">
        <v>2.7631942525559546E-4</v>
      </c>
      <c r="AN91" s="76">
        <v>2.7647221454243849E-4</v>
      </c>
      <c r="AO91" s="76">
        <v>2.9256875365710943E-4</v>
      </c>
      <c r="AP91" s="76">
        <v>2.9291154071470416E-4</v>
      </c>
      <c r="AQ91" s="76">
        <v>2.770083102493075E-4</v>
      </c>
      <c r="AR91" s="76">
        <v>2.9394473838918284E-4</v>
      </c>
      <c r="AS91" s="76">
        <v>2.9446407538280328E-4</v>
      </c>
      <c r="AT91" s="76">
        <v>2.9507229271171436E-4</v>
      </c>
      <c r="AU91" s="76">
        <v>2.9568302779420464E-4</v>
      </c>
      <c r="AV91" s="76">
        <v>2.966478789676654E-4</v>
      </c>
      <c r="AW91" s="76">
        <v>0</v>
      </c>
      <c r="AX91" s="76">
        <v>2.9708853238265005E-4</v>
      </c>
      <c r="AY91" s="76">
        <v>2.9735355337496281E-4</v>
      </c>
      <c r="AZ91" s="76">
        <v>2.9859659599880563E-4</v>
      </c>
      <c r="BA91" s="76">
        <v>2.9913251570445708E-4</v>
      </c>
      <c r="BB91" s="76">
        <v>2.9895366218236175E-4</v>
      </c>
      <c r="BC91" s="76">
        <v>2.9967036260113877E-4</v>
      </c>
      <c r="BD91" s="76">
        <v>3.0030030030030029E-4</v>
      </c>
      <c r="BE91" s="76">
        <v>3.0193236714975844E-4</v>
      </c>
      <c r="BF91" s="76">
        <v>3.0275507114744171E-4</v>
      </c>
      <c r="BG91" s="76">
        <v>3.0293850348379279E-4</v>
      </c>
      <c r="BH91" s="76">
        <v>6.0753341433778852E-4</v>
      </c>
      <c r="BI91" s="76">
        <v>3.0450669914738123E-4</v>
      </c>
      <c r="BJ91" s="76">
        <v>9.1631032376298109E-4</v>
      </c>
      <c r="BK91" s="76">
        <v>9.1715071843472939E-4</v>
      </c>
      <c r="BL91" s="76">
        <v>6.1728395061728394E-4</v>
      </c>
      <c r="BM91" s="76">
        <v>2.4691358024691358E-3</v>
      </c>
      <c r="BN91" s="76">
        <v>2.8019925280199252E-3</v>
      </c>
      <c r="BO91" s="76">
        <v>2.4914356898162568E-3</v>
      </c>
      <c r="BP91" s="76">
        <v>1.8714909544603868E-3</v>
      </c>
      <c r="BQ91" s="76">
        <v>3.1250000000000001E-4</v>
      </c>
      <c r="BR91" s="76">
        <v>3.1357792411414237E-3</v>
      </c>
      <c r="BS91" s="76">
        <v>3.1496062992125983E-4</v>
      </c>
      <c r="BT91" s="76">
        <v>6.2992125984251965E-4</v>
      </c>
      <c r="BU91" s="76">
        <v>2.5196850393700786E-3</v>
      </c>
      <c r="BV91" s="76">
        <v>2.2144890857323631E-3</v>
      </c>
      <c r="BW91" s="76">
        <v>1.8987341772151898E-3</v>
      </c>
      <c r="BX91" s="76">
        <v>3.1857279388340237E-3</v>
      </c>
      <c r="BY91" s="76">
        <v>2.8726460261729973E-3</v>
      </c>
      <c r="BZ91" s="76">
        <v>1.2775471095496647E-3</v>
      </c>
      <c r="CA91" s="76">
        <v>6.0897435897435898E-3</v>
      </c>
      <c r="CB91" s="76">
        <v>4.829362524146813E-3</v>
      </c>
      <c r="CC91" s="76">
        <v>6.7763794772507258E-3</v>
      </c>
      <c r="CD91" s="76">
        <v>7.4530136098509394E-3</v>
      </c>
      <c r="CE91" s="76">
        <v>8.7776332899869962E-3</v>
      </c>
      <c r="CF91" s="76">
        <v>6.1869098013676328E-3</v>
      </c>
    </row>
    <row r="92" spans="1:84" x14ac:dyDescent="0.25">
      <c r="A92" s="17"/>
      <c r="B92" s="17"/>
      <c r="C92" s="17"/>
      <c r="D92" s="1"/>
      <c r="E92" s="11"/>
      <c r="F92" s="148" t="s">
        <v>94</v>
      </c>
      <c r="G92" s="111" t="e">
        <f ca="1">(INDIRECT("H92")+INDIRECT("I92")+INDIRECT("J92")+INDIRECT("K92")+INDIRECT("L92")+INDIRECT("M92")+INDIRECT("N92")+INDIRECT("O92")+INDIRECT("P92")+INDIRECT("Q92")+INDIRECT("R92")+INDIRECT("S92")) /12</f>
        <v>#REF!</v>
      </c>
      <c r="H92" s="73" t="e">
        <f>#REF!</f>
        <v>#REF!</v>
      </c>
      <c r="I92" s="73">
        <v>2664</v>
      </c>
      <c r="J92" s="73">
        <v>4038</v>
      </c>
      <c r="K92" s="73">
        <v>3528</v>
      </c>
      <c r="L92" s="73">
        <v>2054</v>
      </c>
      <c r="M92" s="73">
        <v>952</v>
      </c>
      <c r="N92" s="73">
        <v>933</v>
      </c>
      <c r="O92" s="73">
        <v>1001</v>
      </c>
      <c r="P92" s="73">
        <v>3207</v>
      </c>
      <c r="Q92" s="73">
        <v>3804</v>
      </c>
      <c r="R92" s="73">
        <v>3318</v>
      </c>
      <c r="S92" s="73">
        <v>3153</v>
      </c>
      <c r="T92" s="73">
        <v>4323</v>
      </c>
      <c r="U92" s="73">
        <v>4109</v>
      </c>
      <c r="V92" s="73">
        <v>3523</v>
      </c>
      <c r="W92" s="73">
        <v>4228</v>
      </c>
      <c r="X92" s="73">
        <v>4159</v>
      </c>
      <c r="Y92" s="73">
        <v>3232</v>
      </c>
      <c r="Z92" s="73">
        <v>4182</v>
      </c>
      <c r="AA92" s="73">
        <v>3869</v>
      </c>
      <c r="AB92" s="73">
        <v>3859</v>
      </c>
      <c r="AC92" s="73">
        <v>4195</v>
      </c>
      <c r="AD92" s="73">
        <v>3534</v>
      </c>
      <c r="AE92" s="73">
        <v>3042</v>
      </c>
      <c r="AF92" s="73">
        <v>2425</v>
      </c>
      <c r="AG92" s="73">
        <v>601</v>
      </c>
      <c r="AH92" s="73">
        <v>3105</v>
      </c>
      <c r="AI92" s="73">
        <v>4053</v>
      </c>
      <c r="AJ92" s="73">
        <v>3930</v>
      </c>
      <c r="AK92" s="73">
        <v>3528</v>
      </c>
      <c r="AL92" s="73">
        <v>4039</v>
      </c>
      <c r="AM92" s="73">
        <v>3644</v>
      </c>
      <c r="AN92" s="73">
        <v>3363</v>
      </c>
      <c r="AO92" s="73">
        <v>3366</v>
      </c>
      <c r="AP92" s="73">
        <v>3511</v>
      </c>
      <c r="AQ92" s="73">
        <v>3326</v>
      </c>
      <c r="AR92" s="73">
        <v>3864</v>
      </c>
      <c r="AS92" s="73">
        <v>3630</v>
      </c>
      <c r="AT92" s="73">
        <v>3312</v>
      </c>
      <c r="AU92" s="73">
        <v>4068</v>
      </c>
      <c r="AV92" s="73">
        <v>3790</v>
      </c>
      <c r="AW92" s="73">
        <v>3716</v>
      </c>
      <c r="AX92" s="73">
        <v>4261</v>
      </c>
      <c r="AY92" s="73">
        <v>3600</v>
      </c>
      <c r="AZ92" s="73">
        <v>3628</v>
      </c>
      <c r="BA92" s="73">
        <v>4324</v>
      </c>
      <c r="BB92" s="73">
        <v>3327</v>
      </c>
      <c r="BC92" s="73">
        <v>3553</v>
      </c>
      <c r="BD92" s="73">
        <v>4280</v>
      </c>
      <c r="BE92" s="73">
        <v>3397</v>
      </c>
      <c r="BF92" s="73">
        <v>1202</v>
      </c>
      <c r="BG92" s="73">
        <v>1130</v>
      </c>
      <c r="BH92" s="73">
        <v>1073</v>
      </c>
      <c r="BI92" s="73">
        <v>984</v>
      </c>
      <c r="BJ92" s="73">
        <v>5462</v>
      </c>
      <c r="BK92" s="73">
        <v>10841</v>
      </c>
      <c r="BL92" s="73">
        <v>9640</v>
      </c>
      <c r="BM92" s="73">
        <v>4245</v>
      </c>
      <c r="BN92" s="73">
        <v>2319</v>
      </c>
      <c r="BO92" s="73">
        <v>1720</v>
      </c>
      <c r="BP92" s="73">
        <v>1706</v>
      </c>
      <c r="BQ92" s="73">
        <v>1400</v>
      </c>
      <c r="BR92" s="73">
        <v>1443</v>
      </c>
      <c r="BS92" s="73">
        <v>1319</v>
      </c>
      <c r="BT92" s="73">
        <v>4500</v>
      </c>
      <c r="BU92" s="73">
        <v>6614</v>
      </c>
      <c r="BV92" s="73">
        <v>8890</v>
      </c>
      <c r="BW92" s="73">
        <v>8689</v>
      </c>
      <c r="BX92" s="73">
        <v>6335</v>
      </c>
      <c r="BY92" s="73">
        <v>12961</v>
      </c>
      <c r="BZ92" s="73">
        <v>7027</v>
      </c>
      <c r="CA92" s="73">
        <v>6180</v>
      </c>
      <c r="CB92" s="73">
        <v>7276</v>
      </c>
      <c r="CC92" s="73">
        <v>6294</v>
      </c>
      <c r="CD92" s="73">
        <v>6199</v>
      </c>
      <c r="CE92" s="73">
        <v>5974</v>
      </c>
      <c r="CF92" s="73">
        <v>6051</v>
      </c>
    </row>
    <row r="93" spans="1:84" x14ac:dyDescent="0.25">
      <c r="A93" s="48" t="s">
        <v>88</v>
      </c>
      <c r="B93" s="62" t="s">
        <v>74</v>
      </c>
      <c r="C93" s="63" t="s">
        <v>89</v>
      </c>
      <c r="D93" s="20"/>
      <c r="E93" s="11"/>
      <c r="F93" s="27" t="s">
        <v>68</v>
      </c>
      <c r="G93" s="23" t="e">
        <f ca="1">G92/G8</f>
        <v>#REF!</v>
      </c>
      <c r="H93" s="76" t="e">
        <f>IF(H6=0, 0, H92/H6)</f>
        <v>#REF!</v>
      </c>
      <c r="I93" s="76">
        <v>3.0156214625311296E-2</v>
      </c>
      <c r="J93" s="76">
        <v>4.5569448833115152E-2</v>
      </c>
      <c r="K93" s="76">
        <v>3.975480032452898E-2</v>
      </c>
      <c r="L93" s="76">
        <v>2.3084357931173999E-2</v>
      </c>
      <c r="M93" s="76">
        <v>1.0676475865781446E-2</v>
      </c>
      <c r="N93" s="76">
        <v>1.0377274547315032E-2</v>
      </c>
      <c r="O93" s="76">
        <v>1.0990096835818274E-2</v>
      </c>
      <c r="P93" s="76">
        <v>3.4987999127209249E-2</v>
      </c>
      <c r="Q93" s="76">
        <v>4.1310108162112856E-2</v>
      </c>
      <c r="R93" s="76">
        <v>3.5950332632673845E-2</v>
      </c>
      <c r="S93" s="76">
        <v>3.4079854730971269E-2</v>
      </c>
      <c r="T93" s="76">
        <v>4.6545431053974615E-2</v>
      </c>
      <c r="U93" s="76">
        <v>4.4047810473280803E-2</v>
      </c>
      <c r="V93" s="76">
        <v>3.7487098181508638E-2</v>
      </c>
      <c r="W93" s="76">
        <v>4.4622691292875986E-2</v>
      </c>
      <c r="X93" s="76">
        <v>4.3714066490787358E-2</v>
      </c>
      <c r="Y93" s="76">
        <v>3.3895816509527957E-2</v>
      </c>
      <c r="Z93" s="76">
        <v>4.3694493783303728E-2</v>
      </c>
      <c r="AA93" s="76">
        <v>4.0269783611061961E-2</v>
      </c>
      <c r="AB93" s="76">
        <v>3.9901151849783899E-2</v>
      </c>
      <c r="AC93" s="76">
        <v>4.3169095249855932E-2</v>
      </c>
      <c r="AD93" s="76">
        <v>3.6093635100906934E-2</v>
      </c>
      <c r="AE93" s="76">
        <v>3.0830351984919277E-2</v>
      </c>
      <c r="AF93" s="76">
        <v>2.4404480360683125E-2</v>
      </c>
      <c r="AG93" s="76">
        <v>5.9172762806817174E-3</v>
      </c>
      <c r="AH93" s="76">
        <v>3.0540883472513203E-2</v>
      </c>
      <c r="AI93" s="76">
        <v>3.9671508554872559E-2</v>
      </c>
      <c r="AJ93" s="76">
        <v>3.8117222583242003E-2</v>
      </c>
      <c r="AK93" s="76">
        <v>3.3867391116529554E-2</v>
      </c>
      <c r="AL93" s="76">
        <v>3.8666628373397668E-2</v>
      </c>
      <c r="AM93" s="76">
        <v>3.4714680384871868E-2</v>
      </c>
      <c r="AN93" s="76">
        <v>3.1872849791021014E-2</v>
      </c>
      <c r="AO93" s="76">
        <v>3.2475614344843556E-2</v>
      </c>
      <c r="AP93" s="76">
        <v>3.3599372224774153E-2</v>
      </c>
      <c r="AQ93" s="76">
        <v>3.07282957159619E-2</v>
      </c>
      <c r="AR93" s="76">
        <v>3.6861435726210354E-2</v>
      </c>
      <c r="AS93" s="76">
        <v>3.432818883340899E-2</v>
      </c>
      <c r="AT93" s="76">
        <v>3.1083414670771078E-2</v>
      </c>
      <c r="AU93" s="76">
        <v>3.7981420101769289E-2</v>
      </c>
      <c r="AV93" s="76">
        <v>3.510949716530181E-2</v>
      </c>
      <c r="AW93" s="76">
        <v>3.3793184980402499E-2</v>
      </c>
      <c r="AX93" s="76">
        <v>3.8319379119940288E-2</v>
      </c>
      <c r="AY93" s="76">
        <v>3.2037590773173856E-2</v>
      </c>
      <c r="AZ93" s="76">
        <v>3.2038149063935005E-2</v>
      </c>
      <c r="BA93" s="76">
        <v>3.7898242692493096E-2</v>
      </c>
      <c r="BB93" s="76">
        <v>2.8849155422982206E-2</v>
      </c>
      <c r="BC93" s="76">
        <v>3.0571593285091077E-2</v>
      </c>
      <c r="BD93" s="76">
        <v>3.6614995038154879E-2</v>
      </c>
      <c r="BE93" s="76">
        <v>2.8887773932121809E-2</v>
      </c>
      <c r="BF93" s="76">
        <v>1.0109675682949805E-2</v>
      </c>
      <c r="BG93" s="76">
        <v>9.4108633009644047E-3</v>
      </c>
      <c r="BH93" s="76">
        <v>8.8409534717015341E-3</v>
      </c>
      <c r="BI93" s="76">
        <v>8.0939024289932802E-3</v>
      </c>
      <c r="BJ93" s="76">
        <v>4.4639865312160319E-2</v>
      </c>
      <c r="BK93" s="76">
        <v>8.8283196794736077E-2</v>
      </c>
      <c r="BL93" s="76">
        <v>7.8557284069332503E-2</v>
      </c>
      <c r="BM93" s="76">
        <v>3.4592911916422872E-2</v>
      </c>
      <c r="BN93" s="76">
        <v>1.8859331668876003E-2</v>
      </c>
      <c r="BO93" s="76">
        <v>1.3929042864199931E-2</v>
      </c>
      <c r="BP93" s="76">
        <v>1.3780847368633628E-2</v>
      </c>
      <c r="BQ93" s="76">
        <v>1.1294421362591263E-2</v>
      </c>
      <c r="BR93" s="76">
        <v>1.1621258124008408E-2</v>
      </c>
      <c r="BS93" s="76">
        <v>1.0280993023890253E-2</v>
      </c>
      <c r="BT93" s="76">
        <v>3.5075412136092596E-2</v>
      </c>
      <c r="BU93" s="76">
        <v>5.1553061304025878E-2</v>
      </c>
      <c r="BV93" s="76">
        <v>6.877398192845649E-2</v>
      </c>
      <c r="BW93" s="76">
        <v>6.6752709980256134E-2</v>
      </c>
      <c r="BX93" s="76">
        <v>4.8476454293628811E-2</v>
      </c>
      <c r="BY93" s="76">
        <v>9.8833307915205129E-2</v>
      </c>
      <c r="BZ93" s="76">
        <v>5.3559451219512194E-2</v>
      </c>
      <c r="CA93" s="76">
        <v>4.7128084678034345E-2</v>
      </c>
      <c r="CB93" s="76">
        <v>5.5423944423708286E-2</v>
      </c>
      <c r="CC93" s="76">
        <v>4.7650051480830964E-2</v>
      </c>
      <c r="CD93" s="76">
        <v>4.6720026529197191E-2</v>
      </c>
      <c r="CE93" s="76">
        <v>4.482225656877898E-2</v>
      </c>
      <c r="CF93" s="76">
        <v>4.5140209923237022E-2</v>
      </c>
    </row>
    <row r="94" spans="1:84" x14ac:dyDescent="0.25">
      <c r="A94" s="17"/>
      <c r="B94" s="17"/>
      <c r="C94" s="17"/>
      <c r="D94" s="20"/>
      <c r="E94" s="11"/>
      <c r="F94" s="147" t="s">
        <v>95</v>
      </c>
      <c r="G94" s="111" t="e">
        <f ca="1">(INDIRECT("H94")+INDIRECT("I94")+INDIRECT("J94")+INDIRECT("K94")+INDIRECT("L94")+INDIRECT("M94")+INDIRECT("N94")+INDIRECT("O94")+INDIRECT("P94")+INDIRECT("Q94")+INDIRECT("R94")+INDIRECT("S94")) /12</f>
        <v>#REF!</v>
      </c>
      <c r="H94" s="73" t="e">
        <f>#REF!</f>
        <v>#REF!</v>
      </c>
      <c r="I94" s="73">
        <v>2695</v>
      </c>
      <c r="J94" s="73">
        <v>4103</v>
      </c>
      <c r="K94" s="73">
        <v>3582</v>
      </c>
      <c r="L94" s="73">
        <v>2085</v>
      </c>
      <c r="M94" s="73">
        <v>976</v>
      </c>
      <c r="N94" s="73">
        <v>959</v>
      </c>
      <c r="O94" s="73">
        <v>1028</v>
      </c>
      <c r="P94" s="73">
        <v>3265</v>
      </c>
      <c r="Q94" s="73">
        <v>3854</v>
      </c>
      <c r="R94" s="73">
        <v>3356</v>
      </c>
      <c r="S94" s="73">
        <v>3209</v>
      </c>
      <c r="T94" s="73">
        <v>4369</v>
      </c>
      <c r="U94" s="73">
        <v>4154</v>
      </c>
      <c r="V94" s="73">
        <v>3585</v>
      </c>
      <c r="W94" s="73">
        <v>4278</v>
      </c>
      <c r="X94" s="73">
        <v>4210</v>
      </c>
      <c r="Y94" s="73">
        <v>3288</v>
      </c>
      <c r="Z94" s="73">
        <v>4241</v>
      </c>
      <c r="AA94" s="73">
        <v>3921</v>
      </c>
      <c r="AB94" s="73">
        <v>3932</v>
      </c>
      <c r="AC94" s="73">
        <v>4254</v>
      </c>
      <c r="AD94" s="73">
        <v>3593</v>
      </c>
      <c r="AE94" s="73">
        <v>3122</v>
      </c>
      <c r="AF94" s="73">
        <v>2481</v>
      </c>
      <c r="AG94" s="73">
        <v>627</v>
      </c>
      <c r="AH94" s="73">
        <v>3175</v>
      </c>
      <c r="AI94" s="73">
        <v>4112</v>
      </c>
      <c r="AJ94" s="73">
        <v>3984</v>
      </c>
      <c r="AK94" s="73">
        <v>3596</v>
      </c>
      <c r="AL94" s="73">
        <v>4102</v>
      </c>
      <c r="AM94" s="73">
        <v>3713</v>
      </c>
      <c r="AN94" s="73">
        <v>3440</v>
      </c>
      <c r="AO94" s="73">
        <v>3436</v>
      </c>
      <c r="AP94" s="73">
        <v>3586</v>
      </c>
      <c r="AQ94" s="73">
        <v>3402</v>
      </c>
      <c r="AR94" s="73">
        <v>3931</v>
      </c>
      <c r="AS94" s="73">
        <v>3705</v>
      </c>
      <c r="AT94" s="73">
        <v>3394</v>
      </c>
      <c r="AU94" s="73">
        <v>4144</v>
      </c>
      <c r="AV94" s="73">
        <v>3830</v>
      </c>
      <c r="AW94" s="73">
        <v>3742</v>
      </c>
      <c r="AX94" s="73">
        <v>4287</v>
      </c>
      <c r="AY94" s="73">
        <v>3624</v>
      </c>
      <c r="AZ94" s="73">
        <v>3655</v>
      </c>
      <c r="BA94" s="73">
        <v>4359</v>
      </c>
      <c r="BB94" s="73">
        <v>3353</v>
      </c>
      <c r="BC94" s="73">
        <v>3594</v>
      </c>
      <c r="BD94" s="73">
        <v>4311</v>
      </c>
      <c r="BE94" s="73">
        <v>3426</v>
      </c>
      <c r="BF94" s="73">
        <v>1233</v>
      </c>
      <c r="BG94" s="73">
        <v>1167</v>
      </c>
      <c r="BH94" s="73">
        <v>1100</v>
      </c>
      <c r="BI94" s="73">
        <v>1007</v>
      </c>
      <c r="BJ94" s="73">
        <v>5518</v>
      </c>
      <c r="BK94" s="73">
        <v>10906</v>
      </c>
      <c r="BL94" s="73">
        <v>9685</v>
      </c>
      <c r="BM94" s="73">
        <v>4271</v>
      </c>
      <c r="BN94" s="73">
        <v>2351</v>
      </c>
      <c r="BO94" s="73">
        <v>1755</v>
      </c>
      <c r="BP94" s="73">
        <v>1737</v>
      </c>
      <c r="BQ94" s="73">
        <v>1417</v>
      </c>
      <c r="BR94" s="73">
        <v>1492</v>
      </c>
      <c r="BS94" s="73">
        <v>1339</v>
      </c>
      <c r="BT94" s="73">
        <v>4532</v>
      </c>
      <c r="BU94" s="73">
        <v>6661</v>
      </c>
      <c r="BV94" s="73">
        <v>8931</v>
      </c>
      <c r="BW94" s="73">
        <v>8724</v>
      </c>
      <c r="BX94" s="73">
        <v>6383</v>
      </c>
      <c r="BY94" s="73">
        <v>13023</v>
      </c>
      <c r="BZ94" s="73">
        <v>7069</v>
      </c>
      <c r="CA94" s="73">
        <v>31429</v>
      </c>
      <c r="CB94" s="73">
        <v>7322</v>
      </c>
      <c r="CC94" s="73">
        <v>33901</v>
      </c>
      <c r="CD94" s="73">
        <v>34404</v>
      </c>
      <c r="CE94" s="73">
        <v>37925</v>
      </c>
      <c r="CF94" s="73">
        <v>36132</v>
      </c>
    </row>
    <row r="95" spans="1:84" x14ac:dyDescent="0.25">
      <c r="A95" s="48" t="s">
        <v>88</v>
      </c>
      <c r="B95" s="62" t="s">
        <v>74</v>
      </c>
      <c r="C95" s="63" t="s">
        <v>89</v>
      </c>
      <c r="D95" s="20"/>
      <c r="E95" s="11"/>
      <c r="F95" s="27" t="s">
        <v>68</v>
      </c>
      <c r="G95" s="23" t="e">
        <f ca="1">G94/G8</f>
        <v>#REF!</v>
      </c>
      <c r="H95" s="76" t="e">
        <f>IF(H8=0, 0, H94/H8)</f>
        <v>#REF!</v>
      </c>
      <c r="I95" s="76">
        <v>2.9268345659705253E-2</v>
      </c>
      <c r="J95" s="76">
        <v>4.4428322378750634E-2</v>
      </c>
      <c r="K95" s="76">
        <v>3.8740658223467193E-2</v>
      </c>
      <c r="L95" s="76">
        <v>2.2495792153985585E-2</v>
      </c>
      <c r="M95" s="76">
        <v>1.0509314094971465E-2</v>
      </c>
      <c r="N95" s="76">
        <v>1.0244522545427353E-2</v>
      </c>
      <c r="O95" s="76">
        <v>1.0846055644063683E-2</v>
      </c>
      <c r="P95" s="76">
        <v>3.423795641869927E-2</v>
      </c>
      <c r="Q95" s="76">
        <v>4.023846563442926E-2</v>
      </c>
      <c r="R95" s="76">
        <v>3.4961610984363116E-2</v>
      </c>
      <c r="S95" s="76">
        <v>3.3350654749532319E-2</v>
      </c>
      <c r="T95" s="76">
        <v>4.5236172371663455E-2</v>
      </c>
      <c r="U95" s="76">
        <v>4.2833573932769646E-2</v>
      </c>
      <c r="V95" s="76">
        <v>3.67033529562324E-2</v>
      </c>
      <c r="W95" s="76">
        <v>4.3459268364537722E-2</v>
      </c>
      <c r="X95" s="76">
        <v>4.260184979053247E-2</v>
      </c>
      <c r="Y95" s="76">
        <v>3.3201054194056528E-2</v>
      </c>
      <c r="Z95" s="76">
        <v>4.2671576765572962E-2</v>
      </c>
      <c r="AA95" s="76">
        <v>3.9311029345417726E-2</v>
      </c>
      <c r="AB95" s="76">
        <v>3.9173881422294839E-2</v>
      </c>
      <c r="AC95" s="76">
        <v>4.2186895683132185E-2</v>
      </c>
      <c r="AD95" s="76">
        <v>3.5378101614808977E-2</v>
      </c>
      <c r="AE95" s="76">
        <v>3.0513908165060499E-2</v>
      </c>
      <c r="AF95" s="76">
        <v>2.4086443244922526E-2</v>
      </c>
      <c r="AG95" s="76">
        <v>5.9599060863283369E-3</v>
      </c>
      <c r="AH95" s="76">
        <v>3.0151087813262679E-2</v>
      </c>
      <c r="AI95" s="76">
        <v>3.8869825785289587E-2</v>
      </c>
      <c r="AJ95" s="76">
        <v>3.732713712850879E-2</v>
      </c>
      <c r="AK95" s="76">
        <v>3.3358998858966392E-2</v>
      </c>
      <c r="AL95" s="76">
        <v>3.7955826154543688E-2</v>
      </c>
      <c r="AM95" s="76">
        <v>3.4193150319093091E-2</v>
      </c>
      <c r="AN95" s="76">
        <v>3.1522037936406122E-2</v>
      </c>
      <c r="AO95" s="76">
        <v>3.2092653995236538E-2</v>
      </c>
      <c r="AP95" s="76">
        <v>3.3231396534148826E-2</v>
      </c>
      <c r="AQ95" s="76">
        <v>3.0416007295550249E-2</v>
      </c>
      <c r="AR95" s="76">
        <v>3.6321805094846941E-2</v>
      </c>
      <c r="AS95" s="76">
        <v>3.3947223749312812E-2</v>
      </c>
      <c r="AT95" s="76">
        <v>3.0871103591926578E-2</v>
      </c>
      <c r="AU95" s="76">
        <v>3.7506674993438141E-2</v>
      </c>
      <c r="AV95" s="76">
        <v>3.4405627071748761E-2</v>
      </c>
      <c r="AW95" s="76">
        <v>3.3017452838512713E-2</v>
      </c>
      <c r="AX95" s="76">
        <v>3.7420458612291929E-2</v>
      </c>
      <c r="AY95" s="76">
        <v>3.1313995385851674E-2</v>
      </c>
      <c r="AZ95" s="76">
        <v>3.134944119942705E-2</v>
      </c>
      <c r="BA95" s="76">
        <v>3.7117457722372654E-2</v>
      </c>
      <c r="BB95" s="76">
        <v>2.8255062400458417E-2</v>
      </c>
      <c r="BC95" s="76">
        <v>3.0061226538191307E-2</v>
      </c>
      <c r="BD95" s="76">
        <v>3.5858661476268899E-2</v>
      </c>
      <c r="BE95" s="76">
        <v>2.8336297092758776E-2</v>
      </c>
      <c r="BF95" s="76">
        <v>1.0090098936979845E-2</v>
      </c>
      <c r="BG95" s="76">
        <v>9.4589665653495442E-3</v>
      </c>
      <c r="BH95" s="76">
        <v>8.8240720686031497E-3</v>
      </c>
      <c r="BI95" s="76">
        <v>8.0652266192524254E-3</v>
      </c>
      <c r="BJ95" s="76">
        <v>4.3922280328899714E-2</v>
      </c>
      <c r="BK95" s="76">
        <v>8.650818202730251E-2</v>
      </c>
      <c r="BL95" s="76">
        <v>7.6893761958825912E-2</v>
      </c>
      <c r="BM95" s="76">
        <v>3.3909474168936034E-2</v>
      </c>
      <c r="BN95" s="76">
        <v>1.8632851198731919E-2</v>
      </c>
      <c r="BO95" s="76">
        <v>1.3852273982982619E-2</v>
      </c>
      <c r="BP95" s="76">
        <v>1.3677057660963299E-2</v>
      </c>
      <c r="BQ95" s="76">
        <v>1.1143879517124769E-2</v>
      </c>
      <c r="BR95" s="76">
        <v>1.1715008087438559E-2</v>
      </c>
      <c r="BS95" s="76">
        <v>1.0184833041758577E-2</v>
      </c>
      <c r="BT95" s="76">
        <v>3.447174260287518E-2</v>
      </c>
      <c r="BU95" s="76">
        <v>5.0665551076291171E-2</v>
      </c>
      <c r="BV95" s="76">
        <v>6.7441948272607133E-2</v>
      </c>
      <c r="BW95" s="76">
        <v>6.5433108072633445E-2</v>
      </c>
      <c r="BX95" s="76">
        <v>4.7698044402597499E-2</v>
      </c>
      <c r="BY95" s="76">
        <v>9.6988970232287947E-2</v>
      </c>
      <c r="BZ95" s="76">
        <v>5.2623742844168507E-2</v>
      </c>
      <c r="CA95" s="76">
        <v>0.23410451985817715</v>
      </c>
      <c r="CB95" s="76">
        <v>5.4485247609480224E-2</v>
      </c>
      <c r="CC95" s="76">
        <v>0.25077115403108285</v>
      </c>
      <c r="CD95" s="76">
        <v>0.25339913088311117</v>
      </c>
      <c r="CE95" s="76">
        <v>0.27812816263072204</v>
      </c>
      <c r="CF95" s="76">
        <v>0.26350641773628936</v>
      </c>
    </row>
    <row r="96" spans="1:84" x14ac:dyDescent="0.25">
      <c r="A96" s="17"/>
      <c r="B96" s="17"/>
      <c r="C96" s="17"/>
      <c r="D96" s="20"/>
      <c r="E96" s="11"/>
      <c r="F96" s="147" t="s">
        <v>96</v>
      </c>
      <c r="G96" s="111" t="e">
        <f ca="1">(INDIRECT("H96")+INDIRECT("I96")+INDIRECT("J96")+INDIRECT("K96")+INDIRECT("L96")+INDIRECT("M96")+INDIRECT("N96")+INDIRECT("O96")+INDIRECT("P96")+INDIRECT("Q96")+INDIRECT("R96")+INDIRECT("S96")) /12</f>
        <v>#REF!</v>
      </c>
      <c r="H96" s="73" t="e">
        <f>#REF!</f>
        <v>#REF!</v>
      </c>
      <c r="I96" s="73">
        <v>0</v>
      </c>
      <c r="J96" s="73">
        <v>0</v>
      </c>
      <c r="K96" s="73">
        <v>0</v>
      </c>
      <c r="L96" s="73">
        <v>0</v>
      </c>
      <c r="M96" s="73">
        <v>0</v>
      </c>
      <c r="N96" s="73">
        <v>0</v>
      </c>
      <c r="O96" s="73">
        <v>1</v>
      </c>
      <c r="P96" s="73">
        <v>3</v>
      </c>
      <c r="Q96" s="73">
        <v>1</v>
      </c>
      <c r="R96" s="73">
        <v>0</v>
      </c>
      <c r="S96" s="73">
        <v>3</v>
      </c>
      <c r="T96" s="73">
        <v>1</v>
      </c>
      <c r="U96" s="73">
        <v>0</v>
      </c>
      <c r="V96" s="73">
        <v>0</v>
      </c>
      <c r="W96" s="73">
        <v>1</v>
      </c>
      <c r="X96" s="73">
        <v>0</v>
      </c>
      <c r="Y96" s="73">
        <v>1</v>
      </c>
      <c r="Z96" s="73">
        <v>0</v>
      </c>
      <c r="AA96" s="73">
        <v>0</v>
      </c>
      <c r="AB96" s="73">
        <v>0</v>
      </c>
      <c r="AC96" s="73">
        <v>0</v>
      </c>
      <c r="AD96" s="73">
        <v>0</v>
      </c>
      <c r="AE96" s="73">
        <v>0</v>
      </c>
      <c r="AF96" s="73">
        <v>1</v>
      </c>
      <c r="AG96" s="73">
        <v>0</v>
      </c>
      <c r="AH96" s="73">
        <v>0</v>
      </c>
      <c r="AI96" s="73">
        <v>1</v>
      </c>
      <c r="AJ96" s="73">
        <v>2</v>
      </c>
      <c r="AK96" s="73">
        <v>1</v>
      </c>
      <c r="AL96" s="73">
        <v>1</v>
      </c>
      <c r="AM96" s="73">
        <v>0</v>
      </c>
      <c r="AN96" s="73">
        <v>1</v>
      </c>
      <c r="AO96" s="73">
        <v>1</v>
      </c>
      <c r="AP96" s="73">
        <v>1</v>
      </c>
      <c r="AQ96" s="73">
        <v>2</v>
      </c>
      <c r="AR96" s="73">
        <v>1</v>
      </c>
      <c r="AS96" s="73">
        <v>1</v>
      </c>
      <c r="AT96" s="73">
        <v>1</v>
      </c>
      <c r="AU96" s="73">
        <v>1</v>
      </c>
      <c r="AV96" s="73">
        <v>1</v>
      </c>
      <c r="AW96" s="73">
        <v>0</v>
      </c>
      <c r="AX96" s="73">
        <v>1</v>
      </c>
      <c r="AY96" s="73">
        <v>1</v>
      </c>
      <c r="AZ96" s="73">
        <v>0</v>
      </c>
      <c r="BA96" s="73">
        <v>0</v>
      </c>
      <c r="BB96" s="73">
        <v>0</v>
      </c>
      <c r="BC96" s="73">
        <v>0</v>
      </c>
      <c r="BD96" s="73">
        <v>2</v>
      </c>
      <c r="BE96" s="73">
        <v>1</v>
      </c>
      <c r="BF96" s="73">
        <v>2</v>
      </c>
      <c r="BG96" s="73">
        <v>2</v>
      </c>
      <c r="BH96" s="73">
        <v>7</v>
      </c>
      <c r="BI96" s="73">
        <v>5</v>
      </c>
      <c r="BJ96" s="73">
        <v>10</v>
      </c>
      <c r="BK96" s="73">
        <v>26</v>
      </c>
      <c r="BL96" s="73">
        <v>22</v>
      </c>
      <c r="BM96" s="73">
        <v>21</v>
      </c>
      <c r="BN96" s="73">
        <v>30</v>
      </c>
      <c r="BO96" s="73">
        <v>46</v>
      </c>
      <c r="BP96" s="73">
        <v>41</v>
      </c>
      <c r="BQ96" s="73">
        <v>19</v>
      </c>
      <c r="BR96" s="73">
        <v>95</v>
      </c>
      <c r="BS96" s="73">
        <v>72</v>
      </c>
      <c r="BT96" s="73">
        <v>96</v>
      </c>
      <c r="BU96" s="73">
        <v>87</v>
      </c>
      <c r="BV96" s="73">
        <v>97</v>
      </c>
      <c r="BW96" s="73">
        <v>109</v>
      </c>
      <c r="BX96" s="73">
        <v>127</v>
      </c>
      <c r="BY96" s="73">
        <v>136</v>
      </c>
      <c r="BZ96" s="73">
        <v>159</v>
      </c>
      <c r="CA96" s="73">
        <v>170</v>
      </c>
      <c r="CB96" s="73">
        <v>25</v>
      </c>
      <c r="CC96" s="73">
        <v>208</v>
      </c>
      <c r="CD96" s="73">
        <v>218</v>
      </c>
      <c r="CE96" s="73">
        <v>225</v>
      </c>
      <c r="CF96" s="73">
        <v>173</v>
      </c>
    </row>
    <row r="97" spans="1:84" x14ac:dyDescent="0.25">
      <c r="A97" s="48" t="s">
        <v>88</v>
      </c>
      <c r="B97" s="62" t="s">
        <v>74</v>
      </c>
      <c r="C97" s="63" t="s">
        <v>89</v>
      </c>
      <c r="D97" s="20"/>
      <c r="E97" s="11"/>
      <c r="F97" s="27" t="s">
        <v>68</v>
      </c>
      <c r="G97" s="23" t="e">
        <f ca="1">G96/G8</f>
        <v>#REF!</v>
      </c>
      <c r="H97" s="76" t="e">
        <f>IF(H5=0, 0, H96/H5)</f>
        <v>#REF!</v>
      </c>
      <c r="I97" s="76">
        <v>0</v>
      </c>
      <c r="J97" s="76">
        <v>0</v>
      </c>
      <c r="K97" s="76">
        <v>0</v>
      </c>
      <c r="L97" s="76">
        <v>0</v>
      </c>
      <c r="M97" s="76">
        <v>0</v>
      </c>
      <c r="N97" s="76">
        <v>0</v>
      </c>
      <c r="O97" s="76">
        <v>2.703433360367667E-4</v>
      </c>
      <c r="P97" s="76">
        <v>8.1037277147487841E-4</v>
      </c>
      <c r="Q97" s="76">
        <v>2.7063599458728013E-4</v>
      </c>
      <c r="R97" s="76">
        <v>0</v>
      </c>
      <c r="S97" s="76">
        <v>8.1037277147487841E-4</v>
      </c>
      <c r="T97" s="76">
        <v>2.6990553306342779E-4</v>
      </c>
      <c r="U97" s="76">
        <v>0</v>
      </c>
      <c r="V97" s="76">
        <v>0</v>
      </c>
      <c r="W97" s="76">
        <v>2.7122321670735016E-4</v>
      </c>
      <c r="X97" s="76">
        <v>0</v>
      </c>
      <c r="Y97" s="76">
        <v>2.7159152634437803E-4</v>
      </c>
      <c r="Z97" s="76">
        <v>0</v>
      </c>
      <c r="AA97" s="76">
        <v>0</v>
      </c>
      <c r="AB97" s="76">
        <v>0</v>
      </c>
      <c r="AC97" s="76">
        <v>0</v>
      </c>
      <c r="AD97" s="76">
        <v>0</v>
      </c>
      <c r="AE97" s="76">
        <v>0</v>
      </c>
      <c r="AF97" s="76">
        <v>2.7495188342040145E-4</v>
      </c>
      <c r="AG97" s="76">
        <v>0</v>
      </c>
      <c r="AH97" s="76">
        <v>0</v>
      </c>
      <c r="AI97" s="76">
        <v>2.7586206896551725E-4</v>
      </c>
      <c r="AJ97" s="76">
        <v>5.5111600992008823E-4</v>
      </c>
      <c r="AK97" s="76">
        <v>2.7578599007170438E-4</v>
      </c>
      <c r="AL97" s="76">
        <v>2.7654867256637168E-4</v>
      </c>
      <c r="AM97" s="76">
        <v>0</v>
      </c>
      <c r="AN97" s="76">
        <v>2.7647221454243849E-4</v>
      </c>
      <c r="AO97" s="76">
        <v>2.9256875365710943E-4</v>
      </c>
      <c r="AP97" s="76">
        <v>2.9291154071470416E-4</v>
      </c>
      <c r="AQ97" s="76">
        <v>5.54016620498615E-4</v>
      </c>
      <c r="AR97" s="76">
        <v>2.9394473838918284E-4</v>
      </c>
      <c r="AS97" s="76">
        <v>2.9446407538280328E-4</v>
      </c>
      <c r="AT97" s="76">
        <v>2.9507229271171436E-4</v>
      </c>
      <c r="AU97" s="76">
        <v>2.9568302779420464E-4</v>
      </c>
      <c r="AV97" s="76">
        <v>2.966478789676654E-4</v>
      </c>
      <c r="AW97" s="76">
        <v>0</v>
      </c>
      <c r="AX97" s="76">
        <v>2.9708853238265005E-4</v>
      </c>
      <c r="AY97" s="76">
        <v>2.9735355337496281E-4</v>
      </c>
      <c r="AZ97" s="76">
        <v>0</v>
      </c>
      <c r="BA97" s="76">
        <v>0</v>
      </c>
      <c r="BB97" s="76">
        <v>0</v>
      </c>
      <c r="BC97" s="76">
        <v>0</v>
      </c>
      <c r="BD97" s="76">
        <v>6.0060060060060057E-4</v>
      </c>
      <c r="BE97" s="76">
        <v>3.0193236714975844E-4</v>
      </c>
      <c r="BF97" s="76">
        <v>6.0551014229488342E-4</v>
      </c>
      <c r="BG97" s="76">
        <v>6.0587700696758558E-4</v>
      </c>
      <c r="BH97" s="76">
        <v>2.1263669501822599E-3</v>
      </c>
      <c r="BI97" s="76">
        <v>1.5225334957369061E-3</v>
      </c>
      <c r="BJ97" s="76">
        <v>3.0543677458766036E-3</v>
      </c>
      <c r="BK97" s="76">
        <v>7.9486395597676545E-3</v>
      </c>
      <c r="BL97" s="76">
        <v>6.7901234567901234E-3</v>
      </c>
      <c r="BM97" s="76">
        <v>6.4814814814814813E-3</v>
      </c>
      <c r="BN97" s="76">
        <v>9.3399750933997501E-3</v>
      </c>
      <c r="BO97" s="76">
        <v>1.4325755216443475E-2</v>
      </c>
      <c r="BP97" s="76">
        <v>1.2788521522145976E-2</v>
      </c>
      <c r="BQ97" s="76">
        <v>5.9375000000000001E-3</v>
      </c>
      <c r="BR97" s="76">
        <v>2.9789902790843526E-2</v>
      </c>
      <c r="BS97" s="76">
        <v>2.267716535433071E-2</v>
      </c>
      <c r="BT97" s="76">
        <v>3.0236220472440945E-2</v>
      </c>
      <c r="BU97" s="76">
        <v>2.7401574803149607E-2</v>
      </c>
      <c r="BV97" s="76">
        <v>3.0686491616577032E-2</v>
      </c>
      <c r="BW97" s="76">
        <v>3.4493670886075953E-2</v>
      </c>
      <c r="BX97" s="76">
        <v>4.0458744823192103E-2</v>
      </c>
      <c r="BY97" s="76">
        <v>4.3408873284391955E-2</v>
      </c>
      <c r="BZ97" s="76">
        <v>5.0782497604599172E-2</v>
      </c>
      <c r="CA97" s="76">
        <v>5.4487179487179488E-2</v>
      </c>
      <c r="CB97" s="76">
        <v>8.0489375402446883E-3</v>
      </c>
      <c r="CC97" s="76">
        <v>6.7118425298483386E-2</v>
      </c>
      <c r="CD97" s="76">
        <v>7.0641607258587175E-2</v>
      </c>
      <c r="CE97" s="76">
        <v>7.3146944083224974E-2</v>
      </c>
      <c r="CF97" s="76">
        <v>5.6333441875610547E-2</v>
      </c>
    </row>
    <row r="98" spans="1:84" x14ac:dyDescent="0.25">
      <c r="A98" s="17"/>
      <c r="B98" s="17"/>
      <c r="C98" s="17"/>
      <c r="D98" s="20"/>
      <c r="E98" s="11"/>
      <c r="F98" s="147" t="s">
        <v>97</v>
      </c>
      <c r="G98" s="111" t="e">
        <f ca="1">(INDIRECT("H98")+INDIRECT("I98")+INDIRECT("J98")+INDIRECT("K98")+INDIRECT("L98")+INDIRECT("M98")+INDIRECT("N98")+INDIRECT("O98")+INDIRECT("P98")+INDIRECT("Q98")+INDIRECT("R98")+INDIRECT("S98")) /12</f>
        <v>#REF!</v>
      </c>
      <c r="H98" s="73" t="e">
        <f>#REF!</f>
        <v>#REF!</v>
      </c>
      <c r="I98" s="73">
        <v>31752</v>
      </c>
      <c r="J98" s="73">
        <v>39912</v>
      </c>
      <c r="K98" s="73">
        <v>38438</v>
      </c>
      <c r="L98" s="73">
        <v>33157</v>
      </c>
      <c r="M98" s="73">
        <v>24458</v>
      </c>
      <c r="N98" s="73">
        <v>25817</v>
      </c>
      <c r="O98" s="73">
        <v>23606</v>
      </c>
      <c r="P98" s="73">
        <v>35208</v>
      </c>
      <c r="Q98" s="73">
        <v>39404</v>
      </c>
      <c r="R98" s="73">
        <v>36802</v>
      </c>
      <c r="S98" s="73">
        <v>34043</v>
      </c>
      <c r="T98" s="73">
        <v>39530</v>
      </c>
      <c r="U98" s="73">
        <v>35847</v>
      </c>
      <c r="V98" s="73">
        <v>36342</v>
      </c>
      <c r="W98" s="73">
        <v>36833</v>
      </c>
      <c r="X98" s="73">
        <v>41379</v>
      </c>
      <c r="Y98" s="73">
        <v>36140</v>
      </c>
      <c r="Z98" s="73">
        <v>41824</v>
      </c>
      <c r="AA98" s="73">
        <v>39972</v>
      </c>
      <c r="AB98" s="73">
        <v>41432</v>
      </c>
      <c r="AC98" s="73">
        <v>40527</v>
      </c>
      <c r="AD98" s="73">
        <v>38510</v>
      </c>
      <c r="AE98" s="73">
        <v>38051</v>
      </c>
      <c r="AF98" s="73">
        <v>35260</v>
      </c>
      <c r="AG98" s="73">
        <v>20437</v>
      </c>
      <c r="AH98" s="73">
        <v>31660</v>
      </c>
      <c r="AI98" s="73">
        <v>41433</v>
      </c>
      <c r="AJ98" s="73">
        <v>39234</v>
      </c>
      <c r="AK98" s="73">
        <v>38287</v>
      </c>
      <c r="AL98" s="73">
        <v>39223</v>
      </c>
      <c r="AM98" s="73">
        <v>36886</v>
      </c>
      <c r="AN98" s="73">
        <v>38822</v>
      </c>
      <c r="AO98" s="73">
        <v>36624</v>
      </c>
      <c r="AP98" s="73">
        <v>85325</v>
      </c>
      <c r="AQ98" s="73">
        <v>39000</v>
      </c>
      <c r="AR98" s="73">
        <v>41127</v>
      </c>
      <c r="AS98" s="73">
        <v>39000</v>
      </c>
      <c r="AT98" s="73">
        <v>39797</v>
      </c>
      <c r="AU98" s="73">
        <v>42540</v>
      </c>
      <c r="AV98" s="73">
        <v>39119</v>
      </c>
      <c r="AW98" s="73">
        <v>28868</v>
      </c>
      <c r="AX98" s="73">
        <v>41055</v>
      </c>
      <c r="AY98" s="73">
        <v>35854</v>
      </c>
      <c r="AZ98" s="73">
        <v>38887</v>
      </c>
      <c r="BA98" s="73">
        <v>42174</v>
      </c>
      <c r="BB98" s="73">
        <v>39893</v>
      </c>
      <c r="BC98" s="73">
        <v>41751</v>
      </c>
      <c r="BD98" s="73">
        <v>44324</v>
      </c>
      <c r="BE98" s="73">
        <v>39158</v>
      </c>
      <c r="BF98" s="73">
        <v>30950</v>
      </c>
      <c r="BG98" s="73">
        <v>28512</v>
      </c>
      <c r="BH98" s="73">
        <v>29086</v>
      </c>
      <c r="BI98" s="73">
        <v>25590</v>
      </c>
      <c r="BJ98" s="73">
        <v>4217</v>
      </c>
      <c r="BK98" s="73">
        <v>61396</v>
      </c>
      <c r="BL98" s="73">
        <v>58706</v>
      </c>
      <c r="BM98" s="73">
        <v>31816</v>
      </c>
      <c r="BN98" s="73">
        <v>22484</v>
      </c>
      <c r="BO98" s="73">
        <v>21820</v>
      </c>
      <c r="BP98" s="73">
        <v>21531</v>
      </c>
      <c r="BQ98" s="73">
        <v>20865</v>
      </c>
      <c r="BR98" s="73">
        <v>20375</v>
      </c>
      <c r="BS98" s="73">
        <v>19880</v>
      </c>
      <c r="BT98" s="73">
        <v>33752</v>
      </c>
      <c r="BU98" s="73">
        <v>46083</v>
      </c>
      <c r="BV98" s="73">
        <v>48579</v>
      </c>
      <c r="BW98" s="73">
        <v>4223</v>
      </c>
      <c r="BX98" s="73">
        <v>39207</v>
      </c>
      <c r="BY98" s="73">
        <v>37752</v>
      </c>
      <c r="BZ98" s="73">
        <v>35531</v>
      </c>
      <c r="CA98" s="73">
        <v>31259</v>
      </c>
      <c r="CB98" s="73">
        <v>7297</v>
      </c>
      <c r="CC98" s="73">
        <v>33691</v>
      </c>
      <c r="CD98" s="73">
        <v>34186</v>
      </c>
      <c r="CE98" s="73">
        <v>37698</v>
      </c>
      <c r="CF98" s="73">
        <v>35959</v>
      </c>
    </row>
    <row r="99" spans="1:84" x14ac:dyDescent="0.25">
      <c r="A99" s="48" t="s">
        <v>88</v>
      </c>
      <c r="B99" s="62" t="s">
        <v>74</v>
      </c>
      <c r="C99" s="63" t="s">
        <v>89</v>
      </c>
      <c r="D99" s="20"/>
      <c r="E99" s="11"/>
      <c r="F99" s="27" t="s">
        <v>68</v>
      </c>
      <c r="G99" s="23" t="e">
        <f ca="1">G98/G8</f>
        <v>#REF!</v>
      </c>
      <c r="H99" s="76" t="e">
        <f>IF(H6=0, 0, H98/H6)</f>
        <v>#REF!</v>
      </c>
      <c r="I99" s="76">
        <v>0.35942947702060224</v>
      </c>
      <c r="J99" s="76">
        <v>0.45041303660903714</v>
      </c>
      <c r="K99" s="76">
        <v>0.43313350761741637</v>
      </c>
      <c r="L99" s="76">
        <v>0.37264267571759313</v>
      </c>
      <c r="M99" s="76">
        <v>0.27429122555176744</v>
      </c>
      <c r="N99" s="76">
        <v>0.2871490857320817</v>
      </c>
      <c r="O99" s="76">
        <v>0.2591730528534727</v>
      </c>
      <c r="P99" s="76">
        <v>0.38411520837879121</v>
      </c>
      <c r="Q99" s="76">
        <v>0.42791364406411536</v>
      </c>
      <c r="R99" s="76">
        <v>0.39874748087633</v>
      </c>
      <c r="S99" s="76">
        <v>0.367960829244039</v>
      </c>
      <c r="T99" s="76">
        <v>0.42561667581855572</v>
      </c>
      <c r="U99" s="76">
        <v>0.38427399903521464</v>
      </c>
      <c r="V99" s="76">
        <v>0.38670341246448675</v>
      </c>
      <c r="W99" s="76">
        <v>0.38873878627968339</v>
      </c>
      <c r="X99" s="76">
        <v>0.43492290390052657</v>
      </c>
      <c r="Y99" s="76">
        <v>0.37902067099453596</v>
      </c>
      <c r="Z99" s="76">
        <v>0.43698673074913802</v>
      </c>
      <c r="AA99" s="76">
        <v>0.41604130020712554</v>
      </c>
      <c r="AB99" s="76">
        <v>0.42839712968132843</v>
      </c>
      <c r="AC99" s="76">
        <v>0.41704741911583104</v>
      </c>
      <c r="AD99" s="76">
        <v>0.39331236212108833</v>
      </c>
      <c r="AE99" s="76">
        <v>0.38564290709341331</v>
      </c>
      <c r="AF99" s="76">
        <v>0.35484617629595339</v>
      </c>
      <c r="AG99" s="76">
        <v>0.20121693069599378</v>
      </c>
      <c r="AH99" s="76">
        <v>0.31140881505306539</v>
      </c>
      <c r="AI99" s="76">
        <v>0.40555381543400809</v>
      </c>
      <c r="AJ99" s="76">
        <v>0.38053208926995336</v>
      </c>
      <c r="AK99" s="76">
        <v>0.36753991033972988</v>
      </c>
      <c r="AL99" s="76">
        <v>0.37549422250303954</v>
      </c>
      <c r="AM99" s="76">
        <v>0.3513956368486234</v>
      </c>
      <c r="AN99" s="76">
        <v>0.36793570460511976</v>
      </c>
      <c r="AO99" s="76">
        <v>0.35335320848649743</v>
      </c>
      <c r="AP99" s="76">
        <v>0.81653843209309451</v>
      </c>
      <c r="AQ99" s="76">
        <v>0.36031375012703371</v>
      </c>
      <c r="AR99" s="76">
        <v>0.39233961364178394</v>
      </c>
      <c r="AS99" s="76">
        <v>0.36881525192918746</v>
      </c>
      <c r="AT99" s="76">
        <v>0.37349838576469707</v>
      </c>
      <c r="AU99" s="76">
        <v>0.39718033705242517</v>
      </c>
      <c r="AV99" s="76">
        <v>0.36238744580724053</v>
      </c>
      <c r="AW99" s="76">
        <v>0.26252466738812147</v>
      </c>
      <c r="AX99" s="76">
        <v>0.36920960097844369</v>
      </c>
      <c r="AY99" s="76">
        <v>0.31907660543927097</v>
      </c>
      <c r="AZ99" s="76">
        <v>0.34340339102790535</v>
      </c>
      <c r="BA99" s="76">
        <v>0.36963933564135149</v>
      </c>
      <c r="BB99" s="76">
        <v>0.34592105719537997</v>
      </c>
      <c r="BC99" s="76">
        <v>0.3592441855462532</v>
      </c>
      <c r="BD99" s="76">
        <v>0.37918762618485441</v>
      </c>
      <c r="BE99" s="76">
        <v>0.33299601166736115</v>
      </c>
      <c r="BF99" s="76">
        <v>0.26031153276813351</v>
      </c>
      <c r="BG99" s="76">
        <v>0.23745357029831604</v>
      </c>
      <c r="BH99" s="76">
        <v>0.23965328301762423</v>
      </c>
      <c r="BI99" s="76">
        <v>0.21049081621741669</v>
      </c>
      <c r="BJ99" s="76">
        <v>3.4464722083738568E-2</v>
      </c>
      <c r="BK99" s="76">
        <v>0.49997556963468459</v>
      </c>
      <c r="BL99" s="76">
        <v>0.47840082142886248</v>
      </c>
      <c r="BM99" s="76">
        <v>0.25927163381222851</v>
      </c>
      <c r="BN99" s="76">
        <v>0.18285175215308669</v>
      </c>
      <c r="BO99" s="76">
        <v>0.17670448563769911</v>
      </c>
      <c r="BP99" s="76">
        <v>0.17392463346661821</v>
      </c>
      <c r="BQ99" s="76">
        <v>0.16832721552176194</v>
      </c>
      <c r="BR99" s="76">
        <v>0.16409087614460938</v>
      </c>
      <c r="BS99" s="76">
        <v>0.15495537628122685</v>
      </c>
      <c r="BT99" s="76">
        <v>0.263081180092755</v>
      </c>
      <c r="BU99" s="76">
        <v>0.35919560388167893</v>
      </c>
      <c r="BV99" s="76">
        <v>0.37581229112513925</v>
      </c>
      <c r="BW99" s="76">
        <v>3.2442938686456632E-2</v>
      </c>
      <c r="BX99" s="76">
        <v>0.30001836519183972</v>
      </c>
      <c r="BY99" s="76">
        <v>0.28787555284428856</v>
      </c>
      <c r="BZ99" s="76">
        <v>0.2708155487804878</v>
      </c>
      <c r="CA99" s="76">
        <v>0.23837812280755269</v>
      </c>
      <c r="CB99" s="76">
        <v>5.5583909079136802E-2</v>
      </c>
      <c r="CC99" s="76">
        <v>0.25506480528132758</v>
      </c>
      <c r="CD99" s="76">
        <v>0.25764975430345782</v>
      </c>
      <c r="CE99" s="76">
        <v>0.28284389489953632</v>
      </c>
      <c r="CF99" s="76">
        <v>0.26825265388029751</v>
      </c>
    </row>
    <row r="100" spans="1:84" ht="13.8" thickBot="1" x14ac:dyDescent="0.3">
      <c r="A100" s="17"/>
      <c r="B100" s="17"/>
      <c r="C100" s="17"/>
      <c r="D100" s="20"/>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20"/>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20"/>
      <c r="E102" s="11"/>
      <c r="F102" s="133" t="s">
        <v>99</v>
      </c>
      <c r="G102" s="111" t="e">
        <f ca="1">(INDIRECT("H102")+INDIRECT("I102")+INDIRECT("J102")+INDIRECT("K102")+INDIRECT("L102")+INDIRECT("M102")+INDIRECT("N102")+INDIRECT("O102")+INDIRECT("P102")+INDIRECT("Q102")+INDIRECT("R102")+INDIRECT("S102")) / 12</f>
        <v>#REF!</v>
      </c>
      <c r="H102" s="73" t="e">
        <f>#REF!</f>
        <v>#REF!</v>
      </c>
      <c r="I102" s="73">
        <v>1236</v>
      </c>
      <c r="J102" s="73">
        <v>1388</v>
      </c>
      <c r="K102" s="73">
        <v>1218</v>
      </c>
      <c r="L102" s="73">
        <v>1334</v>
      </c>
      <c r="M102" s="73">
        <v>1285</v>
      </c>
      <c r="N102" s="73">
        <v>1248</v>
      </c>
      <c r="O102" s="73">
        <v>1248</v>
      </c>
      <c r="P102" s="73">
        <v>1283</v>
      </c>
      <c r="Q102" s="73">
        <v>1289</v>
      </c>
      <c r="R102" s="73">
        <v>1486</v>
      </c>
      <c r="S102" s="73">
        <v>1288</v>
      </c>
      <c r="T102" s="73">
        <v>1245</v>
      </c>
      <c r="U102" s="73">
        <v>1252</v>
      </c>
      <c r="V102" s="73">
        <v>1410</v>
      </c>
      <c r="W102" s="73">
        <v>1176</v>
      </c>
      <c r="X102" s="73">
        <v>1286</v>
      </c>
      <c r="Y102" s="73">
        <v>1283</v>
      </c>
      <c r="Z102" s="73">
        <v>1270</v>
      </c>
      <c r="AA102" s="73">
        <v>1296</v>
      </c>
      <c r="AB102" s="73">
        <v>1318</v>
      </c>
      <c r="AC102" s="73">
        <v>1336</v>
      </c>
      <c r="AD102" s="73">
        <v>1376</v>
      </c>
      <c r="AE102" s="73">
        <v>1333</v>
      </c>
      <c r="AF102" s="73">
        <v>1332</v>
      </c>
      <c r="AG102" s="73">
        <v>1369</v>
      </c>
      <c r="AH102" s="73">
        <v>2290</v>
      </c>
      <c r="AI102" s="73">
        <v>1893</v>
      </c>
      <c r="AJ102" s="73">
        <v>2127</v>
      </c>
      <c r="AK102" s="73">
        <v>1984</v>
      </c>
      <c r="AL102" s="73">
        <v>1829</v>
      </c>
      <c r="AM102" s="73">
        <v>2284</v>
      </c>
      <c r="AN102" s="73">
        <v>1670</v>
      </c>
      <c r="AO102" s="73">
        <v>1949</v>
      </c>
      <c r="AP102" s="73">
        <v>2193</v>
      </c>
      <c r="AQ102" s="73">
        <v>1732</v>
      </c>
      <c r="AR102" s="73">
        <v>1921</v>
      </c>
      <c r="AS102" s="73">
        <v>2124</v>
      </c>
      <c r="AT102" s="73">
        <v>2561</v>
      </c>
      <c r="AU102" s="73">
        <v>1718</v>
      </c>
      <c r="AV102" s="73">
        <v>2312</v>
      </c>
      <c r="AW102" s="73">
        <v>1731</v>
      </c>
      <c r="AX102" s="73">
        <v>2274</v>
      </c>
      <c r="AY102" s="73">
        <v>2094</v>
      </c>
      <c r="AZ102" s="73">
        <v>1760</v>
      </c>
      <c r="BA102" s="73">
        <v>1820</v>
      </c>
      <c r="BB102" s="73">
        <v>2177</v>
      </c>
      <c r="BC102" s="73">
        <v>1668</v>
      </c>
      <c r="BD102" s="73">
        <v>2027</v>
      </c>
      <c r="BE102" s="73">
        <v>1506</v>
      </c>
      <c r="BF102" s="73">
        <v>2020</v>
      </c>
      <c r="BG102" s="73">
        <v>1741</v>
      </c>
      <c r="BH102" s="73">
        <v>2108</v>
      </c>
      <c r="BI102" s="73">
        <v>1953</v>
      </c>
      <c r="BJ102" s="73">
        <v>1750</v>
      </c>
      <c r="BK102" s="73">
        <v>1945</v>
      </c>
      <c r="BL102" s="73">
        <v>1739</v>
      </c>
      <c r="BM102" s="73">
        <v>9483</v>
      </c>
      <c r="BN102" s="73">
        <v>1723</v>
      </c>
      <c r="BO102" s="73">
        <v>1791</v>
      </c>
      <c r="BP102" s="73">
        <v>2195</v>
      </c>
      <c r="BQ102" s="73">
        <v>1475</v>
      </c>
      <c r="BR102" s="73">
        <v>2193</v>
      </c>
      <c r="BS102" s="73">
        <v>1524</v>
      </c>
      <c r="BT102" s="73">
        <v>2432</v>
      </c>
      <c r="BU102" s="73">
        <v>1587</v>
      </c>
      <c r="BV102" s="73">
        <v>7159</v>
      </c>
      <c r="BW102" s="73">
        <v>6225</v>
      </c>
      <c r="BX102" s="73">
        <v>1614</v>
      </c>
      <c r="BY102" s="73">
        <v>1917</v>
      </c>
      <c r="BZ102" s="73">
        <v>1583</v>
      </c>
      <c r="CA102" s="73">
        <v>1712</v>
      </c>
      <c r="CB102" s="73">
        <v>1712</v>
      </c>
      <c r="CC102" s="73">
        <v>1884</v>
      </c>
      <c r="CD102" s="73">
        <v>2995</v>
      </c>
      <c r="CE102" s="73">
        <v>1710</v>
      </c>
      <c r="CF102" s="73">
        <v>1303</v>
      </c>
    </row>
    <row r="103" spans="1:84" x14ac:dyDescent="0.25">
      <c r="A103" s="17"/>
      <c r="B103" s="17"/>
      <c r="C103" s="17"/>
      <c r="D103" s="20"/>
      <c r="E103" s="11"/>
      <c r="F103" s="14" t="s">
        <v>100</v>
      </c>
      <c r="G103" s="106" t="e">
        <f ca="1">G102/G5</f>
        <v>#REF!</v>
      </c>
      <c r="H103" s="74" t="e">
        <f>H102/H5</f>
        <v>#REF!</v>
      </c>
      <c r="I103" s="74">
        <v>0.33056967103503609</v>
      </c>
      <c r="J103" s="74">
        <v>0.37122225193902114</v>
      </c>
      <c r="K103" s="74">
        <v>0.32768361581920902</v>
      </c>
      <c r="L103" s="74">
        <v>0.3599568267674042</v>
      </c>
      <c r="M103" s="74">
        <v>0.34710967044840629</v>
      </c>
      <c r="N103" s="74">
        <v>0.33702403456656765</v>
      </c>
      <c r="O103" s="74">
        <v>0.33738848337388483</v>
      </c>
      <c r="P103" s="74">
        <v>0.34656942193408968</v>
      </c>
      <c r="Q103" s="74">
        <v>0.34884979702300406</v>
      </c>
      <c r="R103" s="74">
        <v>0.40194752502028674</v>
      </c>
      <c r="S103" s="74">
        <v>0.34792004321988113</v>
      </c>
      <c r="T103" s="74">
        <v>0.33603238866396762</v>
      </c>
      <c r="U103" s="74">
        <v>0.3388362652232747</v>
      </c>
      <c r="V103" s="74">
        <v>0.3814935064935065</v>
      </c>
      <c r="W103" s="74">
        <v>0.31895850284784377</v>
      </c>
      <c r="X103" s="74">
        <v>0.34936158652540072</v>
      </c>
      <c r="Y103" s="74">
        <v>0.34845192829983707</v>
      </c>
      <c r="Z103" s="74">
        <v>0.34539026380201249</v>
      </c>
      <c r="AA103" s="74">
        <v>0.353518821603928</v>
      </c>
      <c r="AB103" s="74">
        <v>0.36020770702377697</v>
      </c>
      <c r="AC103" s="74">
        <v>0.3649276154056269</v>
      </c>
      <c r="AD103" s="74">
        <v>0.37719298245614036</v>
      </c>
      <c r="AE103" s="74">
        <v>0.36570644718792866</v>
      </c>
      <c r="AF103" s="74">
        <v>0.36623590871597472</v>
      </c>
      <c r="AG103" s="74">
        <v>0.37651265126512651</v>
      </c>
      <c r="AH103" s="74">
        <v>0.62981298129812979</v>
      </c>
      <c r="AI103" s="74">
        <v>0.52220689655172414</v>
      </c>
      <c r="AJ103" s="74">
        <v>0.58611187655001373</v>
      </c>
      <c r="AK103" s="74">
        <v>0.5471594043022614</v>
      </c>
      <c r="AL103" s="74">
        <v>0.50580752212389379</v>
      </c>
      <c r="AM103" s="74">
        <v>0.6311135672837801</v>
      </c>
      <c r="AN103" s="74">
        <v>0.4617085982858723</v>
      </c>
      <c r="AO103" s="74">
        <v>0.57021650087770626</v>
      </c>
      <c r="AP103" s="74">
        <v>0.64235500878734619</v>
      </c>
      <c r="AQ103" s="74">
        <v>0.47977839335180056</v>
      </c>
      <c r="AR103" s="74">
        <v>0.56466784244562018</v>
      </c>
      <c r="AS103" s="74">
        <v>0.62544169611307421</v>
      </c>
      <c r="AT103" s="74">
        <v>0.75568014163470054</v>
      </c>
      <c r="AU103" s="74">
        <v>0.50798344175044352</v>
      </c>
      <c r="AV103" s="74">
        <v>0.68584989617324232</v>
      </c>
      <c r="AW103" s="74">
        <v>0.51349747849302874</v>
      </c>
      <c r="AX103" s="74">
        <v>0.67557932263814613</v>
      </c>
      <c r="AY103" s="74">
        <v>0.62265834076717219</v>
      </c>
      <c r="AZ103" s="74">
        <v>0.52553000895789792</v>
      </c>
      <c r="BA103" s="74">
        <v>0.54442117858211192</v>
      </c>
      <c r="BB103" s="74">
        <v>0.65082212257100147</v>
      </c>
      <c r="BC103" s="74">
        <v>0.49985016481869943</v>
      </c>
      <c r="BD103" s="74">
        <v>0.60870870870870875</v>
      </c>
      <c r="BE103" s="74">
        <v>0.45471014492753625</v>
      </c>
      <c r="BF103" s="74">
        <v>0.61156524371783227</v>
      </c>
      <c r="BG103" s="74">
        <v>0.52741593456528324</v>
      </c>
      <c r="BH103" s="74">
        <v>0.64034021871202917</v>
      </c>
      <c r="BI103" s="74">
        <v>0.59470158343483559</v>
      </c>
      <c r="BJ103" s="74">
        <v>0.53451435552840565</v>
      </c>
      <c r="BK103" s="74">
        <v>0.59461938245184953</v>
      </c>
      <c r="BL103" s="74">
        <v>0.53672839506172842</v>
      </c>
      <c r="BM103" s="74">
        <v>2.9268518518518518</v>
      </c>
      <c r="BN103" s="74">
        <v>0.53642590286425906</v>
      </c>
      <c r="BO103" s="74">
        <v>0.55777016505761445</v>
      </c>
      <c r="BP103" s="74">
        <v>0.68465377417342488</v>
      </c>
      <c r="BQ103" s="74">
        <v>0.4609375</v>
      </c>
      <c r="BR103" s="74">
        <v>0.6876763875823142</v>
      </c>
      <c r="BS103" s="74">
        <v>0.48</v>
      </c>
      <c r="BT103" s="74">
        <v>0.76598425196850395</v>
      </c>
      <c r="BU103" s="74">
        <v>0.49984251968503934</v>
      </c>
      <c r="BV103" s="74">
        <v>2.2647896235368554</v>
      </c>
      <c r="BW103" s="74">
        <v>1.9699367088607596</v>
      </c>
      <c r="BX103" s="74">
        <v>0.51417648932781146</v>
      </c>
      <c r="BY103" s="74">
        <v>0.61187360357484843</v>
      </c>
      <c r="BZ103" s="74">
        <v>0.50558926860427977</v>
      </c>
      <c r="CA103" s="74">
        <v>0.54871794871794877</v>
      </c>
      <c r="CB103" s="74">
        <v>0.55119124275595621</v>
      </c>
      <c r="CC103" s="74">
        <v>0.60793804453049372</v>
      </c>
      <c r="CD103" s="74">
        <v>0.97051198963058971</v>
      </c>
      <c r="CE103" s="74">
        <v>0.5559167750325098</v>
      </c>
      <c r="CF103" s="74">
        <v>0.42429176164115923</v>
      </c>
    </row>
    <row r="104" spans="1:84" x14ac:dyDescent="0.25">
      <c r="A104" s="17"/>
      <c r="B104" s="17"/>
      <c r="C104" s="17"/>
      <c r="D104" s="20"/>
      <c r="E104" s="11"/>
      <c r="F104" s="159" t="s">
        <v>101</v>
      </c>
      <c r="G104" s="111" t="e">
        <f ca="1">(INDIRECT("H104")+INDIRECT("I104")+INDIRECT("J104")+INDIRECT("K104")+INDIRECT("L104")+INDIRECT("M104")+INDIRECT("N104")+INDIRECT("O104")+INDIRECT("P104")+INDIRECT("Q104")+INDIRECT("R104")+INDIRECT("S104")) / 12</f>
        <v>#REF!</v>
      </c>
      <c r="H104" s="73" t="e">
        <f>#REF!</f>
        <v>#REF!</v>
      </c>
      <c r="I104" s="73">
        <v>48286</v>
      </c>
      <c r="J104" s="73">
        <v>52582</v>
      </c>
      <c r="K104" s="73">
        <v>51246</v>
      </c>
      <c r="L104" s="73">
        <v>50262</v>
      </c>
      <c r="M104" s="73">
        <v>51948</v>
      </c>
      <c r="N104" s="73">
        <v>55732</v>
      </c>
      <c r="O104" s="73">
        <v>51467</v>
      </c>
      <c r="P104" s="73">
        <v>55467</v>
      </c>
      <c r="Q104" s="73">
        <v>56908</v>
      </c>
      <c r="R104" s="73">
        <v>63621</v>
      </c>
      <c r="S104" s="73">
        <v>58302</v>
      </c>
      <c r="T104" s="73">
        <v>59187</v>
      </c>
      <c r="U104" s="73">
        <v>58478</v>
      </c>
      <c r="V104" s="73">
        <v>64665</v>
      </c>
      <c r="W104" s="73">
        <v>58555</v>
      </c>
      <c r="X104" s="73">
        <v>59481</v>
      </c>
      <c r="Y104" s="73">
        <v>62113</v>
      </c>
      <c r="Z104" s="73">
        <v>61842</v>
      </c>
      <c r="AA104" s="73">
        <v>61568</v>
      </c>
      <c r="AB104" s="73">
        <v>51315</v>
      </c>
      <c r="AC104" s="73">
        <v>50863</v>
      </c>
      <c r="AD104" s="73">
        <v>52123</v>
      </c>
      <c r="AE104" s="73">
        <v>52689</v>
      </c>
      <c r="AF104" s="73">
        <v>51398</v>
      </c>
      <c r="AG104" s="73">
        <v>50366</v>
      </c>
      <c r="AH104" s="73">
        <v>66936</v>
      </c>
      <c r="AI104" s="73">
        <v>65107</v>
      </c>
      <c r="AJ104" s="73">
        <v>68110</v>
      </c>
      <c r="AK104" s="73">
        <v>64065</v>
      </c>
      <c r="AL104" s="73">
        <v>87151</v>
      </c>
      <c r="AM104" s="73">
        <v>74805</v>
      </c>
      <c r="AN104" s="73">
        <v>64035</v>
      </c>
      <c r="AO104" s="73">
        <v>64116</v>
      </c>
      <c r="AP104" s="73">
        <v>68732</v>
      </c>
      <c r="AQ104" s="73">
        <v>64118</v>
      </c>
      <c r="AR104" s="73">
        <v>80369</v>
      </c>
      <c r="AS104" s="73">
        <v>65379</v>
      </c>
      <c r="AT104" s="73">
        <v>74058</v>
      </c>
      <c r="AU104" s="73">
        <v>61391</v>
      </c>
      <c r="AV104" s="73">
        <v>72433</v>
      </c>
      <c r="AW104" s="73">
        <v>59623</v>
      </c>
      <c r="AX104" s="73">
        <v>61945</v>
      </c>
      <c r="AY104" s="73">
        <v>73742</v>
      </c>
      <c r="AZ104" s="73">
        <v>61165</v>
      </c>
      <c r="BA104" s="73">
        <v>69575</v>
      </c>
      <c r="BB104" s="73">
        <v>84493</v>
      </c>
      <c r="BC104" s="73">
        <v>68240</v>
      </c>
      <c r="BD104" s="73">
        <v>71863</v>
      </c>
      <c r="BE104" s="73">
        <v>60223</v>
      </c>
      <c r="BF104" s="73">
        <v>66299</v>
      </c>
      <c r="BG104" s="73">
        <v>63445</v>
      </c>
      <c r="BH104" s="73">
        <v>72030</v>
      </c>
      <c r="BI104" s="73">
        <v>60997</v>
      </c>
      <c r="BJ104" s="73">
        <v>65115</v>
      </c>
      <c r="BK104" s="73">
        <v>85444</v>
      </c>
      <c r="BL104" s="73">
        <v>66597</v>
      </c>
      <c r="BM104" s="73">
        <v>71764</v>
      </c>
      <c r="BN104" s="73">
        <v>62227</v>
      </c>
      <c r="BO104" s="73">
        <v>63099</v>
      </c>
      <c r="BP104" s="73">
        <v>80592</v>
      </c>
      <c r="BQ104" s="73">
        <v>60026</v>
      </c>
      <c r="BR104" s="73">
        <v>82152</v>
      </c>
      <c r="BS104" s="73">
        <v>61611</v>
      </c>
      <c r="BT104" s="73">
        <v>60778</v>
      </c>
      <c r="BU104" s="73">
        <v>60838</v>
      </c>
      <c r="BV104" s="73">
        <v>81660</v>
      </c>
      <c r="BW104" s="73">
        <v>265760</v>
      </c>
      <c r="BX104" s="73">
        <v>65373</v>
      </c>
      <c r="BY104" s="73">
        <v>90958</v>
      </c>
      <c r="BZ104" s="73">
        <v>80776</v>
      </c>
      <c r="CA104" s="73">
        <v>71826</v>
      </c>
      <c r="CB104" s="73">
        <v>71826</v>
      </c>
      <c r="CC104" s="73">
        <v>247691</v>
      </c>
      <c r="CD104" s="73">
        <v>65546</v>
      </c>
      <c r="CE104" s="73">
        <v>71637</v>
      </c>
      <c r="CF104" s="73">
        <v>55777</v>
      </c>
    </row>
    <row r="105" spans="1:84" x14ac:dyDescent="0.25">
      <c r="A105" s="17"/>
      <c r="B105" s="17"/>
      <c r="C105" s="17"/>
      <c r="D105" s="20"/>
      <c r="E105" s="11"/>
      <c r="F105" s="14" t="s">
        <v>102</v>
      </c>
      <c r="G105" s="106" t="e">
        <f ca="1">G104/G6</f>
        <v>#REF!</v>
      </c>
      <c r="H105" s="74" t="e">
        <f>H104/H6</f>
        <v>#REF!</v>
      </c>
      <c r="I105" s="74">
        <v>0.5465927099841521</v>
      </c>
      <c r="J105" s="74">
        <v>0.59339592831670651</v>
      </c>
      <c r="K105" s="74">
        <v>0.57745875777517353</v>
      </c>
      <c r="L105" s="74">
        <v>0.56488120659039309</v>
      </c>
      <c r="M105" s="74">
        <v>0.58258568096177998</v>
      </c>
      <c r="N105" s="74">
        <v>0.61987809761089119</v>
      </c>
      <c r="O105" s="74">
        <v>0.5650622515974616</v>
      </c>
      <c r="P105" s="74">
        <v>0.60513855553131135</v>
      </c>
      <c r="Q105" s="74">
        <v>0.61800095564918989</v>
      </c>
      <c r="R105" s="74">
        <v>0.68932975057966928</v>
      </c>
      <c r="S105" s="74">
        <v>0.63016926435936793</v>
      </c>
      <c r="T105" s="74">
        <v>0.63726218547110691</v>
      </c>
      <c r="U105" s="74">
        <v>0.62687463150560108</v>
      </c>
      <c r="V105" s="74">
        <v>0.68807925174773088</v>
      </c>
      <c r="W105" s="74">
        <v>0.61799472295514513</v>
      </c>
      <c r="X105" s="74">
        <v>0.62518787904268402</v>
      </c>
      <c r="Y105" s="74">
        <v>0.6514142484085117</v>
      </c>
      <c r="Z105" s="74">
        <v>0.64613937937519594</v>
      </c>
      <c r="AA105" s="74">
        <v>0.64081934281878072</v>
      </c>
      <c r="AB105" s="74">
        <v>0.5305850238848564</v>
      </c>
      <c r="AC105" s="74">
        <v>0.52341113032024367</v>
      </c>
      <c r="AD105" s="74">
        <v>0.53234537135386883</v>
      </c>
      <c r="AE105" s="74">
        <v>0.53399750681571723</v>
      </c>
      <c r="AF105" s="74">
        <v>0.51725421920758397</v>
      </c>
      <c r="AG105" s="74">
        <v>0.49588941289985922</v>
      </c>
      <c r="AH105" s="74">
        <v>0.65838472660745373</v>
      </c>
      <c r="AI105" s="74">
        <v>0.63727927645746052</v>
      </c>
      <c r="AJ105" s="74">
        <v>0.66060153438794211</v>
      </c>
      <c r="AK105" s="74">
        <v>0.61499841606589167</v>
      </c>
      <c r="AL105" s="74">
        <v>0.83432417166872497</v>
      </c>
      <c r="AM105" s="74">
        <v>0.71263218062303513</v>
      </c>
      <c r="AN105" s="74">
        <v>0.60689204173893263</v>
      </c>
      <c r="AO105" s="74">
        <v>0.61859967003386496</v>
      </c>
      <c r="AP105" s="74">
        <v>0.65774766498239168</v>
      </c>
      <c r="AQ105" s="74">
        <v>0.59237428283705507</v>
      </c>
      <c r="AR105" s="74">
        <v>0.76669687574528977</v>
      </c>
      <c r="AS105" s="74">
        <v>0.61827621425329093</v>
      </c>
      <c r="AT105" s="74">
        <v>0.69504091898791198</v>
      </c>
      <c r="AU105" s="74">
        <v>0.57318519210120911</v>
      </c>
      <c r="AV105" s="74">
        <v>0.67099899951828657</v>
      </c>
      <c r="AW105" s="74">
        <v>0.54220965233760443</v>
      </c>
      <c r="AX105" s="74">
        <v>0.55707438150309807</v>
      </c>
      <c r="AY105" s="74">
        <v>0.65625444966538515</v>
      </c>
      <c r="AZ105" s="74">
        <v>0.54013599434828685</v>
      </c>
      <c r="BA105" s="74">
        <v>0.60979885183399796</v>
      </c>
      <c r="BB105" s="74">
        <v>0.73265755610280603</v>
      </c>
      <c r="BC105" s="74">
        <v>0.58716733064301019</v>
      </c>
      <c r="BD105" s="74">
        <v>0.61478116552030937</v>
      </c>
      <c r="BE105" s="74">
        <v>0.51213082411368027</v>
      </c>
      <c r="BF105" s="74">
        <v>0.55762178710806087</v>
      </c>
      <c r="BG105" s="74">
        <v>0.52838249745989974</v>
      </c>
      <c r="BH105" s="74">
        <v>0.59348916921403672</v>
      </c>
      <c r="BI105" s="74">
        <v>0.50173146998099905</v>
      </c>
      <c r="BJ105" s="74">
        <v>0.53217225005516644</v>
      </c>
      <c r="BK105" s="74">
        <v>0.6958093780028991</v>
      </c>
      <c r="BL105" s="74">
        <v>0.54270533684287725</v>
      </c>
      <c r="BM105" s="74">
        <v>0.58481171514020525</v>
      </c>
      <c r="BN105" s="74">
        <v>0.50606279937867493</v>
      </c>
      <c r="BO105" s="74">
        <v>0.5109934160977625</v>
      </c>
      <c r="BP105" s="74">
        <v>0.65101175330182959</v>
      </c>
      <c r="BQ105" s="74">
        <v>0.48425638336493082</v>
      </c>
      <c r="BR105" s="74">
        <v>0.66161441261506493</v>
      </c>
      <c r="BS105" s="74">
        <v>0.48022915935928912</v>
      </c>
      <c r="BT105" s="74">
        <v>0.47373631084609691</v>
      </c>
      <c r="BU105" s="74">
        <v>0.47420398300791144</v>
      </c>
      <c r="BV105" s="74">
        <v>0.63173041217972525</v>
      </c>
      <c r="BW105" s="74">
        <v>2.0416849124586109</v>
      </c>
      <c r="BX105" s="74">
        <v>0.50024486922452982</v>
      </c>
      <c r="BY105" s="74">
        <v>0.69359463169132229</v>
      </c>
      <c r="BZ105" s="74">
        <v>0.61567073170731712</v>
      </c>
      <c r="CA105" s="74">
        <v>0.54773815697160111</v>
      </c>
      <c r="CB105" s="74">
        <v>0.54712482575278609</v>
      </c>
      <c r="CC105" s="74">
        <v>1.8751968384713222</v>
      </c>
      <c r="CD105" s="74">
        <v>0.4940007838171897</v>
      </c>
      <c r="CE105" s="74">
        <v>0.5374844315061299</v>
      </c>
      <c r="CF105" s="74">
        <v>0.41609411483860381</v>
      </c>
    </row>
    <row r="106" spans="1:84" x14ac:dyDescent="0.25">
      <c r="A106" s="17"/>
      <c r="B106" s="17"/>
      <c r="C106" s="17"/>
      <c r="D106" s="20"/>
      <c r="E106" s="11"/>
      <c r="F106" s="159" t="s">
        <v>103</v>
      </c>
      <c r="G106" s="111" t="e">
        <f ca="1">(INDIRECT("H106")+INDIRECT("I106")+INDIRECT("J106")+INDIRECT("K106")+INDIRECT("L106")+INDIRECT("M106")+INDIRECT("N106")+INDIRECT("O106")+INDIRECT("P106")+INDIRECT("Q106")+INDIRECT("R106")+INDIRECT("S106")) / 12</f>
        <v>#REF!</v>
      </c>
      <c r="H106" s="73" t="e">
        <f>#REF!</f>
        <v>#REF!</v>
      </c>
      <c r="I106" s="73">
        <v>0</v>
      </c>
      <c r="J106" s="73">
        <v>1</v>
      </c>
      <c r="K106" s="73">
        <v>1</v>
      </c>
      <c r="L106" s="73">
        <v>0</v>
      </c>
      <c r="M106" s="73">
        <v>0</v>
      </c>
      <c r="N106" s="73">
        <v>0</v>
      </c>
      <c r="O106" s="73">
        <v>0</v>
      </c>
      <c r="P106" s="73">
        <v>0</v>
      </c>
      <c r="Q106" s="73">
        <v>0</v>
      </c>
      <c r="R106" s="73">
        <v>0</v>
      </c>
      <c r="S106" s="73">
        <v>0</v>
      </c>
      <c r="T106" s="73">
        <v>0</v>
      </c>
      <c r="U106" s="73">
        <v>0</v>
      </c>
      <c r="V106" s="73">
        <v>0</v>
      </c>
      <c r="W106" s="73">
        <v>0</v>
      </c>
      <c r="X106" s="73">
        <v>0</v>
      </c>
      <c r="Y106" s="73">
        <v>0</v>
      </c>
      <c r="Z106" s="73">
        <v>0</v>
      </c>
      <c r="AA106" s="73">
        <v>0</v>
      </c>
      <c r="AB106" s="73">
        <v>0</v>
      </c>
      <c r="AC106" s="73">
        <v>0</v>
      </c>
      <c r="AD106" s="73">
        <v>0</v>
      </c>
      <c r="AE106" s="73">
        <v>0</v>
      </c>
      <c r="AF106" s="73">
        <v>0</v>
      </c>
      <c r="AG106" s="73">
        <v>0</v>
      </c>
      <c r="AH106" s="73">
        <v>0</v>
      </c>
      <c r="AI106" s="73">
        <v>0</v>
      </c>
      <c r="AJ106" s="73">
        <v>0</v>
      </c>
      <c r="AK106" s="73">
        <v>0</v>
      </c>
      <c r="AL106" s="73">
        <v>0</v>
      </c>
      <c r="AM106" s="73">
        <v>0</v>
      </c>
      <c r="AN106" s="73">
        <v>0</v>
      </c>
      <c r="AO106" s="73">
        <v>0</v>
      </c>
      <c r="AP106" s="73">
        <v>0</v>
      </c>
      <c r="AQ106" s="73">
        <v>0</v>
      </c>
      <c r="AR106" s="73">
        <v>1</v>
      </c>
      <c r="AS106" s="73">
        <v>0</v>
      </c>
      <c r="AT106" s="73">
        <v>0</v>
      </c>
      <c r="AU106" s="73">
        <v>1</v>
      </c>
      <c r="AV106" s="73">
        <v>1</v>
      </c>
      <c r="AW106" s="73">
        <v>1</v>
      </c>
      <c r="AX106" s="73">
        <v>1</v>
      </c>
      <c r="AY106" s="73">
        <v>1</v>
      </c>
      <c r="AZ106" s="73">
        <v>4</v>
      </c>
      <c r="BA106" s="73">
        <v>1</v>
      </c>
      <c r="BB106" s="73">
        <v>1</v>
      </c>
      <c r="BC106" s="73">
        <v>2</v>
      </c>
      <c r="BD106" s="73">
        <v>1</v>
      </c>
      <c r="BE106" s="73">
        <v>4</v>
      </c>
      <c r="BF106" s="73">
        <v>2</v>
      </c>
      <c r="BG106" s="73">
        <v>1</v>
      </c>
      <c r="BH106" s="73">
        <v>1</v>
      </c>
      <c r="BI106" s="73">
        <v>1</v>
      </c>
      <c r="BJ106" s="73">
        <v>1</v>
      </c>
      <c r="BK106" s="73">
        <v>1</v>
      </c>
      <c r="BL106" s="73">
        <v>2</v>
      </c>
      <c r="BM106" s="73">
        <v>1</v>
      </c>
      <c r="BN106" s="73">
        <v>1</v>
      </c>
      <c r="BO106" s="73">
        <v>2</v>
      </c>
      <c r="BP106" s="73">
        <v>2</v>
      </c>
      <c r="BQ106" s="73">
        <v>2</v>
      </c>
      <c r="BR106" s="73">
        <v>5</v>
      </c>
      <c r="BS106" s="73">
        <v>2</v>
      </c>
      <c r="BT106" s="73">
        <v>3</v>
      </c>
      <c r="BU106" s="73">
        <v>3</v>
      </c>
      <c r="BV106" s="73">
        <v>2</v>
      </c>
      <c r="BW106" s="73">
        <v>8</v>
      </c>
      <c r="BX106" s="73">
        <v>2</v>
      </c>
      <c r="BY106" s="73">
        <v>2</v>
      </c>
      <c r="BZ106" s="73">
        <v>2</v>
      </c>
      <c r="CA106" s="73">
        <v>1</v>
      </c>
      <c r="CB106" s="73">
        <v>1</v>
      </c>
      <c r="CC106" s="73">
        <v>6</v>
      </c>
      <c r="CD106" s="73">
        <v>8</v>
      </c>
      <c r="CE106" s="73">
        <v>31</v>
      </c>
      <c r="CF106" s="73">
        <v>34</v>
      </c>
    </row>
    <row r="107" spans="1:84" x14ac:dyDescent="0.25">
      <c r="A107" s="17"/>
      <c r="B107" s="17"/>
      <c r="C107" s="17"/>
      <c r="D107" s="20"/>
      <c r="E107" s="11"/>
      <c r="F107" s="14" t="s">
        <v>100</v>
      </c>
      <c r="G107" s="106" t="e">
        <f ca="1">G106/G5</f>
        <v>#REF!</v>
      </c>
      <c r="H107" s="74" t="e">
        <f>H106/H5</f>
        <v>#REF!</v>
      </c>
      <c r="I107" s="74">
        <v>0</v>
      </c>
      <c r="J107" s="74">
        <v>2.6745119015779618E-4</v>
      </c>
      <c r="K107" s="74">
        <v>2.6903416733925207E-4</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2.9394473838918284E-4</v>
      </c>
      <c r="AS107" s="74">
        <v>0</v>
      </c>
      <c r="AT107" s="74">
        <v>0</v>
      </c>
      <c r="AU107" s="74">
        <v>2.9568302779420464E-4</v>
      </c>
      <c r="AV107" s="74">
        <v>2.966478789676654E-4</v>
      </c>
      <c r="AW107" s="74">
        <v>2.966478789676654E-4</v>
      </c>
      <c r="AX107" s="74">
        <v>2.9708853238265005E-4</v>
      </c>
      <c r="AY107" s="74">
        <v>2.9735355337496281E-4</v>
      </c>
      <c r="AZ107" s="74">
        <v>1.1943863839952225E-3</v>
      </c>
      <c r="BA107" s="74">
        <v>2.9913251570445708E-4</v>
      </c>
      <c r="BB107" s="74">
        <v>2.9895366218236175E-4</v>
      </c>
      <c r="BC107" s="74">
        <v>5.9934072520227753E-4</v>
      </c>
      <c r="BD107" s="74">
        <v>3.0030030030030029E-4</v>
      </c>
      <c r="BE107" s="74">
        <v>1.2077294685990338E-3</v>
      </c>
      <c r="BF107" s="74">
        <v>6.0551014229488342E-4</v>
      </c>
      <c r="BG107" s="74">
        <v>3.0293850348379279E-4</v>
      </c>
      <c r="BH107" s="74">
        <v>3.0376670716889426E-4</v>
      </c>
      <c r="BI107" s="74">
        <v>3.0450669914738123E-4</v>
      </c>
      <c r="BJ107" s="74">
        <v>3.0543677458766036E-4</v>
      </c>
      <c r="BK107" s="74">
        <v>3.057169061449098E-4</v>
      </c>
      <c r="BL107" s="74">
        <v>6.1728395061728394E-4</v>
      </c>
      <c r="BM107" s="74">
        <v>3.0864197530864197E-4</v>
      </c>
      <c r="BN107" s="74">
        <v>3.1133250311332503E-4</v>
      </c>
      <c r="BO107" s="74">
        <v>6.228589224540642E-4</v>
      </c>
      <c r="BP107" s="74">
        <v>6.2383031815346226E-4</v>
      </c>
      <c r="BQ107" s="74">
        <v>6.2500000000000001E-4</v>
      </c>
      <c r="BR107" s="74">
        <v>1.5678896205707118E-3</v>
      </c>
      <c r="BS107" s="74">
        <v>6.2992125984251965E-4</v>
      </c>
      <c r="BT107" s="74">
        <v>9.4488188976377954E-4</v>
      </c>
      <c r="BU107" s="74">
        <v>9.4488188976377954E-4</v>
      </c>
      <c r="BV107" s="74">
        <v>6.3271116735210374E-4</v>
      </c>
      <c r="BW107" s="74">
        <v>2.5316455696202532E-3</v>
      </c>
      <c r="BX107" s="74">
        <v>6.3714558776680472E-4</v>
      </c>
      <c r="BY107" s="74">
        <v>6.3836578359399937E-4</v>
      </c>
      <c r="BZ107" s="74">
        <v>6.3877355477483233E-4</v>
      </c>
      <c r="CA107" s="74">
        <v>3.2051282051282051E-4</v>
      </c>
      <c r="CB107" s="74">
        <v>3.219575016097875E-4</v>
      </c>
      <c r="CC107" s="74">
        <v>1.9361084220716361E-3</v>
      </c>
      <c r="CD107" s="74">
        <v>2.592352559948153E-3</v>
      </c>
      <c r="CE107" s="74">
        <v>1.0078023407022107E-2</v>
      </c>
      <c r="CF107" s="74">
        <v>1.1071312276131553E-2</v>
      </c>
    </row>
    <row r="108" spans="1:84" x14ac:dyDescent="0.25">
      <c r="A108" s="17"/>
      <c r="B108" s="17"/>
      <c r="C108" s="17"/>
      <c r="D108" s="20"/>
      <c r="E108" s="11"/>
      <c r="F108" s="133" t="s">
        <v>104</v>
      </c>
      <c r="G108" s="111" t="e">
        <f ca="1">(INDIRECT("H108")+INDIRECT("I108")+INDIRECT("J108")+INDIRECT("K108")+INDIRECT("L108")+INDIRECT("M108")+INDIRECT("N108")+INDIRECT("O108")+INDIRECT("P108")+INDIRECT("Q108")+INDIRECT("R108")+INDIRECT("S108")) / 12</f>
        <v>#REF!</v>
      </c>
      <c r="H108" s="73" t="e">
        <f>#REF!</f>
        <v>#REF!</v>
      </c>
      <c r="I108" s="73">
        <v>1</v>
      </c>
      <c r="J108" s="73">
        <v>1</v>
      </c>
      <c r="K108" s="73">
        <v>1</v>
      </c>
      <c r="L108" s="73">
        <v>1</v>
      </c>
      <c r="M108" s="73">
        <v>1</v>
      </c>
      <c r="N108" s="73">
        <v>1</v>
      </c>
      <c r="O108" s="73">
        <v>1</v>
      </c>
      <c r="P108" s="73">
        <v>1</v>
      </c>
      <c r="Q108" s="73">
        <v>2</v>
      </c>
      <c r="R108" s="73">
        <v>2</v>
      </c>
      <c r="S108" s="73">
        <v>2</v>
      </c>
      <c r="T108" s="73">
        <v>2</v>
      </c>
      <c r="U108" s="73">
        <v>2</v>
      </c>
      <c r="V108" s="73">
        <v>2</v>
      </c>
      <c r="W108" s="73">
        <v>2</v>
      </c>
      <c r="X108" s="73">
        <v>3</v>
      </c>
      <c r="Y108" s="73">
        <v>2</v>
      </c>
      <c r="Z108" s="73">
        <v>3</v>
      </c>
      <c r="AA108" s="73">
        <v>3</v>
      </c>
      <c r="AB108" s="73">
        <v>3</v>
      </c>
      <c r="AC108" s="73">
        <v>3</v>
      </c>
      <c r="AD108" s="73">
        <v>3</v>
      </c>
      <c r="AE108" s="73">
        <v>3</v>
      </c>
      <c r="AF108" s="73">
        <v>3</v>
      </c>
      <c r="AG108" s="73">
        <v>3</v>
      </c>
      <c r="AH108" s="73">
        <v>9</v>
      </c>
      <c r="AI108" s="73">
        <v>3</v>
      </c>
      <c r="AJ108" s="73">
        <v>2</v>
      </c>
      <c r="AK108" s="73">
        <v>2</v>
      </c>
      <c r="AL108" s="73">
        <v>2</v>
      </c>
      <c r="AM108" s="73">
        <v>2</v>
      </c>
      <c r="AN108" s="73">
        <v>2</v>
      </c>
      <c r="AO108" s="73">
        <v>3</v>
      </c>
      <c r="AP108" s="73">
        <v>3</v>
      </c>
      <c r="AQ108" s="73">
        <v>4</v>
      </c>
      <c r="AR108" s="73">
        <v>5</v>
      </c>
      <c r="AS108" s="73">
        <v>4</v>
      </c>
      <c r="AT108" s="73">
        <v>7</v>
      </c>
      <c r="AU108" s="73">
        <v>4</v>
      </c>
      <c r="AV108" s="73">
        <v>4</v>
      </c>
      <c r="AW108" s="73">
        <v>4</v>
      </c>
      <c r="AX108" s="73">
        <v>4</v>
      </c>
      <c r="AY108" s="73">
        <v>4</v>
      </c>
      <c r="AZ108" s="73">
        <v>4</v>
      </c>
      <c r="BA108" s="73">
        <v>4</v>
      </c>
      <c r="BB108" s="73">
        <v>4</v>
      </c>
      <c r="BC108" s="73">
        <v>4</v>
      </c>
      <c r="BD108" s="73">
        <v>6</v>
      </c>
      <c r="BE108" s="73">
        <v>4</v>
      </c>
      <c r="BF108" s="73">
        <v>9</v>
      </c>
      <c r="BG108" s="73">
        <v>5</v>
      </c>
      <c r="BH108" s="73">
        <v>5</v>
      </c>
      <c r="BI108" s="73">
        <v>5</v>
      </c>
      <c r="BJ108" s="73">
        <v>5</v>
      </c>
      <c r="BK108" s="73">
        <v>5</v>
      </c>
      <c r="BL108" s="73">
        <v>5</v>
      </c>
      <c r="BM108" s="73">
        <v>5</v>
      </c>
      <c r="BN108" s="73">
        <v>5</v>
      </c>
      <c r="BO108" s="73">
        <v>6</v>
      </c>
      <c r="BP108" s="73">
        <v>6</v>
      </c>
      <c r="BQ108" s="73">
        <v>6</v>
      </c>
      <c r="BR108" s="73">
        <v>9</v>
      </c>
      <c r="BS108" s="73">
        <v>6</v>
      </c>
      <c r="BT108" s="73">
        <v>6</v>
      </c>
      <c r="BU108" s="73">
        <v>8</v>
      </c>
      <c r="BV108" s="73">
        <v>5</v>
      </c>
      <c r="BW108" s="73">
        <v>22</v>
      </c>
      <c r="BX108" s="73">
        <v>5</v>
      </c>
      <c r="BY108" s="73">
        <v>6</v>
      </c>
      <c r="BZ108" s="73">
        <v>5</v>
      </c>
      <c r="CA108" s="73">
        <v>15</v>
      </c>
      <c r="CB108" s="73">
        <v>15</v>
      </c>
      <c r="CC108" s="73">
        <v>52</v>
      </c>
      <c r="CD108" s="73">
        <v>15</v>
      </c>
      <c r="CE108" s="73">
        <v>28</v>
      </c>
      <c r="CF108" s="73">
        <v>47</v>
      </c>
    </row>
    <row r="109" spans="1:84" x14ac:dyDescent="0.25">
      <c r="A109" s="17"/>
      <c r="B109" s="17"/>
      <c r="C109" s="17"/>
      <c r="D109" s="20"/>
      <c r="E109" s="11"/>
      <c r="F109" s="14" t="s">
        <v>102</v>
      </c>
      <c r="G109" s="106" t="e">
        <f ca="1">G108/G6</f>
        <v>#REF!</v>
      </c>
      <c r="H109" s="74" t="e">
        <f>H108/H6</f>
        <v>#REF!</v>
      </c>
      <c r="I109" s="74">
        <v>1.1319900384876613E-5</v>
      </c>
      <c r="J109" s="74">
        <v>1.1285153252381168E-5</v>
      </c>
      <c r="K109" s="74">
        <v>1.1268367438925448E-5</v>
      </c>
      <c r="L109" s="74">
        <v>1.1238733169997078E-5</v>
      </c>
      <c r="M109" s="74">
        <v>1.1214785573299839E-5</v>
      </c>
      <c r="N109" s="74">
        <v>1.1122480758108289E-5</v>
      </c>
      <c r="O109" s="74">
        <v>1.0979117718100173E-5</v>
      </c>
      <c r="P109" s="74">
        <v>1.0909884355225835E-5</v>
      </c>
      <c r="Q109" s="74">
        <v>2.1719299769775422E-5</v>
      </c>
      <c r="R109" s="74">
        <v>2.1669881032353134E-5</v>
      </c>
      <c r="S109" s="74">
        <v>2.1617414989515553E-5</v>
      </c>
      <c r="T109" s="74">
        <v>2.1533856606048859E-5</v>
      </c>
      <c r="U109" s="74">
        <v>2.1439674116953423E-5</v>
      </c>
      <c r="V109" s="74">
        <v>2.1281350088849635E-5</v>
      </c>
      <c r="W109" s="74">
        <v>2.1108179419525066E-5</v>
      </c>
      <c r="X109" s="74">
        <v>3.1532147023890853E-5</v>
      </c>
      <c r="Y109" s="74">
        <v>2.097513397866829E-5</v>
      </c>
      <c r="Z109" s="74">
        <v>3.1344687075540698E-5</v>
      </c>
      <c r="AA109" s="74">
        <v>3.1224954984023234E-5</v>
      </c>
      <c r="AB109" s="74">
        <v>3.1019294000868541E-5</v>
      </c>
      <c r="AC109" s="74">
        <v>3.087182020251914E-5</v>
      </c>
      <c r="AD109" s="74">
        <v>3.0639758150175665E-5</v>
      </c>
      <c r="AE109" s="74">
        <v>3.0404686375660036E-5</v>
      </c>
      <c r="AF109" s="74">
        <v>3.0191109724556443E-5</v>
      </c>
      <c r="AG109" s="74">
        <v>2.9537152815382949E-5</v>
      </c>
      <c r="AH109" s="74">
        <v>8.8524299920328124E-5</v>
      </c>
      <c r="AI109" s="74">
        <v>2.9364551113895305E-5</v>
      </c>
      <c r="AJ109" s="74">
        <v>1.9398077650504834E-5</v>
      </c>
      <c r="AK109" s="74">
        <v>1.9199201313225371E-5</v>
      </c>
      <c r="AL109" s="74">
        <v>1.9146634500320705E-5</v>
      </c>
      <c r="AM109" s="74">
        <v>1.905306277984186E-5</v>
      </c>
      <c r="AN109" s="74">
        <v>1.895501028309308E-5</v>
      </c>
      <c r="AO109" s="74">
        <v>2.8944397811803524E-5</v>
      </c>
      <c r="AP109" s="74">
        <v>2.8709232889297198E-5</v>
      </c>
      <c r="AQ109" s="74">
        <v>3.6955256423285506E-5</v>
      </c>
      <c r="AR109" s="74">
        <v>4.7698545194371572E-5</v>
      </c>
      <c r="AS109" s="74">
        <v>3.7827205326070513E-5</v>
      </c>
      <c r="AT109" s="74">
        <v>6.5695622794504092E-5</v>
      </c>
      <c r="AU109" s="74">
        <v>3.7346529106951122E-5</v>
      </c>
      <c r="AV109" s="74">
        <v>3.7054878274724867E-5</v>
      </c>
      <c r="AW109" s="74">
        <v>3.6375871884179224E-5</v>
      </c>
      <c r="AX109" s="74">
        <v>3.5972193494428807E-5</v>
      </c>
      <c r="AY109" s="74">
        <v>3.5597323081304289E-5</v>
      </c>
      <c r="AZ109" s="74">
        <v>3.532320734722713E-5</v>
      </c>
      <c r="BA109" s="74">
        <v>3.5058503878346994E-5</v>
      </c>
      <c r="BB109" s="74">
        <v>3.4684887794387988E-5</v>
      </c>
      <c r="BC109" s="74">
        <v>3.4417780225264373E-5</v>
      </c>
      <c r="BD109" s="74">
        <v>5.1329432296478802E-5</v>
      </c>
      <c r="BE109" s="74">
        <v>3.4015630182068664E-5</v>
      </c>
      <c r="BF109" s="74">
        <v>7.569640694388373E-5</v>
      </c>
      <c r="BG109" s="74">
        <v>4.1640988057364626E-5</v>
      </c>
      <c r="BH109" s="74">
        <v>4.1197360073166513E-5</v>
      </c>
      <c r="BI109" s="74">
        <v>4.1127552992852032E-5</v>
      </c>
      <c r="BJ109" s="74">
        <v>4.0864029029806222E-5</v>
      </c>
      <c r="BK109" s="74">
        <v>4.071727552566003E-5</v>
      </c>
      <c r="BL109" s="74">
        <v>4.0745479289072877E-5</v>
      </c>
      <c r="BM109" s="74">
        <v>4.0745479289072877E-5</v>
      </c>
      <c r="BN109" s="74">
        <v>4.0662638354627003E-5</v>
      </c>
      <c r="BO109" s="74">
        <v>4.8589684409999755E-5</v>
      </c>
      <c r="BP109" s="74">
        <v>4.8467224039743126E-5</v>
      </c>
      <c r="BQ109" s="74">
        <v>4.8404662982533984E-5</v>
      </c>
      <c r="BR109" s="74">
        <v>7.2481859401299839E-5</v>
      </c>
      <c r="BS109" s="74">
        <v>4.6767216181456797E-5</v>
      </c>
      <c r="BT109" s="74">
        <v>4.6767216181456797E-5</v>
      </c>
      <c r="BU109" s="74">
        <v>6.2356288241942397E-5</v>
      </c>
      <c r="BV109" s="74">
        <v>3.868052976853571E-5</v>
      </c>
      <c r="BW109" s="74">
        <v>1.6901365169359362E-4</v>
      </c>
      <c r="BX109" s="74">
        <v>3.8260816332777278E-5</v>
      </c>
      <c r="BY109" s="74">
        <v>4.5752630776269635E-5</v>
      </c>
      <c r="BZ109" s="74">
        <v>3.8109756097560976E-5</v>
      </c>
      <c r="CA109" s="74">
        <v>1.1438855504377269E-4</v>
      </c>
      <c r="CB109" s="74">
        <v>1.1426046816322488E-4</v>
      </c>
      <c r="CC109" s="74">
        <v>3.9367694264429772E-4</v>
      </c>
      <c r="CD109" s="74">
        <v>1.1305055620873655E-4</v>
      </c>
      <c r="CE109" s="74">
        <v>2.1008088113923861E-4</v>
      </c>
      <c r="CF109" s="74">
        <v>3.50618057575961E-4</v>
      </c>
    </row>
    <row r="110" spans="1:84" x14ac:dyDescent="0.25">
      <c r="A110" s="17"/>
      <c r="B110" s="17"/>
      <c r="C110" s="17"/>
      <c r="D110" s="20"/>
      <c r="E110" s="11"/>
      <c r="F110" s="133" t="s">
        <v>105</v>
      </c>
      <c r="G110" s="111" t="e">
        <f ca="1">(INDIRECT("H110")+INDIRECT("I110")+INDIRECT("J110")+INDIRECT("K110")+INDIRECT("L110")+INDIRECT("M110")+INDIRECT("N110")+INDIRECT("O110")+INDIRECT("P110")+INDIRECT("Q110")+INDIRECT("R110")+INDIRECT("S110")) / 12</f>
        <v>#REF!</v>
      </c>
      <c r="H110" s="73" t="e">
        <f>#REF!</f>
        <v>#REF!</v>
      </c>
      <c r="I110" s="73">
        <v>728</v>
      </c>
      <c r="J110" s="73">
        <v>949</v>
      </c>
      <c r="K110" s="73">
        <v>634</v>
      </c>
      <c r="L110" s="73">
        <v>826</v>
      </c>
      <c r="M110" s="73">
        <v>826</v>
      </c>
      <c r="N110" s="73">
        <v>854</v>
      </c>
      <c r="O110" s="73">
        <v>854</v>
      </c>
      <c r="P110" s="73">
        <v>835</v>
      </c>
      <c r="Q110" s="73">
        <v>842</v>
      </c>
      <c r="R110" s="73">
        <v>953</v>
      </c>
      <c r="S110" s="73">
        <v>853</v>
      </c>
      <c r="T110" s="73">
        <v>876</v>
      </c>
      <c r="U110" s="73">
        <v>847</v>
      </c>
      <c r="V110" s="73">
        <v>969</v>
      </c>
      <c r="W110" s="73">
        <v>800</v>
      </c>
      <c r="X110" s="73">
        <v>858</v>
      </c>
      <c r="Y110" s="73">
        <v>869</v>
      </c>
      <c r="Z110" s="73">
        <v>858</v>
      </c>
      <c r="AA110" s="73">
        <v>875</v>
      </c>
      <c r="AB110" s="73">
        <v>873</v>
      </c>
      <c r="AC110" s="73">
        <v>857</v>
      </c>
      <c r="AD110" s="73">
        <v>881</v>
      </c>
      <c r="AE110" s="73">
        <v>864</v>
      </c>
      <c r="AF110" s="73">
        <v>875</v>
      </c>
      <c r="AG110" s="73">
        <v>918</v>
      </c>
      <c r="AH110" s="73">
        <v>1210</v>
      </c>
      <c r="AI110" s="73">
        <v>11992</v>
      </c>
      <c r="AJ110" s="73">
        <v>1183</v>
      </c>
      <c r="AK110" s="73">
        <v>1173</v>
      </c>
      <c r="AL110" s="73">
        <v>1139</v>
      </c>
      <c r="AM110" s="73">
        <v>1213</v>
      </c>
      <c r="AN110" s="73">
        <v>1075</v>
      </c>
      <c r="AO110" s="73">
        <v>1265</v>
      </c>
      <c r="AP110" s="73">
        <v>1271</v>
      </c>
      <c r="AQ110" s="73">
        <v>1211</v>
      </c>
      <c r="AR110" s="73">
        <v>1375</v>
      </c>
      <c r="AS110" s="73">
        <v>1547</v>
      </c>
      <c r="AT110" s="73">
        <v>1623</v>
      </c>
      <c r="AU110" s="73">
        <v>1466</v>
      </c>
      <c r="AV110" s="73">
        <v>1547</v>
      </c>
      <c r="AW110" s="73">
        <v>1479</v>
      </c>
      <c r="AX110" s="73">
        <v>1730</v>
      </c>
      <c r="AY110" s="73">
        <v>1720</v>
      </c>
      <c r="AZ110" s="73">
        <v>1533</v>
      </c>
      <c r="BA110" s="73">
        <v>1668</v>
      </c>
      <c r="BB110" s="73">
        <v>1583</v>
      </c>
      <c r="BC110" s="73">
        <v>1558</v>
      </c>
      <c r="BD110" s="73">
        <v>16392</v>
      </c>
      <c r="BE110" s="73">
        <v>1509</v>
      </c>
      <c r="BF110" s="73">
        <v>1616</v>
      </c>
      <c r="BG110" s="73">
        <v>1537</v>
      </c>
      <c r="BH110" s="73">
        <v>1750</v>
      </c>
      <c r="BI110" s="73">
        <v>1600</v>
      </c>
      <c r="BJ110" s="73">
        <v>1593</v>
      </c>
      <c r="BK110" s="73">
        <v>1867</v>
      </c>
      <c r="BL110" s="73">
        <v>3140</v>
      </c>
      <c r="BM110" s="73">
        <v>1897</v>
      </c>
      <c r="BN110" s="73">
        <v>1798</v>
      </c>
      <c r="BO110" s="73">
        <v>1752</v>
      </c>
      <c r="BP110" s="73">
        <v>2176</v>
      </c>
      <c r="BQ110" s="73">
        <v>1653</v>
      </c>
      <c r="BR110" s="73">
        <v>3025</v>
      </c>
      <c r="BS110" s="73">
        <v>1653</v>
      </c>
      <c r="BT110" s="73">
        <v>1743</v>
      </c>
      <c r="BU110" s="73">
        <v>1778</v>
      </c>
      <c r="BV110" s="73">
        <v>5389</v>
      </c>
      <c r="BW110" s="73">
        <v>9569</v>
      </c>
      <c r="BX110" s="73">
        <v>4414</v>
      </c>
      <c r="BY110" s="73">
        <v>1819</v>
      </c>
      <c r="BZ110" s="73">
        <v>1795</v>
      </c>
      <c r="CA110" s="73">
        <v>4139</v>
      </c>
      <c r="CB110" s="73">
        <v>4139</v>
      </c>
      <c r="CC110" s="73">
        <v>2170</v>
      </c>
      <c r="CD110" s="73">
        <v>129064</v>
      </c>
      <c r="CE110" s="73">
        <v>2661</v>
      </c>
      <c r="CF110" s="73">
        <v>1696</v>
      </c>
    </row>
    <row r="111" spans="1:84" ht="13.5" customHeight="1" x14ac:dyDescent="0.25">
      <c r="A111" s="17"/>
      <c r="B111" s="17"/>
      <c r="C111" s="17"/>
      <c r="D111" s="20"/>
      <c r="E111" s="11"/>
      <c r="F111" s="14" t="s">
        <v>100</v>
      </c>
      <c r="G111" s="106" t="e">
        <f ca="1">G110/G5</f>
        <v>#REF!</v>
      </c>
      <c r="H111" s="74" t="e">
        <f>H110/H5</f>
        <v>#REF!</v>
      </c>
      <c r="I111" s="74">
        <v>0.19470446643487563</v>
      </c>
      <c r="J111" s="74">
        <v>0.25381117945974857</v>
      </c>
      <c r="K111" s="74">
        <v>0.17056766209308583</v>
      </c>
      <c r="L111" s="74">
        <v>0.22288181327576903</v>
      </c>
      <c r="M111" s="74">
        <v>0.22312263641274988</v>
      </c>
      <c r="N111" s="74">
        <v>0.23062381852551986</v>
      </c>
      <c r="O111" s="74">
        <v>0.23087320897539876</v>
      </c>
      <c r="P111" s="74">
        <v>0.22555375472717451</v>
      </c>
      <c r="Q111" s="74">
        <v>0.22787550744248986</v>
      </c>
      <c r="R111" s="74">
        <v>0.25777657560183931</v>
      </c>
      <c r="S111" s="74">
        <v>0.23041599135602378</v>
      </c>
      <c r="T111" s="74">
        <v>0.23643724696356275</v>
      </c>
      <c r="U111" s="74">
        <v>0.22922868741542626</v>
      </c>
      <c r="V111" s="74">
        <v>0.26217532467532467</v>
      </c>
      <c r="W111" s="74">
        <v>0.21697857336588011</v>
      </c>
      <c r="X111" s="74">
        <v>0.23308883455582721</v>
      </c>
      <c r="Y111" s="74">
        <v>0.23601303639326454</v>
      </c>
      <c r="Z111" s="74">
        <v>0.23334239869458798</v>
      </c>
      <c r="AA111" s="74">
        <v>0.23867975995635571</v>
      </c>
      <c r="AB111" s="74">
        <v>0.23858977862804046</v>
      </c>
      <c r="AC111" s="74">
        <v>0.23408904670854958</v>
      </c>
      <c r="AD111" s="74">
        <v>0.24150219298245615</v>
      </c>
      <c r="AE111" s="74">
        <v>0.23703703703703705</v>
      </c>
      <c r="AF111" s="74">
        <v>0.24058289799285126</v>
      </c>
      <c r="AG111" s="74">
        <v>0.25247524752475248</v>
      </c>
      <c r="AH111" s="74">
        <v>0.33278327832783278</v>
      </c>
      <c r="AI111" s="74">
        <v>3.3081379310344827</v>
      </c>
      <c r="AJ111" s="74">
        <v>0.32598511986773215</v>
      </c>
      <c r="AK111" s="74">
        <v>0.32349696635410924</v>
      </c>
      <c r="AL111" s="74">
        <v>0.31498893805309736</v>
      </c>
      <c r="AM111" s="74">
        <v>0.3351754628350373</v>
      </c>
      <c r="AN111" s="74">
        <v>0.29720763063312139</v>
      </c>
      <c r="AO111" s="74">
        <v>0.37009947337624344</v>
      </c>
      <c r="AP111" s="74">
        <v>0.37229056824838896</v>
      </c>
      <c r="AQ111" s="74">
        <v>0.33545706371191136</v>
      </c>
      <c r="AR111" s="74">
        <v>0.40417401528512642</v>
      </c>
      <c r="AS111" s="74">
        <v>0.45553592461719672</v>
      </c>
      <c r="AT111" s="74">
        <v>0.47890233107111241</v>
      </c>
      <c r="AU111" s="74">
        <v>0.43347131874630396</v>
      </c>
      <c r="AV111" s="74">
        <v>0.45891426876297836</v>
      </c>
      <c r="AW111" s="74">
        <v>0.43874221299317712</v>
      </c>
      <c r="AX111" s="74">
        <v>0.51396316102198458</v>
      </c>
      <c r="AY111" s="74">
        <v>0.5114481118049361</v>
      </c>
      <c r="AZ111" s="74">
        <v>0.457748581666169</v>
      </c>
      <c r="BA111" s="74">
        <v>0.49895303619503439</v>
      </c>
      <c r="BB111" s="74">
        <v>0.4732436472346786</v>
      </c>
      <c r="BC111" s="74">
        <v>0.46688642493257415</v>
      </c>
      <c r="BD111" s="74">
        <v>4.9225225225225229</v>
      </c>
      <c r="BE111" s="74">
        <v>0.45561594202898553</v>
      </c>
      <c r="BF111" s="74">
        <v>0.48925219497426581</v>
      </c>
      <c r="BG111" s="74">
        <v>0.46561647985458954</v>
      </c>
      <c r="BH111" s="74">
        <v>0.53159173754556499</v>
      </c>
      <c r="BI111" s="74">
        <v>0.48721071863581</v>
      </c>
      <c r="BJ111" s="74">
        <v>0.48656078191814295</v>
      </c>
      <c r="BK111" s="74">
        <v>0.57077346377254667</v>
      </c>
      <c r="BL111" s="74">
        <v>0.96913580246913578</v>
      </c>
      <c r="BM111" s="74">
        <v>0.58549382716049381</v>
      </c>
      <c r="BN111" s="74">
        <v>0.55977584059775842</v>
      </c>
      <c r="BO111" s="74">
        <v>0.5456244160697602</v>
      </c>
      <c r="BP111" s="74">
        <v>0.67872738615096695</v>
      </c>
      <c r="BQ111" s="74">
        <v>0.51656250000000004</v>
      </c>
      <c r="BR111" s="74">
        <v>0.9485732204452807</v>
      </c>
      <c r="BS111" s="74">
        <v>0.52062992125984253</v>
      </c>
      <c r="BT111" s="74">
        <v>0.54897637795275589</v>
      </c>
      <c r="BU111" s="74">
        <v>0.56000000000000005</v>
      </c>
      <c r="BV111" s="74">
        <v>1.7048402404302436</v>
      </c>
      <c r="BW111" s="74">
        <v>3.0281645569620252</v>
      </c>
      <c r="BX111" s="74">
        <v>1.4061803122013381</v>
      </c>
      <c r="BY111" s="74">
        <v>0.58059368017874247</v>
      </c>
      <c r="BZ111" s="74">
        <v>0.57329926541041198</v>
      </c>
      <c r="CA111" s="74">
        <v>1.3266025641025641</v>
      </c>
      <c r="CB111" s="74">
        <v>1.3325820991629105</v>
      </c>
      <c r="CC111" s="74">
        <v>0.70022587931590841</v>
      </c>
      <c r="CD111" s="74">
        <v>41.822423849643549</v>
      </c>
      <c r="CE111" s="74">
        <v>0.86508452535760727</v>
      </c>
      <c r="CF111" s="74">
        <v>0.5522631064799739</v>
      </c>
    </row>
    <row r="112" spans="1:84" x14ac:dyDescent="0.25">
      <c r="A112" s="17"/>
      <c r="B112" s="17"/>
      <c r="C112" s="17"/>
      <c r="D112" s="20"/>
      <c r="E112" s="11"/>
      <c r="F112" s="133" t="s">
        <v>106</v>
      </c>
      <c r="G112" s="111" t="e">
        <f ca="1">(INDIRECT("H112")+INDIRECT("I112")+INDIRECT("J112")+INDIRECT("K112")+INDIRECT("L112")+INDIRECT("M112")+INDIRECT("N112")+INDIRECT("O112")+INDIRECT("P112")+INDIRECT("Q112")+INDIRECT("R112")+INDIRECT("S112")) / 12</f>
        <v>#REF!</v>
      </c>
      <c r="H112" s="73" t="e">
        <f>#REF!</f>
        <v>#REF!</v>
      </c>
      <c r="I112" s="73">
        <v>28019</v>
      </c>
      <c r="J112" s="73">
        <v>32777</v>
      </c>
      <c r="K112" s="73">
        <v>35484</v>
      </c>
      <c r="L112" s="73">
        <v>47770</v>
      </c>
      <c r="M112" s="73">
        <v>30996</v>
      </c>
      <c r="N112" s="73">
        <v>32563</v>
      </c>
      <c r="O112" s="73">
        <v>30884</v>
      </c>
      <c r="P112" s="73">
        <v>33285</v>
      </c>
      <c r="Q112" s="73">
        <v>36160</v>
      </c>
      <c r="R112" s="73">
        <v>34773</v>
      </c>
      <c r="S112" s="73">
        <v>34480</v>
      </c>
      <c r="T112" s="73">
        <v>41608</v>
      </c>
      <c r="U112" s="73">
        <v>38874</v>
      </c>
      <c r="V112" s="73">
        <v>48364</v>
      </c>
      <c r="W112" s="73">
        <v>37476</v>
      </c>
      <c r="X112" s="73">
        <v>35513</v>
      </c>
      <c r="Y112" s="73">
        <v>39121</v>
      </c>
      <c r="Z112" s="73">
        <v>38850</v>
      </c>
      <c r="AA112" s="73">
        <v>39673</v>
      </c>
      <c r="AB112" s="73">
        <v>43046</v>
      </c>
      <c r="AC112" s="73">
        <v>41339</v>
      </c>
      <c r="AD112" s="73">
        <v>42142</v>
      </c>
      <c r="AE112" s="73">
        <v>44515</v>
      </c>
      <c r="AF112" s="73">
        <v>44913</v>
      </c>
      <c r="AG112" s="73">
        <v>43329</v>
      </c>
      <c r="AH112" s="73">
        <v>67897</v>
      </c>
      <c r="AI112" s="73">
        <v>73228</v>
      </c>
      <c r="AJ112" s="73">
        <v>73494</v>
      </c>
      <c r="AK112" s="73">
        <v>74566</v>
      </c>
      <c r="AL112" s="73">
        <v>89723</v>
      </c>
      <c r="AM112" s="73">
        <v>78178</v>
      </c>
      <c r="AN112" s="73">
        <v>75222</v>
      </c>
      <c r="AO112" s="73">
        <v>73959</v>
      </c>
      <c r="AP112" s="73">
        <v>81628</v>
      </c>
      <c r="AQ112" s="73">
        <v>74677</v>
      </c>
      <c r="AR112" s="73">
        <v>78737</v>
      </c>
      <c r="AS112" s="73">
        <v>81294</v>
      </c>
      <c r="AT112" s="73">
        <v>86647</v>
      </c>
      <c r="AU112" s="73">
        <v>74440</v>
      </c>
      <c r="AV112" s="73">
        <v>96407</v>
      </c>
      <c r="AW112" s="73">
        <v>79938</v>
      </c>
      <c r="AX112" s="73">
        <v>78743</v>
      </c>
      <c r="AY112" s="73">
        <v>99043</v>
      </c>
      <c r="AZ112" s="73">
        <v>78144</v>
      </c>
      <c r="BA112" s="73">
        <v>86193</v>
      </c>
      <c r="BB112" s="73">
        <v>96819</v>
      </c>
      <c r="BC112" s="73">
        <v>86497</v>
      </c>
      <c r="BD112" s="73">
        <v>121144</v>
      </c>
      <c r="BE112" s="73">
        <v>88957</v>
      </c>
      <c r="BF112" s="73">
        <v>93356</v>
      </c>
      <c r="BG112" s="73">
        <v>79379</v>
      </c>
      <c r="BH112" s="73">
        <v>125595</v>
      </c>
      <c r="BI112" s="73">
        <v>79974</v>
      </c>
      <c r="BJ112" s="73">
        <v>92275</v>
      </c>
      <c r="BK112" s="73">
        <v>119113</v>
      </c>
      <c r="BL112" s="73">
        <v>86998</v>
      </c>
      <c r="BM112" s="73">
        <v>110413</v>
      </c>
      <c r="BN112" s="73">
        <v>93824</v>
      </c>
      <c r="BO112" s="73">
        <v>93369</v>
      </c>
      <c r="BP112" s="73">
        <v>115190</v>
      </c>
      <c r="BQ112" s="73">
        <v>99642</v>
      </c>
      <c r="BR112" s="73">
        <v>135283</v>
      </c>
      <c r="BS112" s="73">
        <v>97277</v>
      </c>
      <c r="BT112" s="73">
        <v>91773</v>
      </c>
      <c r="BU112" s="73">
        <v>97250</v>
      </c>
      <c r="BV112" s="73">
        <v>109502</v>
      </c>
      <c r="BW112" s="73">
        <v>429534</v>
      </c>
      <c r="BX112" s="73">
        <v>103681</v>
      </c>
      <c r="BY112" s="73">
        <v>112103</v>
      </c>
      <c r="BZ112" s="73">
        <v>103651</v>
      </c>
      <c r="CA112" s="73">
        <v>174889</v>
      </c>
      <c r="CB112" s="73">
        <v>174889</v>
      </c>
      <c r="CC112" s="73">
        <v>456864</v>
      </c>
      <c r="CD112" s="73">
        <v>114312</v>
      </c>
      <c r="CE112" s="73">
        <v>117130</v>
      </c>
      <c r="CF112" s="73">
        <v>109008</v>
      </c>
    </row>
    <row r="113" spans="1:84" ht="12" customHeight="1" x14ac:dyDescent="0.25">
      <c r="A113" s="17"/>
      <c r="B113" s="17"/>
      <c r="C113" s="17"/>
      <c r="D113" s="20"/>
      <c r="E113" s="11"/>
      <c r="F113" s="14" t="s">
        <v>102</v>
      </c>
      <c r="G113" s="106" t="e">
        <f ca="1">G112/G6</f>
        <v>#REF!</v>
      </c>
      <c r="H113" s="74" t="e">
        <f>H112/H6</f>
        <v>#REF!</v>
      </c>
      <c r="I113" s="74">
        <v>0.31717228888385784</v>
      </c>
      <c r="J113" s="74">
        <v>0.36989346815329754</v>
      </c>
      <c r="K113" s="74">
        <v>0.39984675020283061</v>
      </c>
      <c r="L113" s="74">
        <v>0.53687428353076039</v>
      </c>
      <c r="M113" s="74">
        <v>0.34761349363000177</v>
      </c>
      <c r="N113" s="74">
        <v>0.36218134092628018</v>
      </c>
      <c r="O113" s="74">
        <v>0.33907907160580575</v>
      </c>
      <c r="P113" s="74">
        <v>0.36313550076369189</v>
      </c>
      <c r="Q113" s="74">
        <v>0.39268493983753966</v>
      </c>
      <c r="R113" s="74">
        <v>0.37676338656900776</v>
      </c>
      <c r="S113" s="74">
        <v>0.37268423441924814</v>
      </c>
      <c r="T113" s="74">
        <v>0.44799035283224048</v>
      </c>
      <c r="U113" s="74">
        <v>0.41672294581122366</v>
      </c>
      <c r="V113" s="74">
        <v>0.51462560784856193</v>
      </c>
      <c r="W113" s="74">
        <v>0.3955250659630607</v>
      </c>
      <c r="X113" s="74">
        <v>0.37326704575314534</v>
      </c>
      <c r="Y113" s="74">
        <v>0.41028410818974104</v>
      </c>
      <c r="Z113" s="74">
        <v>0.40591369762825202</v>
      </c>
      <c r="AA113" s="74">
        <v>0.41292921302705121</v>
      </c>
      <c r="AB113" s="74">
        <v>0.44508550985379575</v>
      </c>
      <c r="AC113" s="74">
        <v>0.42540339178397957</v>
      </c>
      <c r="AD113" s="74">
        <v>0.43040689598823434</v>
      </c>
      <c r="AE113" s="74">
        <v>0.45115487133750215</v>
      </c>
      <c r="AF113" s="74">
        <v>0.45199110368633449</v>
      </c>
      <c r="AG113" s="74">
        <v>0.42660509811257591</v>
      </c>
      <c r="AH113" s="74">
        <v>0.66783715463227988</v>
      </c>
      <c r="AI113" s="74">
        <v>0.71676911632277518</v>
      </c>
      <c r="AJ113" s="74">
        <v>0.7128211594231012</v>
      </c>
      <c r="AK113" s="74">
        <v>0.71580382256098152</v>
      </c>
      <c r="AL113" s="74">
        <v>0.85894674363613732</v>
      </c>
      <c r="AM113" s="74">
        <v>0.7447651710012384</v>
      </c>
      <c r="AN113" s="74">
        <v>0.7129168917574138</v>
      </c>
      <c r="AO113" s="74">
        <v>0.71356623925439233</v>
      </c>
      <c r="AP113" s="74">
        <v>0.78115908742918394</v>
      </c>
      <c r="AQ113" s="74">
        <v>0.68992692098042296</v>
      </c>
      <c r="AR113" s="74">
        <v>0.7511280705938469</v>
      </c>
      <c r="AS113" s="74">
        <v>0.76878120744439404</v>
      </c>
      <c r="AT113" s="74">
        <v>0.81318980403934227</v>
      </c>
      <c r="AU113" s="74">
        <v>0.69501890668036037</v>
      </c>
      <c r="AV113" s="74">
        <v>0.89308741245785006</v>
      </c>
      <c r="AW113" s="74">
        <v>0.72695361166937966</v>
      </c>
      <c r="AX113" s="74">
        <v>0.70813960808295184</v>
      </c>
      <c r="AY113" s="74">
        <v>0.88141641748540511</v>
      </c>
      <c r="AZ113" s="74">
        <v>0.6900741787354292</v>
      </c>
      <c r="BA113" s="74">
        <v>0.75544940619659051</v>
      </c>
      <c r="BB113" s="74">
        <v>0.83953903784121253</v>
      </c>
      <c r="BC113" s="74">
        <v>0.74425868403617312</v>
      </c>
      <c r="BD113" s="74">
        <v>1.036375457687438</v>
      </c>
      <c r="BE113" s="74">
        <v>0.75648210352657042</v>
      </c>
      <c r="BF113" s="74">
        <v>0.78519041851702331</v>
      </c>
      <c r="BG113" s="74">
        <v>0.6610839982011093</v>
      </c>
      <c r="BH113" s="74">
        <v>1.0348364876778695</v>
      </c>
      <c r="BI113" s="74">
        <v>0.65782698461006972</v>
      </c>
      <c r="BJ113" s="74">
        <v>0.75414565574507386</v>
      </c>
      <c r="BK113" s="74">
        <v>0.96999136793758856</v>
      </c>
      <c r="BL113" s="74">
        <v>0.70895504143815247</v>
      </c>
      <c r="BM113" s="74">
        <v>0.89976612094888075</v>
      </c>
      <c r="BN113" s="74">
        <v>0.76302627619690477</v>
      </c>
      <c r="BO113" s="74">
        <v>0.75612837394621124</v>
      </c>
      <c r="BP113" s="74">
        <v>0.93048992285633503</v>
      </c>
      <c r="BQ113" s="74">
        <v>0.80385623815094187</v>
      </c>
      <c r="BR113" s="74">
        <v>1.0895070428206719</v>
      </c>
      <c r="BS113" s="74">
        <v>0.75822908141392886</v>
      </c>
      <c r="BT113" s="74">
        <v>0.71532795510347247</v>
      </c>
      <c r="BU113" s="74">
        <v>0.75801862894111227</v>
      </c>
      <c r="BV113" s="74">
        <v>0.84711907414283949</v>
      </c>
      <c r="BW113" s="74">
        <v>3.2998686302980018</v>
      </c>
      <c r="BX113" s="74">
        <v>0.79338393963973619</v>
      </c>
      <c r="BY113" s="74">
        <v>0.85483452798535919</v>
      </c>
      <c r="BZ113" s="74">
        <v>0.79002286585365855</v>
      </c>
      <c r="CA113" s="74">
        <v>1.333686666870024</v>
      </c>
      <c r="CB113" s="74">
        <v>1.3321932677732158</v>
      </c>
      <c r="CC113" s="74">
        <v>3.4587850523893162</v>
      </c>
      <c r="CD113" s="74">
        <v>0.86153567875553949</v>
      </c>
      <c r="CE113" s="74">
        <v>0.87881334313710779</v>
      </c>
      <c r="CF113" s="74">
        <v>0.81319517489873105</v>
      </c>
    </row>
    <row r="114" spans="1:84" hidden="1" x14ac:dyDescent="0.25">
      <c r="A114" s="17"/>
      <c r="B114" s="17"/>
      <c r="C114" s="17"/>
      <c r="D114" s="20"/>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20"/>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20"/>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20"/>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20"/>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20"/>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20"/>
      <c r="E120" s="11"/>
      <c r="F120" s="159" t="s">
        <v>108</v>
      </c>
      <c r="G120" s="111" t="e">
        <f ca="1">(INDIRECT("H120")+INDIRECT("I120")+INDIRECT("J120")+INDIRECT("K120")+INDIRECT("L120")+INDIRECT("M120")+INDIRECT("N120")+INDIRECT("O120")+INDIRECT("P120")+INDIRECT("Q120")+INDIRECT("R120")+INDIRECT("S120")) / 12</f>
        <v>#REF!</v>
      </c>
      <c r="H120" s="150" t="e">
        <f>#REF!</f>
        <v>#REF!</v>
      </c>
      <c r="I120" s="150">
        <v>19</v>
      </c>
      <c r="J120" s="150">
        <v>27</v>
      </c>
      <c r="K120" s="150">
        <v>39</v>
      </c>
      <c r="L120" s="150">
        <v>29</v>
      </c>
      <c r="M120" s="150">
        <v>11</v>
      </c>
      <c r="N120" s="150">
        <v>23</v>
      </c>
      <c r="O120" s="150">
        <v>28</v>
      </c>
      <c r="P120" s="150">
        <v>21</v>
      </c>
      <c r="Q120" s="150">
        <v>28</v>
      </c>
      <c r="R120" s="150">
        <v>23</v>
      </c>
      <c r="S120" s="150">
        <v>28</v>
      </c>
      <c r="T120" s="150">
        <v>23</v>
      </c>
      <c r="U120" s="150">
        <v>15</v>
      </c>
      <c r="V120" s="150">
        <v>18</v>
      </c>
      <c r="W120" s="150">
        <v>19</v>
      </c>
      <c r="X120" s="150">
        <v>17</v>
      </c>
      <c r="Y120" s="150">
        <v>11</v>
      </c>
      <c r="Z120" s="150">
        <v>26</v>
      </c>
      <c r="AA120" s="150">
        <v>25</v>
      </c>
      <c r="AB120" s="150">
        <v>21</v>
      </c>
      <c r="AC120" s="150">
        <v>28</v>
      </c>
      <c r="AD120" s="150">
        <v>24</v>
      </c>
      <c r="AE120" s="150">
        <v>18</v>
      </c>
      <c r="AF120" s="150">
        <v>13</v>
      </c>
      <c r="AG120" s="150">
        <v>22</v>
      </c>
      <c r="AH120" s="150">
        <v>18</v>
      </c>
      <c r="AI120" s="150">
        <v>19</v>
      </c>
      <c r="AJ120" s="150">
        <v>28</v>
      </c>
      <c r="AK120" s="150">
        <v>15</v>
      </c>
      <c r="AL120" s="150">
        <v>20</v>
      </c>
      <c r="AM120" s="150">
        <v>18</v>
      </c>
      <c r="AN120" s="150">
        <v>13</v>
      </c>
      <c r="AO120" s="150">
        <v>21</v>
      </c>
      <c r="AP120" s="150">
        <v>27</v>
      </c>
      <c r="AQ120" s="150">
        <v>26</v>
      </c>
      <c r="AR120" s="150">
        <v>21</v>
      </c>
      <c r="AS120" s="150">
        <v>12</v>
      </c>
      <c r="AT120" s="150">
        <v>18</v>
      </c>
      <c r="AU120" s="150">
        <v>26</v>
      </c>
      <c r="AV120" s="150">
        <v>31</v>
      </c>
      <c r="AW120" s="150">
        <v>6</v>
      </c>
      <c r="AX120" s="150">
        <v>24</v>
      </c>
      <c r="AY120" s="150">
        <v>31</v>
      </c>
      <c r="AZ120" s="150">
        <v>15</v>
      </c>
      <c r="BA120" s="150">
        <v>10</v>
      </c>
      <c r="BB120" s="150">
        <v>19</v>
      </c>
      <c r="BC120" s="150">
        <v>17</v>
      </c>
      <c r="BD120" s="150">
        <v>16</v>
      </c>
      <c r="BE120" s="150">
        <v>130</v>
      </c>
      <c r="BF120" s="150">
        <v>28</v>
      </c>
      <c r="BG120" s="150">
        <v>13</v>
      </c>
      <c r="BH120" s="150">
        <v>14</v>
      </c>
      <c r="BI120" s="150">
        <v>15</v>
      </c>
      <c r="BJ120" s="150">
        <v>31</v>
      </c>
      <c r="BK120" s="150">
        <v>37</v>
      </c>
      <c r="BL120" s="150">
        <v>23</v>
      </c>
      <c r="BM120" s="150">
        <v>19</v>
      </c>
      <c r="BN120" s="150">
        <v>30</v>
      </c>
      <c r="BO120" s="150">
        <v>22</v>
      </c>
      <c r="BP120" s="150">
        <v>32</v>
      </c>
      <c r="BQ120" s="150">
        <v>23</v>
      </c>
      <c r="BR120" s="150">
        <v>23</v>
      </c>
      <c r="BS120" s="150">
        <v>18</v>
      </c>
      <c r="BT120" s="150">
        <v>18</v>
      </c>
      <c r="BU120" s="150">
        <v>13</v>
      </c>
      <c r="BV120" s="150">
        <v>18</v>
      </c>
      <c r="BW120" s="150">
        <v>28</v>
      </c>
      <c r="BX120" s="150">
        <v>32</v>
      </c>
      <c r="BY120" s="150">
        <v>30</v>
      </c>
      <c r="BZ120" s="150">
        <v>23</v>
      </c>
      <c r="CA120" s="150">
        <v>19</v>
      </c>
      <c r="CB120" s="150">
        <v>50</v>
      </c>
      <c r="CC120" s="150">
        <v>19</v>
      </c>
      <c r="CD120" s="150">
        <v>22</v>
      </c>
      <c r="CE120" s="150">
        <v>26</v>
      </c>
      <c r="CF120" s="150">
        <v>20</v>
      </c>
    </row>
    <row r="121" spans="1:84" x14ac:dyDescent="0.25">
      <c r="A121" s="17"/>
      <c r="B121" s="17"/>
      <c r="C121" s="17"/>
      <c r="D121" s="20"/>
      <c r="E121" s="11"/>
      <c r="F121" s="14" t="s">
        <v>100</v>
      </c>
      <c r="G121" s="106" t="e">
        <f ca="1">G120/G5</f>
        <v>#REF!</v>
      </c>
      <c r="H121" s="107" t="e">
        <f>H120/H5</f>
        <v>#REF!</v>
      </c>
      <c r="I121" s="107">
        <v>5.0815726129981274E-3</v>
      </c>
      <c r="J121" s="107">
        <v>7.2211821342604973E-3</v>
      </c>
      <c r="K121" s="107">
        <v>1.0492332526230832E-2</v>
      </c>
      <c r="L121" s="107">
        <v>7.8251484079870474E-3</v>
      </c>
      <c r="M121" s="107">
        <v>2.9713668287412211E-3</v>
      </c>
      <c r="N121" s="107">
        <v>6.2111801242236021E-3</v>
      </c>
      <c r="O121" s="107">
        <v>7.5696134090294676E-3</v>
      </c>
      <c r="P121" s="107">
        <v>5.6726094003241492E-3</v>
      </c>
      <c r="Q121" s="107">
        <v>7.5778078484438427E-3</v>
      </c>
      <c r="R121" s="107">
        <v>6.2212604814714636E-3</v>
      </c>
      <c r="S121" s="107">
        <v>7.5634792004321992E-3</v>
      </c>
      <c r="T121" s="107">
        <v>6.2078272604588394E-3</v>
      </c>
      <c r="U121" s="107">
        <v>4.0595399188092015E-3</v>
      </c>
      <c r="V121" s="107">
        <v>4.87012987012987E-3</v>
      </c>
      <c r="W121" s="107">
        <v>5.1532411174396529E-3</v>
      </c>
      <c r="X121" s="107">
        <v>4.6183102417821243E-3</v>
      </c>
      <c r="Y121" s="107">
        <v>2.9875067897881585E-3</v>
      </c>
      <c r="Z121" s="107">
        <v>7.0709817786238785E-3</v>
      </c>
      <c r="AA121" s="107">
        <v>6.8194217130387339E-3</v>
      </c>
      <c r="AB121" s="107">
        <v>5.7392730254167803E-3</v>
      </c>
      <c r="AC121" s="107">
        <v>7.6481835564053535E-3</v>
      </c>
      <c r="AD121" s="107">
        <v>6.5789473684210523E-3</v>
      </c>
      <c r="AE121" s="107">
        <v>4.9382716049382715E-3</v>
      </c>
      <c r="AF121" s="107">
        <v>3.5743744844652188E-3</v>
      </c>
      <c r="AG121" s="107">
        <v>6.0506050605060504E-3</v>
      </c>
      <c r="AH121" s="107">
        <v>4.9504950495049506E-3</v>
      </c>
      <c r="AI121" s="107">
        <v>5.241379310344828E-3</v>
      </c>
      <c r="AJ121" s="107">
        <v>7.7156241388812346E-3</v>
      </c>
      <c r="AK121" s="107">
        <v>4.1367898510755651E-3</v>
      </c>
      <c r="AL121" s="107">
        <v>5.5309734513274336E-3</v>
      </c>
      <c r="AM121" s="107">
        <v>4.9737496546007186E-3</v>
      </c>
      <c r="AN121" s="107">
        <v>3.5941387890517005E-3</v>
      </c>
      <c r="AO121" s="107">
        <v>6.1439438267992981E-3</v>
      </c>
      <c r="AP121" s="107">
        <v>7.9086115992970125E-3</v>
      </c>
      <c r="AQ121" s="107">
        <v>7.2022160664819944E-3</v>
      </c>
      <c r="AR121" s="107">
        <v>6.1728395061728392E-3</v>
      </c>
      <c r="AS121" s="107">
        <v>3.5335689045936395E-3</v>
      </c>
      <c r="AT121" s="107">
        <v>5.311301268810859E-3</v>
      </c>
      <c r="AU121" s="107">
        <v>7.68775872264932E-3</v>
      </c>
      <c r="AV121" s="107">
        <v>9.1960842479976261E-3</v>
      </c>
      <c r="AW121" s="107">
        <v>1.7798872738059924E-3</v>
      </c>
      <c r="AX121" s="107">
        <v>7.1301247771836003E-3</v>
      </c>
      <c r="AY121" s="107">
        <v>9.2179601546238474E-3</v>
      </c>
      <c r="AZ121" s="107">
        <v>4.4789489399820843E-3</v>
      </c>
      <c r="BA121" s="107">
        <v>2.9913251570445709E-3</v>
      </c>
      <c r="BB121" s="107">
        <v>5.6801195814648727E-3</v>
      </c>
      <c r="BC121" s="107">
        <v>5.0943961642193588E-3</v>
      </c>
      <c r="BD121" s="107">
        <v>4.8048048048048046E-3</v>
      </c>
      <c r="BE121" s="107">
        <v>3.92512077294686E-2</v>
      </c>
      <c r="BF121" s="107">
        <v>8.4771419921283678E-3</v>
      </c>
      <c r="BG121" s="107">
        <v>3.9382005452893061E-3</v>
      </c>
      <c r="BH121" s="107">
        <v>4.2527339003645198E-3</v>
      </c>
      <c r="BI121" s="107">
        <v>4.5676004872107186E-3</v>
      </c>
      <c r="BJ121" s="107">
        <v>9.4685400122174711E-3</v>
      </c>
      <c r="BK121" s="107">
        <v>1.1311525527361662E-2</v>
      </c>
      <c r="BL121" s="107">
        <v>7.0987654320987656E-3</v>
      </c>
      <c r="BM121" s="107">
        <v>5.8641975308641979E-3</v>
      </c>
      <c r="BN121" s="107">
        <v>9.3399750933997501E-3</v>
      </c>
      <c r="BO121" s="107">
        <v>6.8514481469947059E-3</v>
      </c>
      <c r="BP121" s="107">
        <v>9.9812850904553961E-3</v>
      </c>
      <c r="BQ121" s="107">
        <v>7.1875000000000003E-3</v>
      </c>
      <c r="BR121" s="107">
        <v>7.2122922546252743E-3</v>
      </c>
      <c r="BS121" s="107">
        <v>5.6692913385826774E-3</v>
      </c>
      <c r="BT121" s="107">
        <v>5.6692913385826774E-3</v>
      </c>
      <c r="BU121" s="107">
        <v>4.0944881889763782E-3</v>
      </c>
      <c r="BV121" s="107">
        <v>5.6944005061689337E-3</v>
      </c>
      <c r="BW121" s="107">
        <v>8.8607594936708865E-3</v>
      </c>
      <c r="BX121" s="107">
        <v>1.0194329404268876E-2</v>
      </c>
      <c r="BY121" s="107">
        <v>9.5754867539099911E-3</v>
      </c>
      <c r="BZ121" s="107">
        <v>7.3458958799105713E-3</v>
      </c>
      <c r="CA121" s="107">
        <v>6.0897435897435898E-3</v>
      </c>
      <c r="CB121" s="107">
        <v>1.6097875080489377E-2</v>
      </c>
      <c r="CC121" s="107">
        <v>6.1310100032268477E-3</v>
      </c>
      <c r="CD121" s="107">
        <v>7.1289695398574207E-3</v>
      </c>
      <c r="CE121" s="107">
        <v>8.4525357607282189E-3</v>
      </c>
      <c r="CF121" s="107">
        <v>6.5125366330185605E-3</v>
      </c>
    </row>
    <row r="122" spans="1:84" x14ac:dyDescent="0.25">
      <c r="A122" s="17"/>
      <c r="B122" s="17"/>
      <c r="C122" s="17"/>
      <c r="D122" s="20"/>
      <c r="E122" s="11"/>
      <c r="F122" s="159" t="s">
        <v>109</v>
      </c>
      <c r="G122" s="111" t="e">
        <f ca="1">(INDIRECT("H122")+INDIRECT("I122")+INDIRECT("J122")+INDIRECT("K122")+INDIRECT("L122")+INDIRECT("M122")+INDIRECT("N122")+INDIRECT("O122")+INDIRECT("P122")+INDIRECT("Q122")+INDIRECT("R122")+INDIRECT("S122")) / 12</f>
        <v>#REF!</v>
      </c>
      <c r="H122" s="150" t="e">
        <f>#REF!</f>
        <v>#REF!</v>
      </c>
      <c r="I122" s="150">
        <v>895</v>
      </c>
      <c r="J122" s="150">
        <v>1074</v>
      </c>
      <c r="K122" s="150">
        <v>1012</v>
      </c>
      <c r="L122" s="150">
        <v>1025</v>
      </c>
      <c r="M122" s="150">
        <v>801</v>
      </c>
      <c r="N122" s="150">
        <v>778</v>
      </c>
      <c r="O122" s="150">
        <v>739</v>
      </c>
      <c r="P122" s="150">
        <v>1120</v>
      </c>
      <c r="Q122" s="150">
        <v>1200</v>
      </c>
      <c r="R122" s="150">
        <v>1201</v>
      </c>
      <c r="S122" s="150">
        <v>1110</v>
      </c>
      <c r="T122" s="150">
        <v>1506</v>
      </c>
      <c r="U122" s="150">
        <v>1593</v>
      </c>
      <c r="V122" s="150">
        <v>1242</v>
      </c>
      <c r="W122" s="150">
        <v>940</v>
      </c>
      <c r="X122" s="150">
        <v>1359</v>
      </c>
      <c r="Y122" s="150">
        <v>781</v>
      </c>
      <c r="Z122" s="150">
        <v>1212</v>
      </c>
      <c r="AA122" s="150">
        <v>1265</v>
      </c>
      <c r="AB122" s="150">
        <v>1442</v>
      </c>
      <c r="AC122" s="150">
        <v>1253</v>
      </c>
      <c r="AD122" s="150">
        <v>1441</v>
      </c>
      <c r="AE122" s="150">
        <v>1626</v>
      </c>
      <c r="AF122" s="150">
        <v>1702</v>
      </c>
      <c r="AG122" s="150">
        <v>714</v>
      </c>
      <c r="AH122" s="150">
        <v>1662</v>
      </c>
      <c r="AI122" s="150">
        <v>2024</v>
      </c>
      <c r="AJ122" s="150">
        <v>2058</v>
      </c>
      <c r="AK122" s="150">
        <v>1516</v>
      </c>
      <c r="AL122" s="150">
        <v>1472</v>
      </c>
      <c r="AM122" s="150">
        <v>1797</v>
      </c>
      <c r="AN122" s="150">
        <v>1818</v>
      </c>
      <c r="AO122" s="150">
        <v>2100</v>
      </c>
      <c r="AP122" s="150">
        <v>1856</v>
      </c>
      <c r="AQ122" s="150">
        <v>1623</v>
      </c>
      <c r="AR122" s="150">
        <v>1763</v>
      </c>
      <c r="AS122" s="150">
        <v>2135</v>
      </c>
      <c r="AT122" s="150">
        <v>2018</v>
      </c>
      <c r="AU122" s="150">
        <v>2254</v>
      </c>
      <c r="AV122" s="150">
        <v>2138</v>
      </c>
      <c r="AW122" s="150">
        <v>1960</v>
      </c>
      <c r="AX122" s="150">
        <v>2659</v>
      </c>
      <c r="AY122" s="150">
        <v>2586</v>
      </c>
      <c r="AZ122" s="150">
        <v>2289</v>
      </c>
      <c r="BA122" s="150">
        <v>3286</v>
      </c>
      <c r="BB122" s="150">
        <v>3345</v>
      </c>
      <c r="BC122" s="150">
        <v>3813</v>
      </c>
      <c r="BD122" s="150">
        <v>4290</v>
      </c>
      <c r="BE122" s="150">
        <v>3209</v>
      </c>
      <c r="BF122" s="150">
        <v>3104</v>
      </c>
      <c r="BG122" s="150">
        <v>1564</v>
      </c>
      <c r="BH122" s="150">
        <v>1086</v>
      </c>
      <c r="BI122" s="150">
        <v>1853</v>
      </c>
      <c r="BJ122" s="150">
        <v>2641</v>
      </c>
      <c r="BK122" s="150">
        <v>4422</v>
      </c>
      <c r="BL122" s="150">
        <v>6215</v>
      </c>
      <c r="BM122" s="150">
        <v>3831</v>
      </c>
      <c r="BN122" s="150">
        <v>3132</v>
      </c>
      <c r="BO122" s="150">
        <v>2144</v>
      </c>
      <c r="BP122" s="150">
        <v>2166</v>
      </c>
      <c r="BQ122" s="150">
        <v>1457</v>
      </c>
      <c r="BR122" s="150">
        <v>1457</v>
      </c>
      <c r="BS122" s="150">
        <v>992</v>
      </c>
      <c r="BT122" s="150">
        <v>1338</v>
      </c>
      <c r="BU122" s="150">
        <v>1088</v>
      </c>
      <c r="BV122" s="150">
        <v>1198</v>
      </c>
      <c r="BW122" s="150">
        <v>1492</v>
      </c>
      <c r="BX122" s="150">
        <v>2377</v>
      </c>
      <c r="BY122" s="150">
        <v>2358</v>
      </c>
      <c r="BZ122" s="150">
        <v>1707</v>
      </c>
      <c r="CA122" s="150">
        <v>1402</v>
      </c>
      <c r="CB122" s="150">
        <v>1963</v>
      </c>
      <c r="CC122" s="150">
        <v>1536</v>
      </c>
      <c r="CD122" s="150">
        <v>1407</v>
      </c>
      <c r="CE122" s="150">
        <v>1511</v>
      </c>
      <c r="CF122" s="150">
        <v>1014</v>
      </c>
    </row>
    <row r="123" spans="1:84" x14ac:dyDescent="0.25">
      <c r="A123" s="17"/>
      <c r="B123" s="17"/>
      <c r="C123" s="17"/>
      <c r="D123" s="20"/>
      <c r="E123" s="11"/>
      <c r="F123" s="14" t="s">
        <v>102</v>
      </c>
      <c r="G123" s="106" t="e">
        <f ca="1">G122/G6</f>
        <v>#REF!</v>
      </c>
      <c r="H123" s="107" t="e">
        <f>H122/H6</f>
        <v>#REF!</v>
      </c>
      <c r="I123" s="107">
        <v>1.0131310844464569E-2</v>
      </c>
      <c r="J123" s="107">
        <v>1.2120254593057374E-2</v>
      </c>
      <c r="K123" s="107">
        <v>1.1403587848192554E-2</v>
      </c>
      <c r="L123" s="107">
        <v>1.1519701499247005E-2</v>
      </c>
      <c r="M123" s="107">
        <v>8.9830432442131701E-3</v>
      </c>
      <c r="N123" s="107">
        <v>8.6532900298082489E-3</v>
      </c>
      <c r="O123" s="107">
        <v>8.113567993676029E-3</v>
      </c>
      <c r="P123" s="107">
        <v>1.2219070477852935E-2</v>
      </c>
      <c r="Q123" s="107">
        <v>1.3031579861865254E-2</v>
      </c>
      <c r="R123" s="107">
        <v>1.3012763559928055E-2</v>
      </c>
      <c r="S123" s="107">
        <v>1.1997665319181132E-2</v>
      </c>
      <c r="T123" s="107">
        <v>1.6214994024354792E-2</v>
      </c>
      <c r="U123" s="107">
        <v>1.7076700434153401E-2</v>
      </c>
      <c r="V123" s="107">
        <v>1.3215718405175624E-2</v>
      </c>
      <c r="W123" s="107">
        <v>9.9208443271767803E-3</v>
      </c>
      <c r="X123" s="107">
        <v>1.4284062601822559E-2</v>
      </c>
      <c r="Y123" s="107">
        <v>8.1907898186699673E-3</v>
      </c>
      <c r="Z123" s="107">
        <v>1.2663253578518441E-2</v>
      </c>
      <c r="AA123" s="107">
        <v>1.3166522684929795E-2</v>
      </c>
      <c r="AB123" s="107">
        <v>1.4909940649750812E-2</v>
      </c>
      <c r="AC123" s="107">
        <v>1.2894130237918827E-2</v>
      </c>
      <c r="AD123" s="107">
        <v>1.4717297164801045E-2</v>
      </c>
      <c r="AE123" s="107">
        <v>1.6479340015607739E-2</v>
      </c>
      <c r="AF123" s="107">
        <v>1.7128422917065022E-2</v>
      </c>
      <c r="AG123" s="107">
        <v>7.029842370061142E-3</v>
      </c>
      <c r="AH123" s="107">
        <v>1.6347487385287261E-2</v>
      </c>
      <c r="AI123" s="107">
        <v>1.9811283818174701E-2</v>
      </c>
      <c r="AJ123" s="107">
        <v>1.9960621902369476E-2</v>
      </c>
      <c r="AK123" s="107">
        <v>1.4552994595424831E-2</v>
      </c>
      <c r="AL123" s="107">
        <v>1.409192299223604E-2</v>
      </c>
      <c r="AM123" s="107">
        <v>1.7119176907687911E-2</v>
      </c>
      <c r="AN123" s="107">
        <v>1.7230104347331607E-2</v>
      </c>
      <c r="AO123" s="107">
        <v>2.0261078468262469E-2</v>
      </c>
      <c r="AP123" s="107">
        <v>1.7761445414178532E-2</v>
      </c>
      <c r="AQ123" s="107">
        <v>1.4994595293748095E-2</v>
      </c>
      <c r="AR123" s="107">
        <v>1.6818507035535415E-2</v>
      </c>
      <c r="AS123" s="107">
        <v>2.0190270842790136E-2</v>
      </c>
      <c r="AT123" s="107">
        <v>1.8939109542758466E-2</v>
      </c>
      <c r="AU123" s="107">
        <v>2.1044769151766958E-2</v>
      </c>
      <c r="AV123" s="107">
        <v>1.9805832437840443E-2</v>
      </c>
      <c r="AW123" s="107">
        <v>1.782417722324782E-2</v>
      </c>
      <c r="AX123" s="107">
        <v>2.391251562542155E-2</v>
      </c>
      <c r="AY123" s="107">
        <v>2.3013669372063221E-2</v>
      </c>
      <c r="AZ123" s="107">
        <v>2.0213705404450725E-2</v>
      </c>
      <c r="BA123" s="107">
        <v>2.8800560936062054E-2</v>
      </c>
      <c r="BB123" s="107">
        <v>2.9005237418056953E-2</v>
      </c>
      <c r="BC123" s="107">
        <v>3.280874899973326E-2</v>
      </c>
      <c r="BD123" s="107">
        <v>3.670054409198234E-2</v>
      </c>
      <c r="BE123" s="107">
        <v>2.7289039313564582E-2</v>
      </c>
      <c r="BF123" s="107">
        <v>2.6106849683757233E-2</v>
      </c>
      <c r="BG123" s="107">
        <v>1.3025301064343655E-2</v>
      </c>
      <c r="BH123" s="107">
        <v>8.9480666078917658E-3</v>
      </c>
      <c r="BI123" s="107">
        <v>1.5241871139150962E-2</v>
      </c>
      <c r="BJ123" s="107">
        <v>2.1584380133543649E-2</v>
      </c>
      <c r="BK123" s="107">
        <v>3.6010358474893728E-2</v>
      </c>
      <c r="BL123" s="107">
        <v>5.064663075631759E-2</v>
      </c>
      <c r="BM123" s="107">
        <v>3.1219186231287638E-2</v>
      </c>
      <c r="BN123" s="107">
        <v>2.5471076665338353E-2</v>
      </c>
      <c r="BO123" s="107">
        <v>1.7362713895839915E-2</v>
      </c>
      <c r="BP123" s="107">
        <v>1.7496667878347267E-2</v>
      </c>
      <c r="BQ123" s="107">
        <v>1.1754265660925335E-2</v>
      </c>
      <c r="BR123" s="107">
        <v>1.1734007683077096E-2</v>
      </c>
      <c r="BS123" s="107">
        <v>7.7321797420008571E-3</v>
      </c>
      <c r="BT123" s="107">
        <v>1.0429089208464866E-2</v>
      </c>
      <c r="BU123" s="107">
        <v>8.4804552009041662E-3</v>
      </c>
      <c r="BV123" s="107">
        <v>9.2678549325411561E-3</v>
      </c>
      <c r="BW123" s="107">
        <v>1.1462198560310985E-2</v>
      </c>
      <c r="BX123" s="107">
        <v>1.8189192084602318E-2</v>
      </c>
      <c r="BY123" s="107">
        <v>1.7980783895073967E-2</v>
      </c>
      <c r="BZ123" s="107">
        <v>1.3010670731707316E-2</v>
      </c>
      <c r="CA123" s="107">
        <v>1.0691516944757954E-2</v>
      </c>
      <c r="CB123" s="107">
        <v>1.495288660029403E-2</v>
      </c>
      <c r="CC123" s="107">
        <v>1.1628611228877718E-2</v>
      </c>
      <c r="CD123" s="107">
        <v>1.0604142172379488E-2</v>
      </c>
      <c r="CE123" s="107">
        <v>1.1336864692906769E-2</v>
      </c>
      <c r="CF123" s="107">
        <v>7.5643980932345633E-3</v>
      </c>
    </row>
    <row r="124" spans="1:84" ht="13.8" thickBot="1" x14ac:dyDescent="0.3">
      <c r="A124" s="17"/>
      <c r="B124" s="17"/>
      <c r="C124" s="17"/>
      <c r="D124" s="20"/>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20"/>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20"/>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20"/>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24" customHeight="1" thickTop="1" thickBot="1" x14ac:dyDescent="0.3">
      <c r="A128" s="17"/>
      <c r="B128" s="17"/>
      <c r="C128" s="17"/>
      <c r="D128" s="20"/>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4.25" customHeight="1" x14ac:dyDescent="0.3">
      <c r="A129" s="17"/>
      <c r="B129" s="17"/>
      <c r="C129" s="17"/>
      <c r="D129" s="20"/>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3"/>
      <c r="E130" s="11"/>
      <c r="F130" s="12" t="s">
        <v>111</v>
      </c>
      <c r="G130" s="111" t="e">
        <f ca="1">(INDIRECT("H130")+INDIRECT("I130")+INDIRECT("J130")+INDIRECT("K130")+INDIRECT("L130")+INDIRECT("M130")+INDIRECT("N130")+INDIRECT("O130")+INDIRECT("P130")+INDIRECT("Q130")+INDIRECT("R130")+INDIRECT("S130")) / 12</f>
        <v>#REF!</v>
      </c>
      <c r="H130" s="80" t="e">
        <f>#REF!</f>
        <v>#REF!</v>
      </c>
      <c r="I130" s="80">
        <v>25733</v>
      </c>
      <c r="J130" s="80">
        <v>24741</v>
      </c>
      <c r="K130" s="80">
        <v>17117</v>
      </c>
      <c r="L130" s="80">
        <v>27130</v>
      </c>
      <c r="M130" s="80">
        <v>27482</v>
      </c>
      <c r="N130" s="80">
        <v>28231</v>
      </c>
      <c r="O130" s="80">
        <v>29385</v>
      </c>
      <c r="P130" s="80">
        <v>31022</v>
      </c>
      <c r="Q130" s="80">
        <v>30345</v>
      </c>
      <c r="R130" s="80">
        <v>32849</v>
      </c>
      <c r="S130" s="80">
        <v>30409</v>
      </c>
      <c r="T130" s="80">
        <v>27910</v>
      </c>
      <c r="U130" s="80">
        <v>31830</v>
      </c>
      <c r="V130" s="80">
        <v>36068</v>
      </c>
      <c r="W130" s="80">
        <v>18068</v>
      </c>
      <c r="X130" s="80">
        <v>32751</v>
      </c>
      <c r="Y130" s="80">
        <v>17990</v>
      </c>
      <c r="Z130" s="80">
        <v>17593</v>
      </c>
      <c r="AA130" s="80">
        <v>18795</v>
      </c>
      <c r="AB130" s="80">
        <v>20287</v>
      </c>
      <c r="AC130" s="80">
        <v>27795</v>
      </c>
      <c r="AD130" s="80">
        <v>22565</v>
      </c>
      <c r="AE130" s="80">
        <v>24403</v>
      </c>
      <c r="AF130" s="80">
        <v>28805</v>
      </c>
      <c r="AG130" s="80">
        <v>27474</v>
      </c>
      <c r="AH130" s="80">
        <v>29974</v>
      </c>
      <c r="AI130" s="80">
        <v>34662</v>
      </c>
      <c r="AJ130" s="80">
        <v>39293</v>
      </c>
      <c r="AK130" s="80">
        <v>37876</v>
      </c>
      <c r="AL130" s="80">
        <v>39589</v>
      </c>
      <c r="AM130" s="80">
        <v>39896</v>
      </c>
      <c r="AN130" s="80">
        <v>36838</v>
      </c>
      <c r="AO130" s="80">
        <v>42877</v>
      </c>
      <c r="AP130" s="80">
        <v>42661</v>
      </c>
      <c r="AQ130" s="80">
        <v>39851</v>
      </c>
      <c r="AR130" s="80">
        <v>45647</v>
      </c>
      <c r="AS130" s="80">
        <v>42814</v>
      </c>
      <c r="AT130" s="80">
        <v>33734</v>
      </c>
      <c r="AU130" s="80">
        <v>40035</v>
      </c>
      <c r="AV130" s="80">
        <v>44392</v>
      </c>
      <c r="AW130" s="80">
        <v>45290</v>
      </c>
      <c r="AX130" s="80">
        <v>48145</v>
      </c>
      <c r="AY130" s="80">
        <v>46438</v>
      </c>
      <c r="AZ130" s="80">
        <v>49632</v>
      </c>
      <c r="BA130" s="80">
        <v>53317</v>
      </c>
      <c r="BB130" s="80">
        <v>55855</v>
      </c>
      <c r="BC130" s="80">
        <v>62984</v>
      </c>
      <c r="BD130" s="80">
        <v>55122</v>
      </c>
      <c r="BE130" s="80">
        <v>52787</v>
      </c>
      <c r="BF130" s="80">
        <v>53599</v>
      </c>
      <c r="BG130" s="80">
        <v>48065</v>
      </c>
      <c r="BH130" s="80">
        <v>57270</v>
      </c>
      <c r="BI130" s="80">
        <v>51186</v>
      </c>
      <c r="BJ130" s="80">
        <v>51616</v>
      </c>
      <c r="BK130" s="80">
        <v>56055</v>
      </c>
      <c r="BL130" s="80">
        <v>57173</v>
      </c>
      <c r="BM130" s="80">
        <v>49213</v>
      </c>
      <c r="BN130" s="80">
        <v>51756</v>
      </c>
      <c r="BO130" s="80">
        <v>53660</v>
      </c>
      <c r="BP130" s="80">
        <v>62308</v>
      </c>
      <c r="BQ130" s="80">
        <v>49425</v>
      </c>
      <c r="BR130" s="80">
        <v>50209</v>
      </c>
      <c r="BS130" s="80">
        <v>39572</v>
      </c>
      <c r="BT130" s="80">
        <v>58174</v>
      </c>
      <c r="BU130" s="80">
        <v>58562</v>
      </c>
      <c r="BV130" s="80">
        <v>60038</v>
      </c>
      <c r="BW130" s="80">
        <v>58911</v>
      </c>
      <c r="BX130" s="80">
        <v>1832</v>
      </c>
      <c r="BY130" s="80">
        <v>61318</v>
      </c>
      <c r="BZ130" s="80">
        <v>59080</v>
      </c>
      <c r="CA130" s="80">
        <v>60546</v>
      </c>
      <c r="CB130" s="80">
        <v>57876</v>
      </c>
      <c r="CC130" s="80">
        <v>58499</v>
      </c>
      <c r="CD130" s="80">
        <v>66636</v>
      </c>
      <c r="CE130" s="80">
        <v>42546</v>
      </c>
      <c r="CF130" s="80">
        <v>62467</v>
      </c>
    </row>
    <row r="131" spans="1:84" x14ac:dyDescent="0.25">
      <c r="A131" s="48" t="s">
        <v>112</v>
      </c>
      <c r="B131" s="49" t="s">
        <v>113</v>
      </c>
      <c r="C131" s="50" t="s">
        <v>114</v>
      </c>
      <c r="D131" s="13"/>
      <c r="E131" s="11"/>
      <c r="F131" s="14" t="s">
        <v>115</v>
      </c>
      <c r="G131" s="23" t="e">
        <f ca="1">G130/G8</f>
        <v>#REF!</v>
      </c>
      <c r="H131" s="81" t="e">
        <f>IF(H8=0, 0, H130/H8)</f>
        <v>#REF!</v>
      </c>
      <c r="I131" s="81">
        <v>0.27946654503198343</v>
      </c>
      <c r="J131" s="81">
        <v>0.26790180940108932</v>
      </c>
      <c r="K131" s="81">
        <v>0.18512670206898044</v>
      </c>
      <c r="L131" s="81">
        <v>0.29271503172068536</v>
      </c>
      <c r="M131" s="81">
        <v>0.29591902659631741</v>
      </c>
      <c r="N131" s="81">
        <v>0.30157780602706946</v>
      </c>
      <c r="O131" s="81">
        <v>0.31003049134320171</v>
      </c>
      <c r="P131" s="81">
        <v>0.32530777458526455</v>
      </c>
      <c r="Q131" s="81">
        <v>0.3168231031854582</v>
      </c>
      <c r="R131" s="81">
        <v>0.34220916544259355</v>
      </c>
      <c r="S131" s="81">
        <v>0.31603616711702348</v>
      </c>
      <c r="T131" s="81">
        <v>0.28897724213621584</v>
      </c>
      <c r="U131" s="81">
        <v>0.32821200247473709</v>
      </c>
      <c r="V131" s="81">
        <v>0.36926542103916049</v>
      </c>
      <c r="W131" s="81">
        <v>0.18354886881965116</v>
      </c>
      <c r="X131" s="81">
        <v>0.33141405759851045</v>
      </c>
      <c r="Y131" s="81">
        <v>0.18165661951066817</v>
      </c>
      <c r="Z131" s="81">
        <v>0.17701510257880809</v>
      </c>
      <c r="AA131" s="81">
        <v>0.18843427608955016</v>
      </c>
      <c r="AB131" s="81">
        <v>0.20211610692118398</v>
      </c>
      <c r="AC131" s="81">
        <v>0.2756428691849222</v>
      </c>
      <c r="AD131" s="81">
        <v>0.22218393068137063</v>
      </c>
      <c r="AE131" s="81">
        <v>0.23851085872901071</v>
      </c>
      <c r="AF131" s="81">
        <v>0.27964933400644637</v>
      </c>
      <c r="AG131" s="81">
        <v>0.2611522485100235</v>
      </c>
      <c r="AH131" s="81">
        <v>0.28464526176842064</v>
      </c>
      <c r="AI131" s="81">
        <v>0.32765221336811956</v>
      </c>
      <c r="AJ131" s="81">
        <v>0.36814638533897986</v>
      </c>
      <c r="AK131" s="81">
        <v>0.35136413814855699</v>
      </c>
      <c r="AL131" s="81">
        <v>0.3663172115144393</v>
      </c>
      <c r="AM131" s="81">
        <v>0.36740369650701266</v>
      </c>
      <c r="AN131" s="81">
        <v>0.33756070741317695</v>
      </c>
      <c r="AO131" s="81">
        <v>0.40047634614486527</v>
      </c>
      <c r="AP131" s="81">
        <v>0.39533870818274486</v>
      </c>
      <c r="AQ131" s="81">
        <v>0.35629285912256703</v>
      </c>
      <c r="AR131" s="81">
        <v>0.42177090744453788</v>
      </c>
      <c r="AS131" s="81">
        <v>0.3922851383544072</v>
      </c>
      <c r="AT131" s="81">
        <v>0.30683730364468215</v>
      </c>
      <c r="AU131" s="81">
        <v>0.3623503217573108</v>
      </c>
      <c r="AV131" s="81">
        <v>0.39878187910419605</v>
      </c>
      <c r="AW131" s="81">
        <v>0.39961529638060955</v>
      </c>
      <c r="AX131" s="81">
        <v>0.42024912057121411</v>
      </c>
      <c r="AY131" s="81">
        <v>0.40125808988084438</v>
      </c>
      <c r="AZ131" s="81">
        <v>0.42570053778658362</v>
      </c>
      <c r="BA131" s="81">
        <v>0.45400126023944548</v>
      </c>
      <c r="BB131" s="81">
        <v>0.47067894732406945</v>
      </c>
      <c r="BC131" s="81">
        <v>0.526815885442805</v>
      </c>
      <c r="BD131" s="81">
        <v>0.45850177172231371</v>
      </c>
      <c r="BE131" s="81">
        <v>0.43659898267234604</v>
      </c>
      <c r="BF131" s="81">
        <v>0.43862061064329494</v>
      </c>
      <c r="BG131" s="81">
        <v>0.38958459979736576</v>
      </c>
      <c r="BH131" s="81">
        <v>0.45941327942627486</v>
      </c>
      <c r="BI131" s="81">
        <v>0.40995699079747233</v>
      </c>
      <c r="BJ131" s="81">
        <v>0.41085400896275603</v>
      </c>
      <c r="BK131" s="81">
        <v>0.44463746043833141</v>
      </c>
      <c r="BL131" s="81">
        <v>0.45392328884583932</v>
      </c>
      <c r="BM131" s="81">
        <v>0.39072511174803298</v>
      </c>
      <c r="BN131" s="81">
        <v>0.41019219338220725</v>
      </c>
      <c r="BO131" s="81">
        <v>0.42354018343410105</v>
      </c>
      <c r="BP131" s="81">
        <v>0.49061031015503814</v>
      </c>
      <c r="BQ131" s="81">
        <v>0.38869883213400969</v>
      </c>
      <c r="BR131" s="81">
        <v>0.39423514816501515</v>
      </c>
      <c r="BS131" s="81">
        <v>0.30099642503993307</v>
      </c>
      <c r="BT131" s="81">
        <v>0.44248878071042824</v>
      </c>
      <c r="BU131" s="81">
        <v>0.44544002434015367</v>
      </c>
      <c r="BV131" s="81">
        <v>0.45337360770247309</v>
      </c>
      <c r="BW131" s="81">
        <v>0.44185348804068192</v>
      </c>
      <c r="BX131" s="81">
        <v>1.3689929084373902E-2</v>
      </c>
      <c r="BY131" s="81">
        <v>0.4566666418416212</v>
      </c>
      <c r="BZ131" s="81">
        <v>0.43980912819825657</v>
      </c>
      <c r="CA131" s="81">
        <v>0.45098769478294548</v>
      </c>
      <c r="CB131" s="81">
        <v>0.43067306619042306</v>
      </c>
      <c r="CC131" s="81">
        <v>0.4327265195617922</v>
      </c>
      <c r="CD131" s="81">
        <v>0.49080061869337849</v>
      </c>
      <c r="CE131" s="81">
        <v>0.31201689669839688</v>
      </c>
      <c r="CF131" s="81">
        <v>0.45556446907817971</v>
      </c>
    </row>
    <row r="132" spans="1:84" x14ac:dyDescent="0.25">
      <c r="A132" s="17"/>
      <c r="B132" s="17"/>
      <c r="C132" s="17"/>
      <c r="D132" s="4"/>
      <c r="E132" s="11"/>
      <c r="F132" s="12" t="s">
        <v>116</v>
      </c>
      <c r="G132" s="111" t="e">
        <f ca="1">(INDIRECT("H132")+INDIRECT("I132")+INDIRECT("J132")+INDIRECT("K132")+INDIRECT("L132")+INDIRECT("M132")+INDIRECT("N132")+INDIRECT("O132")+INDIRECT("P132")+INDIRECT("Q132")+INDIRECT("R132")+INDIRECT("S132")) / 12</f>
        <v>#REF!</v>
      </c>
      <c r="H132" s="80" t="e">
        <f>#REF!</f>
        <v>#REF!</v>
      </c>
      <c r="I132" s="80">
        <v>20570</v>
      </c>
      <c r="J132" s="80">
        <v>21606</v>
      </c>
      <c r="K132" s="80">
        <v>13778</v>
      </c>
      <c r="L132" s="80">
        <v>25350</v>
      </c>
      <c r="M132" s="80">
        <v>22464</v>
      </c>
      <c r="N132" s="80">
        <v>26700</v>
      </c>
      <c r="O132" s="80">
        <v>25906</v>
      </c>
      <c r="P132" s="80">
        <v>24463</v>
      </c>
      <c r="Q132" s="80">
        <v>29392</v>
      </c>
      <c r="R132" s="80">
        <v>30141</v>
      </c>
      <c r="S132" s="80">
        <v>27394</v>
      </c>
      <c r="T132" s="80">
        <v>26240</v>
      </c>
      <c r="U132" s="80">
        <v>26270</v>
      </c>
      <c r="V132" s="80">
        <v>33304</v>
      </c>
      <c r="W132" s="80">
        <v>9275</v>
      </c>
      <c r="X132" s="80">
        <v>15301</v>
      </c>
      <c r="Y132" s="80">
        <v>12971</v>
      </c>
      <c r="Z132" s="80">
        <v>11385</v>
      </c>
      <c r="AA132" s="80">
        <v>14105</v>
      </c>
      <c r="AB132" s="80">
        <v>13667</v>
      </c>
      <c r="AC132" s="80">
        <v>13709</v>
      </c>
      <c r="AD132" s="80">
        <v>19980</v>
      </c>
      <c r="AE132" s="80">
        <v>14816</v>
      </c>
      <c r="AF132" s="80">
        <v>15528</v>
      </c>
      <c r="AG132" s="80">
        <v>16898</v>
      </c>
      <c r="AH132" s="80">
        <v>32217</v>
      </c>
      <c r="AI132" s="80">
        <v>29553</v>
      </c>
      <c r="AJ132" s="80">
        <v>36874</v>
      </c>
      <c r="AK132" s="80">
        <v>29330</v>
      </c>
      <c r="AL132" s="80">
        <v>34403</v>
      </c>
      <c r="AM132" s="80">
        <v>33568</v>
      </c>
      <c r="AN132" s="80">
        <v>28313</v>
      </c>
      <c r="AO132" s="80">
        <v>39783</v>
      </c>
      <c r="AP132" s="80">
        <v>37606</v>
      </c>
      <c r="AQ132" s="80">
        <v>32253</v>
      </c>
      <c r="AR132" s="80">
        <v>38186</v>
      </c>
      <c r="AS132" s="80">
        <v>39093</v>
      </c>
      <c r="AT132" s="80">
        <v>34069</v>
      </c>
      <c r="AU132" s="80">
        <v>32640</v>
      </c>
      <c r="AV132" s="80">
        <v>46978</v>
      </c>
      <c r="AW132" s="80">
        <v>33119</v>
      </c>
      <c r="AX132" s="80">
        <v>43099</v>
      </c>
      <c r="AY132" s="80">
        <v>43561</v>
      </c>
      <c r="AZ132" s="80">
        <v>41386</v>
      </c>
      <c r="BA132" s="80">
        <v>50942</v>
      </c>
      <c r="BB132" s="80">
        <v>58710</v>
      </c>
      <c r="BC132" s="80">
        <v>50578</v>
      </c>
      <c r="BD132" s="80">
        <v>52122</v>
      </c>
      <c r="BE132" s="80">
        <v>50344</v>
      </c>
      <c r="BF132" s="80">
        <v>50681</v>
      </c>
      <c r="BG132" s="80">
        <v>44223</v>
      </c>
      <c r="BH132" s="80">
        <v>56349</v>
      </c>
      <c r="BI132" s="80">
        <v>43326</v>
      </c>
      <c r="BJ132" s="80">
        <v>51426</v>
      </c>
      <c r="BK132" s="80">
        <v>55207</v>
      </c>
      <c r="BL132" s="80">
        <v>57770</v>
      </c>
      <c r="BM132" s="80">
        <v>39313</v>
      </c>
      <c r="BN132" s="80">
        <v>46099</v>
      </c>
      <c r="BO132" s="80">
        <v>46238</v>
      </c>
      <c r="BP132" s="80">
        <v>59348</v>
      </c>
      <c r="BQ132" s="80">
        <v>49149</v>
      </c>
      <c r="BR132" s="80">
        <v>41305</v>
      </c>
      <c r="BS132" s="80">
        <v>37479</v>
      </c>
      <c r="BT132" s="80">
        <v>61056</v>
      </c>
      <c r="BU132" s="80">
        <v>47287</v>
      </c>
      <c r="BV132" s="80">
        <v>60297</v>
      </c>
      <c r="BW132" s="80">
        <v>51867</v>
      </c>
      <c r="BX132" s="80">
        <v>53499</v>
      </c>
      <c r="BY132" s="80">
        <v>65699</v>
      </c>
      <c r="BZ132" s="80">
        <v>53760</v>
      </c>
      <c r="CA132" s="80">
        <v>55572</v>
      </c>
      <c r="CB132" s="80">
        <v>60149</v>
      </c>
      <c r="CC132" s="80">
        <v>54765</v>
      </c>
      <c r="CD132" s="80">
        <v>67077</v>
      </c>
      <c r="CE132" s="80">
        <v>41404</v>
      </c>
      <c r="CF132" s="80">
        <v>58683</v>
      </c>
    </row>
    <row r="133" spans="1:84" x14ac:dyDescent="0.25">
      <c r="A133" s="48" t="s">
        <v>117</v>
      </c>
      <c r="B133" s="49" t="s">
        <v>118</v>
      </c>
      <c r="C133" s="50" t="s">
        <v>119</v>
      </c>
      <c r="D133" s="13"/>
      <c r="E133" s="11"/>
      <c r="F133" s="14" t="s">
        <v>115</v>
      </c>
      <c r="G133" s="23" t="e">
        <f ca="1">G132/G8</f>
        <v>#REF!</v>
      </c>
      <c r="H133" s="81" t="e">
        <f>IF(H8=0, 0, H132/H8)</f>
        <v>#REF!</v>
      </c>
      <c r="I133" s="81">
        <v>0.22339512809652581</v>
      </c>
      <c r="J133" s="81">
        <v>0.23395523600177584</v>
      </c>
      <c r="K133" s="81">
        <v>0.14901417895112534</v>
      </c>
      <c r="L133" s="81">
        <v>0.27350999093694706</v>
      </c>
      <c r="M133" s="81">
        <v>0.24188650802196618</v>
      </c>
      <c r="N133" s="81">
        <v>0.28522289047227356</v>
      </c>
      <c r="O133" s="81">
        <v>0.27332482248551926</v>
      </c>
      <c r="P133" s="81">
        <v>0.25652775738763867</v>
      </c>
      <c r="Q133" s="81">
        <v>0.30687311414819535</v>
      </c>
      <c r="R133" s="81">
        <v>0.31399818733006218</v>
      </c>
      <c r="S133" s="81">
        <v>0.28470172521305342</v>
      </c>
      <c r="T133" s="81">
        <v>0.27168623553043009</v>
      </c>
      <c r="U133" s="81">
        <v>0.27088059393689423</v>
      </c>
      <c r="V133" s="81">
        <v>0.34096749424110573</v>
      </c>
      <c r="W133" s="81">
        <v>9.4222700813718419E-2</v>
      </c>
      <c r="X133" s="81">
        <v>0.15483394385865495</v>
      </c>
      <c r="Y133" s="81">
        <v>0.13097654317247787</v>
      </c>
      <c r="Z133" s="81">
        <v>0.1145522050167527</v>
      </c>
      <c r="AA133" s="81">
        <v>0.14141343252158045</v>
      </c>
      <c r="AB133" s="81">
        <v>0.13616211530989408</v>
      </c>
      <c r="AC133" s="81">
        <v>0.1359520810813491</v>
      </c>
      <c r="AD133" s="81">
        <v>0.19673099645529737</v>
      </c>
      <c r="AE133" s="81">
        <v>0.14480911703188223</v>
      </c>
      <c r="AF133" s="81">
        <v>0.15075142712904352</v>
      </c>
      <c r="AG133" s="81">
        <v>0.16062279592787279</v>
      </c>
      <c r="AH133" s="81">
        <v>0.30594569955271927</v>
      </c>
      <c r="AI133" s="81">
        <v>0.27935796727448031</v>
      </c>
      <c r="AJ133" s="81">
        <v>0.3454821421879099</v>
      </c>
      <c r="AK133" s="81">
        <v>0.27208549403044613</v>
      </c>
      <c r="AL133" s="81">
        <v>0.31833112803382896</v>
      </c>
      <c r="AM133" s="81">
        <v>0.30912891729364855</v>
      </c>
      <c r="AN133" s="81">
        <v>0.25944286630624025</v>
      </c>
      <c r="AO133" s="81">
        <v>0.37157801335637231</v>
      </c>
      <c r="AP133" s="81">
        <v>0.34849411546659254</v>
      </c>
      <c r="AQ133" s="81">
        <v>0.28836198803744334</v>
      </c>
      <c r="AR133" s="81">
        <v>0.3528324724883809</v>
      </c>
      <c r="AS133" s="81">
        <v>0.35819131390874109</v>
      </c>
      <c r="AT133" s="81">
        <v>0.30988439253781574</v>
      </c>
      <c r="AU133" s="81">
        <v>0.29541937060468654</v>
      </c>
      <c r="AV133" s="81">
        <v>0.42201241477196166</v>
      </c>
      <c r="AW133" s="81">
        <v>0.2922247516191081</v>
      </c>
      <c r="AX133" s="81">
        <v>0.3762034862913855</v>
      </c>
      <c r="AY133" s="81">
        <v>0.37639871771608296</v>
      </c>
      <c r="AZ133" s="81">
        <v>0.3549734537563578</v>
      </c>
      <c r="BA133" s="81">
        <v>0.43377782319181185</v>
      </c>
      <c r="BB133" s="81">
        <v>0.49473746302741239</v>
      </c>
      <c r="BC133" s="81">
        <v>0.4230486132021814</v>
      </c>
      <c r="BD133" s="81">
        <v>0.43354793631781202</v>
      </c>
      <c r="BE133" s="81">
        <v>0.41639303585459658</v>
      </c>
      <c r="BF133" s="81">
        <v>0.41474152816307824</v>
      </c>
      <c r="BG133" s="81">
        <v>0.35844376899696051</v>
      </c>
      <c r="BH133" s="81">
        <v>0.45202512453974442</v>
      </c>
      <c r="BI133" s="81">
        <v>0.34700497368990124</v>
      </c>
      <c r="BJ133" s="81">
        <v>0.4093416433841966</v>
      </c>
      <c r="BK133" s="81">
        <v>0.43791098525410688</v>
      </c>
      <c r="BL133" s="81">
        <v>0.45866315212817482</v>
      </c>
      <c r="BM133" s="81">
        <v>0.31212436385000752</v>
      </c>
      <c r="BN133" s="81">
        <v>0.36535763820091144</v>
      </c>
      <c r="BO133" s="81">
        <v>0.36495808799153867</v>
      </c>
      <c r="BP133" s="81">
        <v>0.46730340705978696</v>
      </c>
      <c r="BQ133" s="81">
        <v>0.38652825291966497</v>
      </c>
      <c r="BR133" s="81">
        <v>0.32432198998099843</v>
      </c>
      <c r="BS133" s="81">
        <v>0.28507644329504828</v>
      </c>
      <c r="BT133" s="81">
        <v>0.46441013158895567</v>
      </c>
      <c r="BU133" s="81">
        <v>0.35967901422377729</v>
      </c>
      <c r="BV133" s="81">
        <v>0.4553294317538229</v>
      </c>
      <c r="BW133" s="81">
        <v>0.3890209784964786</v>
      </c>
      <c r="BX133" s="81">
        <v>0.39978030353980315</v>
      </c>
      <c r="BY133" s="81">
        <v>0.48929419913161992</v>
      </c>
      <c r="BZ133" s="81">
        <v>0.40020546262590168</v>
      </c>
      <c r="CA133" s="81">
        <v>0.41393796740458244</v>
      </c>
      <c r="CB133" s="81">
        <v>0.44758715630464707</v>
      </c>
      <c r="CC133" s="81">
        <v>0.40510552050123161</v>
      </c>
      <c r="CD133" s="81">
        <v>0.49404875893054429</v>
      </c>
      <c r="CE133" s="81">
        <v>0.30364188386453306</v>
      </c>
      <c r="CF133" s="81">
        <v>0.42796820303383898</v>
      </c>
    </row>
    <row r="134" spans="1:84" x14ac:dyDescent="0.25">
      <c r="A134" s="17"/>
      <c r="B134" s="17"/>
      <c r="C134" s="17"/>
      <c r="D134" s="4"/>
      <c r="E134" s="11"/>
      <c r="F134" s="12" t="s">
        <v>120</v>
      </c>
      <c r="G134" s="111" t="e">
        <f ca="1">(INDIRECT("H134")+INDIRECT("I134")+INDIRECT("J134")+INDIRECT("K134")+INDIRECT("L134")+INDIRECT("M134")+INDIRECT("N134")+INDIRECT("O134")+INDIRECT("P134")+INDIRECT("Q134")+INDIRECT("R134")+INDIRECT("S134")) / 12</f>
        <v>#REF!</v>
      </c>
      <c r="H134" s="80" t="e">
        <f>#REF!</f>
        <v>#REF!</v>
      </c>
      <c r="I134" s="80">
        <v>1551</v>
      </c>
      <c r="J134" s="80">
        <v>1496</v>
      </c>
      <c r="K134" s="80">
        <v>1632</v>
      </c>
      <c r="L134" s="80">
        <v>2119</v>
      </c>
      <c r="M134" s="80">
        <v>2506</v>
      </c>
      <c r="N134" s="80">
        <v>2259</v>
      </c>
      <c r="O134" s="80">
        <v>2494</v>
      </c>
      <c r="P134" s="80">
        <v>2439</v>
      </c>
      <c r="Q134" s="80">
        <v>2440</v>
      </c>
      <c r="R134" s="80">
        <v>2416</v>
      </c>
      <c r="S134" s="80">
        <v>2598</v>
      </c>
      <c r="T134" s="80">
        <v>2472</v>
      </c>
      <c r="U134" s="80">
        <v>2765</v>
      </c>
      <c r="V134" s="80">
        <v>2765</v>
      </c>
      <c r="W134" s="80">
        <v>1921</v>
      </c>
      <c r="X134" s="80">
        <v>2527</v>
      </c>
      <c r="Y134" s="80">
        <v>3041</v>
      </c>
      <c r="Z134" s="80">
        <v>2288</v>
      </c>
      <c r="AA134" s="80">
        <v>2452</v>
      </c>
      <c r="AB134" s="80">
        <v>2445</v>
      </c>
      <c r="AC134" s="80">
        <v>2785</v>
      </c>
      <c r="AD134" s="80">
        <v>2963</v>
      </c>
      <c r="AE134" s="80">
        <v>3064</v>
      </c>
      <c r="AF134" s="80">
        <v>3912</v>
      </c>
      <c r="AG134" s="80">
        <v>5519</v>
      </c>
      <c r="AH134" s="80">
        <v>3341</v>
      </c>
      <c r="AI134" s="80">
        <v>2418</v>
      </c>
      <c r="AJ134" s="80">
        <v>3662</v>
      </c>
      <c r="AK134" s="80">
        <v>3271</v>
      </c>
      <c r="AL134" s="80">
        <v>2398</v>
      </c>
      <c r="AM134" s="80">
        <v>2289</v>
      </c>
      <c r="AN134" s="80">
        <v>2535</v>
      </c>
      <c r="AO134" s="80">
        <v>2050</v>
      </c>
      <c r="AP134" s="80">
        <v>2270</v>
      </c>
      <c r="AQ134" s="80">
        <v>1957</v>
      </c>
      <c r="AR134" s="80">
        <v>2204</v>
      </c>
      <c r="AS134" s="80">
        <v>2367</v>
      </c>
      <c r="AT134" s="80">
        <v>1853</v>
      </c>
      <c r="AU134" s="80">
        <v>2042</v>
      </c>
      <c r="AV134" s="80">
        <v>2352</v>
      </c>
      <c r="AW134" s="80">
        <v>3404</v>
      </c>
      <c r="AX134" s="80">
        <v>1833</v>
      </c>
      <c r="AY134" s="80">
        <v>2105</v>
      </c>
      <c r="AZ134" s="80">
        <v>2003</v>
      </c>
      <c r="BA134" s="80">
        <v>1857</v>
      </c>
      <c r="BB134" s="80">
        <v>1972</v>
      </c>
      <c r="BC134" s="80">
        <v>1205</v>
      </c>
      <c r="BD134" s="80">
        <v>1626</v>
      </c>
      <c r="BE134" s="80">
        <v>1769</v>
      </c>
      <c r="BF134" s="80">
        <v>1715</v>
      </c>
      <c r="BG134" s="80">
        <v>1564</v>
      </c>
      <c r="BH134" s="80">
        <v>2449</v>
      </c>
      <c r="BI134" s="80">
        <v>3449</v>
      </c>
      <c r="BJ134" s="80">
        <v>2942</v>
      </c>
      <c r="BK134" s="80">
        <v>4210</v>
      </c>
      <c r="BL134" s="80">
        <v>2368</v>
      </c>
      <c r="BM134" s="80">
        <v>2727</v>
      </c>
      <c r="BN134" s="80">
        <v>3217</v>
      </c>
      <c r="BO134" s="80">
        <v>2588</v>
      </c>
      <c r="BP134" s="80">
        <v>2306</v>
      </c>
      <c r="BQ134" s="80">
        <v>2628</v>
      </c>
      <c r="BR134" s="80">
        <v>2942</v>
      </c>
      <c r="BS134" s="80">
        <v>2806</v>
      </c>
      <c r="BT134" s="80">
        <v>3291</v>
      </c>
      <c r="BU134" s="80">
        <v>4273</v>
      </c>
      <c r="BV134" s="80">
        <v>3106</v>
      </c>
      <c r="BW134" s="80">
        <v>2706</v>
      </c>
      <c r="BX134" s="80">
        <v>3075</v>
      </c>
      <c r="BY134" s="80">
        <v>3255</v>
      </c>
      <c r="BZ134" s="80">
        <v>2848</v>
      </c>
      <c r="CA134" s="80">
        <v>2462</v>
      </c>
      <c r="CB134" s="80">
        <v>2544</v>
      </c>
      <c r="CC134" s="80">
        <v>2626</v>
      </c>
      <c r="CD134" s="80">
        <v>2273</v>
      </c>
      <c r="CE134" s="80">
        <v>2005</v>
      </c>
      <c r="CF134" s="80">
        <v>2746</v>
      </c>
    </row>
    <row r="135" spans="1:84" x14ac:dyDescent="0.25">
      <c r="A135" s="48" t="s">
        <v>34</v>
      </c>
      <c r="B135" s="49" t="s">
        <v>121</v>
      </c>
      <c r="C135" s="50" t="s">
        <v>122</v>
      </c>
      <c r="D135" s="13"/>
      <c r="E135" s="11"/>
      <c r="F135" s="14" t="s">
        <v>115</v>
      </c>
      <c r="G135" s="23" t="e">
        <f ca="1">G134/G8</f>
        <v>#REF!</v>
      </c>
      <c r="H135" s="81" t="e">
        <f>IF(H8=0, 0, H134/H8)</f>
        <v>#REF!</v>
      </c>
      <c r="I135" s="81">
        <v>1.6844231583748738E-2</v>
      </c>
      <c r="J135" s="81">
        <v>1.6199066604584682E-2</v>
      </c>
      <c r="K135" s="81">
        <v>1.7650685153740495E-2</v>
      </c>
      <c r="L135" s="81">
        <v>2.2862630011652497E-2</v>
      </c>
      <c r="M135" s="81">
        <v>2.6983956067621405E-2</v>
      </c>
      <c r="N135" s="81">
        <v>2.4131779384901346E-2</v>
      </c>
      <c r="O135" s="81">
        <v>2.6313290638419091E-2</v>
      </c>
      <c r="P135" s="81">
        <v>2.5576225330844572E-2</v>
      </c>
      <c r="Q135" s="81">
        <v>2.5475312960043434E-2</v>
      </c>
      <c r="R135" s="81">
        <v>2.5169026262878813E-2</v>
      </c>
      <c r="S135" s="81">
        <v>2.7000623570983165E-2</v>
      </c>
      <c r="T135" s="81">
        <v>2.5594831335031373E-2</v>
      </c>
      <c r="U135" s="81">
        <v>2.8511033202722212E-2</v>
      </c>
      <c r="V135" s="81">
        <v>2.8308164832352187E-2</v>
      </c>
      <c r="W135" s="81">
        <v>1.9515019758830521E-2</v>
      </c>
      <c r="X135" s="81">
        <v>2.5571229078545265E-2</v>
      </c>
      <c r="Y135" s="81">
        <v>3.0706936071814447E-2</v>
      </c>
      <c r="Z135" s="81">
        <v>2.3021119462303924E-2</v>
      </c>
      <c r="AA135" s="81">
        <v>2.4583178769437455E-2</v>
      </c>
      <c r="AB135" s="81">
        <v>2.4359140406284559E-2</v>
      </c>
      <c r="AC135" s="81">
        <v>2.7618830389638725E-2</v>
      </c>
      <c r="AD135" s="81">
        <v>2.9174871996849153E-2</v>
      </c>
      <c r="AE135" s="81">
        <v>2.9947025822468089E-2</v>
      </c>
      <c r="AF135" s="81">
        <v>3.7979107607471557E-2</v>
      </c>
      <c r="AG135" s="81">
        <v>5.2460481164985792E-2</v>
      </c>
      <c r="AH135" s="81">
        <v>3.1727491144601772E-2</v>
      </c>
      <c r="AI135" s="81">
        <v>2.2856818761875054E-2</v>
      </c>
      <c r="AJ135" s="81">
        <v>3.4310234981074092E-2</v>
      </c>
      <c r="AK135" s="81">
        <v>3.0344072655083165E-2</v>
      </c>
      <c r="AL135" s="81">
        <v>2.2188705782202771E-2</v>
      </c>
      <c r="AM135" s="81">
        <v>2.1079483188904954E-2</v>
      </c>
      <c r="AN135" s="81">
        <v>2.3229176211857418E-2</v>
      </c>
      <c r="AO135" s="81">
        <v>1.9147246999486292E-2</v>
      </c>
      <c r="AP135" s="81">
        <v>2.103604855898434E-2</v>
      </c>
      <c r="AQ135" s="81">
        <v>1.7496803726452629E-2</v>
      </c>
      <c r="AR135" s="81">
        <v>2.0364604026721612E-2</v>
      </c>
      <c r="AS135" s="81">
        <v>2.1687740516767456E-2</v>
      </c>
      <c r="AT135" s="81">
        <v>1.6854494683512064E-2</v>
      </c>
      <c r="AU135" s="81">
        <v>1.8481812339913292E-2</v>
      </c>
      <c r="AV135" s="81">
        <v>2.112846863518357E-2</v>
      </c>
      <c r="AW135" s="81">
        <v>3.0035117440485645E-2</v>
      </c>
      <c r="AX135" s="81">
        <v>1.599993016942643E-2</v>
      </c>
      <c r="AY135" s="81">
        <v>1.8188730763581063E-2</v>
      </c>
      <c r="AZ135" s="81">
        <v>1.7180008405595724E-2</v>
      </c>
      <c r="BA135" s="81">
        <v>1.5812598988402392E-2</v>
      </c>
      <c r="BB135" s="81">
        <v>1.6617650776529675E-2</v>
      </c>
      <c r="BC135" s="81">
        <v>1.00789588142795E-2</v>
      </c>
      <c r="BD135" s="81">
        <v>1.3524978789239906E-2</v>
      </c>
      <c r="BE135" s="81">
        <v>1.46313221124023E-2</v>
      </c>
      <c r="BF135" s="81">
        <v>1.4034484733917626E-2</v>
      </c>
      <c r="BG135" s="81">
        <v>1.2676798378926038E-2</v>
      </c>
      <c r="BH135" s="81">
        <v>1.9645593178190101E-2</v>
      </c>
      <c r="BI135" s="81">
        <v>2.7623601400001602E-2</v>
      </c>
      <c r="BJ135" s="81">
        <v>2.3417787011167625E-2</v>
      </c>
      <c r="BK135" s="81">
        <v>3.3394410997152353E-2</v>
      </c>
      <c r="BL135" s="81">
        <v>1.8800663739648917E-2</v>
      </c>
      <c r="BM135" s="81">
        <v>2.1650933284637922E-2</v>
      </c>
      <c r="BN135" s="81">
        <v>2.5496334456112543E-2</v>
      </c>
      <c r="BO135" s="81">
        <v>2.042717097889403E-2</v>
      </c>
      <c r="BP135" s="81">
        <v>1.8157337343800442E-2</v>
      </c>
      <c r="BQ135" s="81">
        <v>2.0667689040934294E-2</v>
      </c>
      <c r="BR135" s="81">
        <v>2.3100237126839302E-2</v>
      </c>
      <c r="BS135" s="81">
        <v>2.1343272229405949E-2</v>
      </c>
      <c r="BT135" s="81">
        <v>2.5032326766562713E-2</v>
      </c>
      <c r="BU135" s="81">
        <v>3.2501711417053318E-2</v>
      </c>
      <c r="BV135" s="81">
        <v>2.3454785727770436E-2</v>
      </c>
      <c r="BW135" s="81">
        <v>2.029596405829277E-2</v>
      </c>
      <c r="BX135" s="81">
        <v>2.2978456296097027E-2</v>
      </c>
      <c r="BY135" s="81">
        <v>2.4241656922836311E-2</v>
      </c>
      <c r="BZ135" s="81">
        <v>2.1201360817681696E-2</v>
      </c>
      <c r="CA135" s="81">
        <v>1.833864672407115E-2</v>
      </c>
      <c r="CB135" s="81">
        <v>1.8930684228150464E-2</v>
      </c>
      <c r="CC135" s="81">
        <v>1.9424944706221751E-2</v>
      </c>
      <c r="CD135" s="81">
        <v>1.6741548206525743E-2</v>
      </c>
      <c r="CE135" s="81">
        <v>1.4703941096231977E-2</v>
      </c>
      <c r="CF135" s="81">
        <v>2.0026254375729288E-2</v>
      </c>
    </row>
    <row r="136" spans="1:84" ht="26.4" x14ac:dyDescent="0.25">
      <c r="A136" s="48" t="s">
        <v>123</v>
      </c>
      <c r="B136" s="49" t="s">
        <v>124</v>
      </c>
      <c r="C136" s="50" t="s">
        <v>125</v>
      </c>
      <c r="D136" s="13"/>
      <c r="E136" s="11"/>
      <c r="F136" s="12" t="s">
        <v>126</v>
      </c>
      <c r="G136" s="111" t="e">
        <f ca="1">(INDIRECT("H136")+INDIRECT("I136")+INDIRECT("J136")+INDIRECT("K136")+INDIRECT("L136")+INDIRECT("M136")+INDIRECT("N136")+INDIRECT("O136")+INDIRECT("P136")+INDIRECT("Q136")+INDIRECT("R136")+INDIRECT("S136")) / 12</f>
        <v>#REF!</v>
      </c>
      <c r="H136" s="80" t="e">
        <f>#REF!</f>
        <v>#REF!</v>
      </c>
      <c r="I136" s="80">
        <v>23147</v>
      </c>
      <c r="J136" s="80">
        <v>22819</v>
      </c>
      <c r="K136" s="80">
        <v>22596</v>
      </c>
      <c r="L136" s="80">
        <v>22554</v>
      </c>
      <c r="M136" s="80">
        <v>22287</v>
      </c>
      <c r="N136" s="80">
        <v>22126</v>
      </c>
      <c r="O136" s="80">
        <v>21884</v>
      </c>
      <c r="P136" s="80">
        <v>21529</v>
      </c>
      <c r="Q136" s="80">
        <v>21252</v>
      </c>
      <c r="R136" s="80">
        <v>20976</v>
      </c>
      <c r="S136" s="80">
        <v>20701</v>
      </c>
      <c r="T136" s="80">
        <v>20454</v>
      </c>
      <c r="U136" s="80">
        <v>20806</v>
      </c>
      <c r="V136" s="80">
        <v>20785</v>
      </c>
      <c r="W136" s="80">
        <v>20864</v>
      </c>
      <c r="X136" s="80">
        <v>20690</v>
      </c>
      <c r="Y136" s="80">
        <v>20428</v>
      </c>
      <c r="Z136" s="80">
        <v>20219</v>
      </c>
      <c r="AA136" s="80">
        <v>19965</v>
      </c>
      <c r="AB136" s="80">
        <v>19718</v>
      </c>
      <c r="AC136" s="80">
        <v>19426</v>
      </c>
      <c r="AD136" s="80">
        <v>19690</v>
      </c>
      <c r="AE136" s="80">
        <v>20153</v>
      </c>
      <c r="AF136" s="80">
        <v>19536</v>
      </c>
      <c r="AG136" s="80">
        <v>18780</v>
      </c>
      <c r="AH136" s="80">
        <v>18409</v>
      </c>
      <c r="AI136" s="80">
        <v>18221</v>
      </c>
      <c r="AJ136" s="80">
        <v>19886</v>
      </c>
      <c r="AK136" s="80">
        <v>17546</v>
      </c>
      <c r="AL136" s="80">
        <v>17338</v>
      </c>
      <c r="AM136" s="80">
        <v>17141</v>
      </c>
      <c r="AN136" s="80">
        <v>16806</v>
      </c>
      <c r="AO136" s="80">
        <v>16671</v>
      </c>
      <c r="AP136" s="80">
        <v>16465</v>
      </c>
      <c r="AQ136" s="80">
        <v>16287</v>
      </c>
      <c r="AR136" s="80">
        <v>16153</v>
      </c>
      <c r="AS136" s="80">
        <v>16022</v>
      </c>
      <c r="AT136" s="80">
        <v>15732</v>
      </c>
      <c r="AU136" s="80">
        <v>15575</v>
      </c>
      <c r="AV136" s="80">
        <v>15447</v>
      </c>
      <c r="AW136" s="80">
        <v>14988</v>
      </c>
      <c r="AX136" s="80">
        <v>14917</v>
      </c>
      <c r="AY136" s="80">
        <v>14631</v>
      </c>
      <c r="AZ136" s="80">
        <v>14501</v>
      </c>
      <c r="BA136" s="80">
        <v>14453</v>
      </c>
      <c r="BB136" s="80">
        <v>14132</v>
      </c>
      <c r="BC136" s="80">
        <v>14165</v>
      </c>
      <c r="BD136" s="80">
        <v>13949</v>
      </c>
      <c r="BE136" s="80">
        <v>13710</v>
      </c>
      <c r="BF136" s="80">
        <v>13611</v>
      </c>
      <c r="BG136" s="80">
        <v>13861</v>
      </c>
      <c r="BH136" s="80">
        <v>13586</v>
      </c>
      <c r="BI136" s="80">
        <v>12815</v>
      </c>
      <c r="BJ136" s="80">
        <v>12480</v>
      </c>
      <c r="BK136" s="80">
        <v>16044</v>
      </c>
      <c r="BL136" s="80">
        <v>15518</v>
      </c>
      <c r="BM136" s="80">
        <v>15158</v>
      </c>
      <c r="BN136" s="80">
        <v>15152</v>
      </c>
      <c r="BO136" s="80">
        <v>14852</v>
      </c>
      <c r="BP136" s="80">
        <v>14422</v>
      </c>
      <c r="BQ136" s="80">
        <v>14030</v>
      </c>
      <c r="BR136" s="80">
        <v>13723</v>
      </c>
      <c r="BS136" s="80">
        <v>13408</v>
      </c>
      <c r="BT136" s="80">
        <v>13316</v>
      </c>
      <c r="BU136" s="80">
        <v>12578</v>
      </c>
      <c r="BV136" s="80">
        <v>12420</v>
      </c>
      <c r="BW136" s="80">
        <v>12534</v>
      </c>
      <c r="BX136" s="80">
        <v>11997</v>
      </c>
      <c r="BY136" s="80">
        <v>11411</v>
      </c>
      <c r="BZ136" s="80">
        <v>10749</v>
      </c>
      <c r="CA136" s="80">
        <v>10407</v>
      </c>
      <c r="CB136" s="80">
        <v>10009</v>
      </c>
      <c r="CC136" s="80">
        <v>9659</v>
      </c>
      <c r="CD136" s="80">
        <v>9189</v>
      </c>
      <c r="CE136" s="80">
        <v>9056</v>
      </c>
      <c r="CF136" s="80">
        <v>8674</v>
      </c>
    </row>
    <row r="137" spans="1:84" x14ac:dyDescent="0.25">
      <c r="A137" s="17"/>
      <c r="B137" s="17"/>
      <c r="C137" s="17"/>
      <c r="D137" s="4"/>
      <c r="E137" s="11"/>
      <c r="F137" s="12" t="s">
        <v>127</v>
      </c>
      <c r="G137" s="111" t="e">
        <f ca="1">(INDIRECT("H137")+INDIRECT("I137")+INDIRECT("J137")+INDIRECT("K137")+INDIRECT("L137")+INDIRECT("M137")+INDIRECT("N137")+INDIRECT("O137")+INDIRECT("P137")+INDIRECT("Q137")+INDIRECT("R137")+INDIRECT("S137")) / 12</f>
        <v>#REF!</v>
      </c>
      <c r="H137" s="80" t="e">
        <f>#REF!</f>
        <v>#REF!</v>
      </c>
      <c r="I137" s="80">
        <v>510</v>
      </c>
      <c r="J137" s="80">
        <v>508</v>
      </c>
      <c r="K137" s="80">
        <v>506</v>
      </c>
      <c r="L137" s="80">
        <v>507</v>
      </c>
      <c r="M137" s="80">
        <v>501</v>
      </c>
      <c r="N137" s="80">
        <v>500</v>
      </c>
      <c r="O137" s="80">
        <v>496</v>
      </c>
      <c r="P137" s="80">
        <v>492</v>
      </c>
      <c r="Q137" s="80">
        <v>488</v>
      </c>
      <c r="R137" s="80">
        <v>481</v>
      </c>
      <c r="S137" s="80">
        <v>477</v>
      </c>
      <c r="T137" s="80">
        <v>480</v>
      </c>
      <c r="U137" s="80">
        <v>476</v>
      </c>
      <c r="V137" s="80">
        <v>477</v>
      </c>
      <c r="W137" s="80">
        <v>462</v>
      </c>
      <c r="X137" s="80">
        <v>461</v>
      </c>
      <c r="Y137" s="80">
        <v>463</v>
      </c>
      <c r="Z137" s="80">
        <v>460</v>
      </c>
      <c r="AA137" s="80">
        <v>455</v>
      </c>
      <c r="AB137" s="80">
        <v>455</v>
      </c>
      <c r="AC137" s="80">
        <v>448</v>
      </c>
      <c r="AD137" s="80">
        <v>444</v>
      </c>
      <c r="AE137" s="80">
        <v>441</v>
      </c>
      <c r="AF137" s="80">
        <v>448</v>
      </c>
      <c r="AG137" s="80">
        <v>433</v>
      </c>
      <c r="AH137" s="80">
        <v>399</v>
      </c>
      <c r="AI137" s="80">
        <v>375</v>
      </c>
      <c r="AJ137" s="80">
        <v>618</v>
      </c>
      <c r="AK137" s="80">
        <v>406</v>
      </c>
      <c r="AL137" s="80">
        <v>398</v>
      </c>
      <c r="AM137" s="80">
        <v>392</v>
      </c>
      <c r="AN137" s="80">
        <v>368</v>
      </c>
      <c r="AO137" s="80">
        <v>357</v>
      </c>
      <c r="AP137" s="80">
        <v>431</v>
      </c>
      <c r="AQ137" s="80">
        <v>435</v>
      </c>
      <c r="AR137" s="80">
        <v>432</v>
      </c>
      <c r="AS137" s="80">
        <v>423</v>
      </c>
      <c r="AT137" s="80">
        <v>415</v>
      </c>
      <c r="AU137" s="80">
        <v>403</v>
      </c>
      <c r="AV137" s="80">
        <v>415</v>
      </c>
      <c r="AW137" s="80">
        <v>420</v>
      </c>
      <c r="AX137" s="80">
        <v>405</v>
      </c>
      <c r="AY137" s="80">
        <v>396</v>
      </c>
      <c r="AZ137" s="80">
        <v>402</v>
      </c>
      <c r="BA137" s="80">
        <v>417</v>
      </c>
      <c r="BB137" s="80">
        <v>421</v>
      </c>
      <c r="BC137" s="80">
        <v>420</v>
      </c>
      <c r="BD137" s="80">
        <v>417</v>
      </c>
      <c r="BE137" s="80">
        <v>417</v>
      </c>
      <c r="BF137" s="80">
        <v>411</v>
      </c>
      <c r="BG137" s="80">
        <v>416</v>
      </c>
      <c r="BH137" s="80">
        <v>412</v>
      </c>
      <c r="BI137" s="80">
        <v>399</v>
      </c>
      <c r="BJ137" s="80">
        <v>382</v>
      </c>
      <c r="BK137" s="80">
        <v>566</v>
      </c>
      <c r="BL137" s="80">
        <v>556</v>
      </c>
      <c r="BM137" s="80">
        <v>530</v>
      </c>
      <c r="BN137" s="80">
        <v>554</v>
      </c>
      <c r="BO137" s="80">
        <v>519</v>
      </c>
      <c r="BP137" s="80">
        <v>502</v>
      </c>
      <c r="BQ137" s="80">
        <v>479</v>
      </c>
      <c r="BR137" s="80">
        <v>468</v>
      </c>
      <c r="BS137" s="80">
        <v>461</v>
      </c>
      <c r="BT137" s="80">
        <v>454</v>
      </c>
      <c r="BU137" s="80">
        <v>407</v>
      </c>
      <c r="BV137" s="80">
        <v>502</v>
      </c>
      <c r="BW137" s="80">
        <v>510</v>
      </c>
      <c r="BX137" s="80">
        <v>496</v>
      </c>
      <c r="BY137" s="80">
        <v>501</v>
      </c>
      <c r="BZ137" s="80">
        <v>490</v>
      </c>
      <c r="CA137" s="80">
        <v>485</v>
      </c>
      <c r="CB137" s="80">
        <v>475</v>
      </c>
      <c r="CC137" s="80">
        <v>463</v>
      </c>
      <c r="CD137" s="80">
        <v>450</v>
      </c>
      <c r="CE137" s="80">
        <v>456</v>
      </c>
      <c r="CF137" s="80">
        <v>443</v>
      </c>
    </row>
    <row r="138" spans="1:84" ht="24" x14ac:dyDescent="0.25">
      <c r="A138" s="82" t="s">
        <v>41</v>
      </c>
      <c r="B138" s="83" t="s">
        <v>128</v>
      </c>
      <c r="C138" s="84" t="s">
        <v>43</v>
      </c>
      <c r="D138" s="38"/>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20"/>
      <c r="E139" s="11"/>
      <c r="F139" s="12" t="s">
        <v>130</v>
      </c>
      <c r="G139" s="111" t="e">
        <f ca="1">(INDIRECT("H139")+INDIRECT("I139")+INDIRECT("J139")+INDIRECT("K139")+INDIRECT("L139")+INDIRECT("M139")+INDIRECT("N139")+INDIRECT("O139")+INDIRECT("P139")+INDIRECT("Q139")+INDIRECT("R139")+INDIRECT("S139")) / 12</f>
        <v>#REF!</v>
      </c>
      <c r="H139" s="80" t="e">
        <f>#REF!</f>
        <v>#REF!</v>
      </c>
      <c r="I139" s="80">
        <v>283</v>
      </c>
      <c r="J139" s="80">
        <v>110</v>
      </c>
      <c r="K139" s="80">
        <v>36</v>
      </c>
      <c r="L139" s="80">
        <v>33</v>
      </c>
      <c r="M139" s="80">
        <v>40</v>
      </c>
      <c r="N139" s="80">
        <v>58</v>
      </c>
      <c r="O139" s="80">
        <v>86</v>
      </c>
      <c r="P139" s="80">
        <v>93</v>
      </c>
      <c r="Q139" s="80">
        <v>86</v>
      </c>
      <c r="R139" s="80">
        <v>57</v>
      </c>
      <c r="S139" s="80">
        <v>59</v>
      </c>
      <c r="T139" s="80">
        <v>62</v>
      </c>
      <c r="U139" s="80">
        <v>74</v>
      </c>
      <c r="V139" s="80">
        <v>111</v>
      </c>
      <c r="W139" s="80">
        <v>113</v>
      </c>
      <c r="X139" s="80">
        <v>98</v>
      </c>
      <c r="Y139" s="80">
        <v>157</v>
      </c>
      <c r="Z139" s="80">
        <v>232</v>
      </c>
      <c r="AA139" s="80">
        <v>189</v>
      </c>
      <c r="AB139" s="80">
        <v>200</v>
      </c>
      <c r="AC139" s="80">
        <v>143</v>
      </c>
      <c r="AD139" s="80">
        <v>198</v>
      </c>
      <c r="AE139" s="80">
        <v>81</v>
      </c>
      <c r="AF139" s="80">
        <v>61</v>
      </c>
      <c r="AG139" s="80">
        <v>34</v>
      </c>
      <c r="AH139" s="80">
        <v>72</v>
      </c>
      <c r="AI139" s="80">
        <v>133</v>
      </c>
      <c r="AJ139" s="80">
        <v>109</v>
      </c>
      <c r="AK139" s="80">
        <v>61</v>
      </c>
      <c r="AL139" s="80">
        <v>47</v>
      </c>
      <c r="AM139" s="80">
        <v>124</v>
      </c>
      <c r="AN139" s="80">
        <v>137</v>
      </c>
      <c r="AO139" s="80">
        <v>152</v>
      </c>
      <c r="AP139" s="80">
        <v>137</v>
      </c>
      <c r="AQ139" s="80">
        <v>146</v>
      </c>
      <c r="AR139" s="80">
        <v>101</v>
      </c>
      <c r="AS139" s="80">
        <v>135</v>
      </c>
      <c r="AT139" s="80">
        <v>154</v>
      </c>
      <c r="AU139" s="80">
        <v>120</v>
      </c>
      <c r="AV139" s="80">
        <v>106</v>
      </c>
      <c r="AW139" s="80">
        <v>91</v>
      </c>
      <c r="AX139" s="80">
        <v>100</v>
      </c>
      <c r="AY139" s="80">
        <v>171</v>
      </c>
      <c r="AZ139" s="80">
        <v>177</v>
      </c>
      <c r="BA139" s="80">
        <v>175</v>
      </c>
      <c r="BB139" s="80">
        <v>184</v>
      </c>
      <c r="BC139" s="80">
        <v>159</v>
      </c>
      <c r="BD139" s="80">
        <v>157</v>
      </c>
      <c r="BE139" s="80">
        <v>70</v>
      </c>
      <c r="BF139" s="80">
        <v>128</v>
      </c>
      <c r="BG139" s="80">
        <v>147</v>
      </c>
      <c r="BH139" s="80">
        <v>120</v>
      </c>
      <c r="BI139" s="80">
        <v>173</v>
      </c>
      <c r="BJ139" s="80">
        <v>319</v>
      </c>
      <c r="BK139" s="80">
        <v>349</v>
      </c>
      <c r="BL139" s="80">
        <v>203</v>
      </c>
      <c r="BM139" s="80">
        <v>136</v>
      </c>
      <c r="BN139" s="80">
        <v>100</v>
      </c>
      <c r="BO139" s="80">
        <v>60</v>
      </c>
      <c r="BP139" s="80">
        <v>71</v>
      </c>
      <c r="BQ139" s="80">
        <v>47</v>
      </c>
      <c r="BR139" s="80">
        <v>68</v>
      </c>
      <c r="BS139" s="80">
        <v>87</v>
      </c>
      <c r="BT139" s="80">
        <v>77</v>
      </c>
      <c r="BU139" s="80">
        <v>86</v>
      </c>
      <c r="BV139" s="80">
        <v>157</v>
      </c>
      <c r="BW139" s="80">
        <v>130</v>
      </c>
      <c r="BX139" s="80">
        <v>133</v>
      </c>
      <c r="BY139" s="80">
        <v>94</v>
      </c>
      <c r="BZ139" s="80">
        <v>81</v>
      </c>
      <c r="CA139" s="80">
        <v>64</v>
      </c>
      <c r="CB139" s="80">
        <v>61</v>
      </c>
      <c r="CC139" s="80">
        <v>52</v>
      </c>
      <c r="CD139" s="80">
        <v>64</v>
      </c>
      <c r="CE139" s="80">
        <v>89</v>
      </c>
      <c r="CF139" s="80">
        <v>36</v>
      </c>
    </row>
    <row r="140" spans="1:84" ht="24" x14ac:dyDescent="0.25">
      <c r="A140" s="82" t="s">
        <v>15</v>
      </c>
      <c r="B140" s="83" t="s">
        <v>131</v>
      </c>
      <c r="C140" s="84" t="s">
        <v>47</v>
      </c>
      <c r="D140" s="38"/>
      <c r="E140" s="11"/>
      <c r="F140" s="14" t="s">
        <v>115</v>
      </c>
      <c r="G140" s="23" t="e">
        <f ca="1">G139/G8</f>
        <v>#REF!</v>
      </c>
      <c r="H140" s="85" t="e">
        <f>IF(H8=0, 0, H139/H8)</f>
        <v>#REF!</v>
      </c>
      <c r="I140" s="85">
        <v>3.0734478002584736E-3</v>
      </c>
      <c r="J140" s="85">
        <v>1.1911078385724032E-3</v>
      </c>
      <c r="K140" s="85">
        <v>3.8935334897956974E-4</v>
      </c>
      <c r="L140" s="85">
        <v>3.5604850891200209E-4</v>
      </c>
      <c r="M140" s="85">
        <v>4.3070959405620759E-4</v>
      </c>
      <c r="N140" s="85">
        <v>6.195853051457628E-4</v>
      </c>
      <c r="O140" s="85">
        <v>9.0735484960065835E-4</v>
      </c>
      <c r="P140" s="85">
        <v>9.7523122417734532E-4</v>
      </c>
      <c r="Q140" s="85">
        <v>8.9790037482120303E-4</v>
      </c>
      <c r="R140" s="85">
        <v>5.9380566928149512E-4</v>
      </c>
      <c r="S140" s="85">
        <v>6.1317813344419041E-4</v>
      </c>
      <c r="T140" s="85">
        <v>6.4194156261001016E-4</v>
      </c>
      <c r="U140" s="85">
        <v>7.6304392658280054E-4</v>
      </c>
      <c r="V140" s="85">
        <v>1.1364218070130535E-3</v>
      </c>
      <c r="W140" s="85">
        <v>1.1479423387547366E-3</v>
      </c>
      <c r="X140" s="85">
        <v>9.9168201412640905E-4</v>
      </c>
      <c r="Y140" s="85">
        <v>1.5853301424777599E-3</v>
      </c>
      <c r="Z140" s="85">
        <v>2.3343093161077404E-3</v>
      </c>
      <c r="AA140" s="85">
        <v>1.8948698154256439E-3</v>
      </c>
      <c r="AB140" s="85">
        <v>1.9925677223954648E-3</v>
      </c>
      <c r="AC140" s="85">
        <v>1.4181302498090978E-3</v>
      </c>
      <c r="AD140" s="85">
        <v>1.9495864513588027E-3</v>
      </c>
      <c r="AE140" s="85">
        <v>7.9168051293078173E-4</v>
      </c>
      <c r="AF140" s="85">
        <v>5.9221001126169863E-4</v>
      </c>
      <c r="AG140" s="85">
        <v>3.2318470005608207E-4</v>
      </c>
      <c r="AH140" s="85">
        <v>6.8374120395430329E-4</v>
      </c>
      <c r="AI140" s="85">
        <v>1.2572195596895707E-3</v>
      </c>
      <c r="AJ140" s="85">
        <v>1.0212494846906269E-3</v>
      </c>
      <c r="AK140" s="85">
        <v>5.6587845672885148E-4</v>
      </c>
      <c r="AL140" s="85">
        <v>4.348912309272436E-4</v>
      </c>
      <c r="AM140" s="85">
        <v>1.1419204523478437E-3</v>
      </c>
      <c r="AN140" s="85">
        <v>1.255383487583616E-3</v>
      </c>
      <c r="AO140" s="85">
        <v>1.419698314108252E-3</v>
      </c>
      <c r="AP140" s="85">
        <v>1.269576498934297E-3</v>
      </c>
      <c r="AQ140" s="85">
        <v>1.3053312948707633E-3</v>
      </c>
      <c r="AR140" s="85">
        <v>9.332236872499469E-4</v>
      </c>
      <c r="AS140" s="85">
        <v>1.2369433754810335E-3</v>
      </c>
      <c r="AT140" s="85">
        <v>1.4007513120673817E-3</v>
      </c>
      <c r="AU140" s="85">
        <v>1.0861006272231122E-3</v>
      </c>
      <c r="AV140" s="85">
        <v>9.5221839937476981E-4</v>
      </c>
      <c r="AW140" s="85">
        <v>8.0293645331498047E-4</v>
      </c>
      <c r="AX140" s="85">
        <v>8.7288216963592082E-4</v>
      </c>
      <c r="AY140" s="85">
        <v>1.4775643518158488E-3</v>
      </c>
      <c r="AZ140" s="85">
        <v>1.5181535136247846E-3</v>
      </c>
      <c r="BA140" s="85">
        <v>1.4901479929835318E-3</v>
      </c>
      <c r="BB140" s="85">
        <v>1.5505313097776167E-3</v>
      </c>
      <c r="BC140" s="85">
        <v>1.3299207066144736E-3</v>
      </c>
      <c r="BD140" s="85">
        <v>1.3059173861689208E-3</v>
      </c>
      <c r="BE140" s="85">
        <v>5.7896695752863818E-4</v>
      </c>
      <c r="BF140" s="85">
        <v>1.0474717469046392E-3</v>
      </c>
      <c r="BG140" s="85">
        <v>1.1914893617021277E-3</v>
      </c>
      <c r="BH140" s="85">
        <v>9.6262604384761625E-4</v>
      </c>
      <c r="BI140" s="85">
        <v>1.3855851093651137E-3</v>
      </c>
      <c r="BJ140" s="85">
        <v>2.5391822082129409E-3</v>
      </c>
      <c r="BK140" s="85">
        <v>2.7683252821867391E-3</v>
      </c>
      <c r="BL140" s="85">
        <v>1.6117123053837543E-3</v>
      </c>
      <c r="BM140" s="85">
        <v>1.079767849912269E-3</v>
      </c>
      <c r="BN140" s="85">
        <v>7.9255002972062607E-4</v>
      </c>
      <c r="BO140" s="85">
        <v>4.7358201651222633E-4</v>
      </c>
      <c r="BP140" s="85">
        <v>5.5905071613609341E-4</v>
      </c>
      <c r="BQ140" s="85">
        <v>3.6962761983406079E-4</v>
      </c>
      <c r="BR140" s="85">
        <v>5.3392798253741418E-4</v>
      </c>
      <c r="BS140" s="85">
        <v>6.6174792728379095E-4</v>
      </c>
      <c r="BT140" s="85">
        <v>5.8568494713622877E-4</v>
      </c>
      <c r="BU140" s="85">
        <v>6.5414162926903479E-4</v>
      </c>
      <c r="BV140" s="85">
        <v>1.1855767415518217E-3</v>
      </c>
      <c r="BW140" s="85">
        <v>9.750463146999482E-4</v>
      </c>
      <c r="BX140" s="85">
        <v>9.9386493898565996E-4</v>
      </c>
      <c r="BY140" s="85">
        <v>7.000662828714634E-4</v>
      </c>
      <c r="BZ140" s="85">
        <v>6.0298814123322243E-4</v>
      </c>
      <c r="CA140" s="85">
        <v>4.767154306825969E-4</v>
      </c>
      <c r="CB140" s="85">
        <v>4.5391970830077762E-4</v>
      </c>
      <c r="CC140" s="85">
        <v>3.8465237042023271E-4</v>
      </c>
      <c r="CD140" s="85">
        <v>4.713854312440156E-4</v>
      </c>
      <c r="CE140" s="85">
        <v>6.5269364467064638E-4</v>
      </c>
      <c r="CF140" s="85">
        <v>2.6254375729288217E-4</v>
      </c>
    </row>
    <row r="141" spans="1:84" x14ac:dyDescent="0.25">
      <c r="A141" s="17"/>
      <c r="B141" s="17"/>
      <c r="C141" s="17"/>
      <c r="D141" s="20"/>
      <c r="E141" s="11"/>
      <c r="F141" s="12" t="s">
        <v>132</v>
      </c>
      <c r="G141" s="111" t="e">
        <f ca="1">(INDIRECT("H141")+INDIRECT("I141")+INDIRECT("J141")+INDIRECT("K141")+INDIRECT("L141")+INDIRECT("M141")+INDIRECT("N141")+INDIRECT("O141")+INDIRECT("P141")+INDIRECT("Q141")+INDIRECT("R141")+INDIRECT("S141")) / 12</f>
        <v>#REF!</v>
      </c>
      <c r="H141" s="80" t="e">
        <f>#REF!</f>
        <v>#REF!</v>
      </c>
      <c r="I141" s="80">
        <v>6</v>
      </c>
      <c r="J141" s="80">
        <v>12</v>
      </c>
      <c r="K141" s="80">
        <v>3</v>
      </c>
      <c r="L141" s="80">
        <v>3</v>
      </c>
      <c r="M141" s="80">
        <v>3</v>
      </c>
      <c r="N141" s="80">
        <v>13</v>
      </c>
      <c r="O141" s="80">
        <v>9</v>
      </c>
      <c r="P141" s="80">
        <v>9</v>
      </c>
      <c r="Q141" s="80">
        <v>10</v>
      </c>
      <c r="R141" s="80">
        <v>10</v>
      </c>
      <c r="S141" s="80">
        <v>8</v>
      </c>
      <c r="T141" s="80">
        <v>11</v>
      </c>
      <c r="U141" s="80">
        <v>11</v>
      </c>
      <c r="V141" s="80">
        <v>15</v>
      </c>
      <c r="W141" s="80">
        <v>11</v>
      </c>
      <c r="X141" s="80">
        <v>14</v>
      </c>
      <c r="Y141" s="80">
        <v>8</v>
      </c>
      <c r="Z141" s="80">
        <v>10</v>
      </c>
      <c r="AA141" s="80">
        <v>15</v>
      </c>
      <c r="AB141" s="80">
        <v>9</v>
      </c>
      <c r="AC141" s="80">
        <v>8</v>
      </c>
      <c r="AD141" s="80">
        <v>6</v>
      </c>
      <c r="AE141" s="80">
        <v>8</v>
      </c>
      <c r="AF141" s="80">
        <v>6</v>
      </c>
      <c r="AG141" s="80">
        <v>3</v>
      </c>
      <c r="AH141" s="80">
        <v>10</v>
      </c>
      <c r="AI141" s="80">
        <v>14</v>
      </c>
      <c r="AJ141" s="80">
        <v>20</v>
      </c>
      <c r="AK141" s="80">
        <v>13</v>
      </c>
      <c r="AL141" s="80">
        <v>3</v>
      </c>
      <c r="AM141" s="80">
        <v>10</v>
      </c>
      <c r="AN141" s="80">
        <v>15</v>
      </c>
      <c r="AO141" s="80">
        <v>19</v>
      </c>
      <c r="AP141" s="80">
        <v>20</v>
      </c>
      <c r="AQ141" s="80">
        <v>12</v>
      </c>
      <c r="AR141" s="80">
        <v>9</v>
      </c>
      <c r="AS141" s="80">
        <v>10</v>
      </c>
      <c r="AT141" s="80">
        <v>18</v>
      </c>
      <c r="AU141" s="80">
        <v>21</v>
      </c>
      <c r="AV141" s="80">
        <v>13</v>
      </c>
      <c r="AW141" s="80">
        <v>13</v>
      </c>
      <c r="AX141" s="80">
        <v>11</v>
      </c>
      <c r="AY141" s="80">
        <v>12</v>
      </c>
      <c r="AZ141" s="80">
        <v>15</v>
      </c>
      <c r="BA141" s="80">
        <v>9</v>
      </c>
      <c r="BB141" s="80">
        <v>20</v>
      </c>
      <c r="BC141" s="80">
        <v>12</v>
      </c>
      <c r="BD141" s="80">
        <v>17</v>
      </c>
      <c r="BE141" s="80">
        <v>6</v>
      </c>
      <c r="BF141" s="80">
        <v>15</v>
      </c>
      <c r="BG141" s="80">
        <v>16</v>
      </c>
      <c r="BH141" s="80">
        <v>9</v>
      </c>
      <c r="BI141" s="80">
        <v>11</v>
      </c>
      <c r="BJ141" s="80">
        <v>17</v>
      </c>
      <c r="BK141" s="80">
        <v>16</v>
      </c>
      <c r="BL141" s="80">
        <v>5</v>
      </c>
      <c r="BM141" s="80">
        <v>6</v>
      </c>
      <c r="BN141" s="80">
        <v>4</v>
      </c>
      <c r="BO141" s="80">
        <v>5</v>
      </c>
      <c r="BP141" s="80">
        <v>8</v>
      </c>
      <c r="BQ141" s="80">
        <v>7</v>
      </c>
      <c r="BR141" s="80">
        <v>7</v>
      </c>
      <c r="BS141" s="80">
        <v>8</v>
      </c>
      <c r="BT141" s="80">
        <v>3</v>
      </c>
      <c r="BU141" s="80">
        <v>5</v>
      </c>
      <c r="BV141" s="80">
        <v>9</v>
      </c>
      <c r="BW141" s="80">
        <v>3</v>
      </c>
      <c r="BX141" s="80">
        <v>7</v>
      </c>
      <c r="BY141" s="80">
        <v>5</v>
      </c>
      <c r="BZ141" s="80">
        <v>5</v>
      </c>
      <c r="CA141" s="80">
        <v>3</v>
      </c>
      <c r="CB141" s="80">
        <v>4</v>
      </c>
      <c r="CC141" s="80">
        <v>3</v>
      </c>
      <c r="CD141" s="80">
        <v>5</v>
      </c>
      <c r="CE141" s="80">
        <v>3</v>
      </c>
      <c r="CF141" s="80">
        <v>2</v>
      </c>
    </row>
    <row r="142" spans="1:84" ht="24" x14ac:dyDescent="0.25">
      <c r="A142" s="82" t="s">
        <v>133</v>
      </c>
      <c r="B142" s="83" t="s">
        <v>134</v>
      </c>
      <c r="C142" s="84" t="s">
        <v>135</v>
      </c>
      <c r="D142" s="38"/>
      <c r="E142" s="11"/>
      <c r="F142" s="14" t="s">
        <v>115</v>
      </c>
      <c r="G142" s="23" t="e">
        <f ca="1">G141/G8</f>
        <v>#REF!</v>
      </c>
      <c r="H142" s="85" t="e">
        <f>IF(H8=0, 0, H141/H8)</f>
        <v>#REF!</v>
      </c>
      <c r="I142" s="85">
        <v>6.5161437461310403E-5</v>
      </c>
      <c r="J142" s="85">
        <v>1.2993903693517126E-4</v>
      </c>
      <c r="K142" s="85">
        <v>3.2446112414964145E-5</v>
      </c>
      <c r="L142" s="85">
        <v>3.2368046264727461E-5</v>
      </c>
      <c r="M142" s="85">
        <v>3.2303219554215573E-5</v>
      </c>
      <c r="N142" s="85">
        <v>1.3887256839473995E-4</v>
      </c>
      <c r="O142" s="85">
        <v>9.4955740074487507E-5</v>
      </c>
      <c r="P142" s="85">
        <v>9.4377215242968896E-5</v>
      </c>
      <c r="Q142" s="85">
        <v>1.0440702032804685E-4</v>
      </c>
      <c r="R142" s="85">
        <v>1.0417643320727985E-4</v>
      </c>
      <c r="S142" s="85">
        <v>8.3142797755144467E-5</v>
      </c>
      <c r="T142" s="85">
        <v>1.1389285788242116E-4</v>
      </c>
      <c r="U142" s="85">
        <v>1.1342544854609197E-4</v>
      </c>
      <c r="V142" s="85">
        <v>1.5357051446122344E-4</v>
      </c>
      <c r="W142" s="85">
        <v>1.117465993478062E-4</v>
      </c>
      <c r="X142" s="85">
        <v>1.4166885916091557E-4</v>
      </c>
      <c r="Y142" s="85">
        <v>8.0781153756828529E-5</v>
      </c>
      <c r="Z142" s="85">
        <v>1.0061678086671295E-4</v>
      </c>
      <c r="AA142" s="85">
        <v>1.5038649328774951E-4</v>
      </c>
      <c r="AB142" s="85">
        <v>8.9665547507795926E-5</v>
      </c>
      <c r="AC142" s="85">
        <v>7.9335958031278195E-5</v>
      </c>
      <c r="AD142" s="85">
        <v>5.9078377313903109E-5</v>
      </c>
      <c r="AE142" s="85">
        <v>7.8190667943780915E-5</v>
      </c>
      <c r="AF142" s="85">
        <v>5.8250165042134283E-5</v>
      </c>
      <c r="AG142" s="85">
        <v>2.8516297063771947E-5</v>
      </c>
      <c r="AH142" s="85">
        <v>9.4964056104764342E-5</v>
      </c>
      <c r="AI142" s="85">
        <v>1.3233890101995482E-4</v>
      </c>
      <c r="AJ142" s="85">
        <v>1.873852265487389E-4</v>
      </c>
      <c r="AK142" s="85">
        <v>1.2059704815532899E-4</v>
      </c>
      <c r="AL142" s="85">
        <v>2.7759014740036828E-5</v>
      </c>
      <c r="AM142" s="85">
        <v>9.2090359060309975E-5</v>
      </c>
      <c r="AN142" s="85">
        <v>1.3745074681572437E-4</v>
      </c>
      <c r="AO142" s="85">
        <v>1.7746228926353151E-4</v>
      </c>
      <c r="AP142" s="85">
        <v>1.8533963488091929E-4</v>
      </c>
      <c r="AQ142" s="85">
        <v>1.0728750368800793E-4</v>
      </c>
      <c r="AR142" s="85">
        <v>8.3158546388609127E-5</v>
      </c>
      <c r="AS142" s="85">
        <v>9.1625435220817303E-5</v>
      </c>
      <c r="AT142" s="85">
        <v>1.6372417933255111E-4</v>
      </c>
      <c r="AU142" s="85">
        <v>1.9006760976404463E-4</v>
      </c>
      <c r="AV142" s="85">
        <v>1.1678150181011328E-4</v>
      </c>
      <c r="AW142" s="85">
        <v>1.1470520761642578E-4</v>
      </c>
      <c r="AX142" s="85">
        <v>9.6017038659951297E-5</v>
      </c>
      <c r="AY142" s="85">
        <v>1.0368872644321746E-4</v>
      </c>
      <c r="AZ142" s="85">
        <v>1.2865707742582919E-4</v>
      </c>
      <c r="BA142" s="85">
        <v>7.6636182496295924E-5</v>
      </c>
      <c r="BB142" s="85">
        <v>1.6853601193234964E-4</v>
      </c>
      <c r="BC142" s="85">
        <v>1.0037137408411121E-4</v>
      </c>
      <c r="BD142" s="85">
        <v>1.4140506729217614E-4</v>
      </c>
      <c r="BE142" s="85">
        <v>4.9625739216740418E-5</v>
      </c>
      <c r="BF142" s="85">
        <v>1.227505953403874E-4</v>
      </c>
      <c r="BG142" s="85">
        <v>1.2968591691995946E-4</v>
      </c>
      <c r="BH142" s="85">
        <v>7.2196953288571221E-5</v>
      </c>
      <c r="BI142" s="85">
        <v>8.8100787300671963E-5</v>
      </c>
      <c r="BJ142" s="85">
        <v>1.3531692018689656E-4</v>
      </c>
      <c r="BK142" s="85">
        <v>1.2691462611744362E-4</v>
      </c>
      <c r="BL142" s="85">
        <v>3.9697347423245178E-5</v>
      </c>
      <c r="BM142" s="85">
        <v>4.7636816907894218E-5</v>
      </c>
      <c r="BN142" s="85">
        <v>3.1702001188825042E-5</v>
      </c>
      <c r="BO142" s="85">
        <v>3.9465168042685523E-5</v>
      </c>
      <c r="BP142" s="85">
        <v>6.2991629987165456E-5</v>
      </c>
      <c r="BQ142" s="85">
        <v>5.5050922102945225E-5</v>
      </c>
      <c r="BR142" s="85">
        <v>5.4963174672969111E-5</v>
      </c>
      <c r="BS142" s="85">
        <v>6.0850384118049747E-5</v>
      </c>
      <c r="BT142" s="85">
        <v>2.2818894044268655E-5</v>
      </c>
      <c r="BU142" s="85">
        <v>3.8031490073781092E-5</v>
      </c>
      <c r="BV142" s="85">
        <v>6.7962997923352837E-5</v>
      </c>
      <c r="BW142" s="85">
        <v>2.2501068800768038E-5</v>
      </c>
      <c r="BX142" s="85">
        <v>5.2308680999245257E-5</v>
      </c>
      <c r="BY142" s="85">
        <v>3.7237568237843799E-5</v>
      </c>
      <c r="BZ142" s="85">
        <v>3.7221490199581632E-5</v>
      </c>
      <c r="CA142" s="85">
        <v>2.2346035813246729E-5</v>
      </c>
      <c r="CB142" s="85">
        <v>2.9765226773821483E-5</v>
      </c>
      <c r="CC142" s="85">
        <v>2.219148290885958E-5</v>
      </c>
      <c r="CD142" s="85">
        <v>3.682698681593872E-5</v>
      </c>
      <c r="CE142" s="85">
        <v>2.2000909370920663E-5</v>
      </c>
      <c r="CF142" s="85">
        <v>1.4585764294049009E-5</v>
      </c>
    </row>
    <row r="143" spans="1:84" x14ac:dyDescent="0.25">
      <c r="A143" s="17"/>
      <c r="B143" s="17"/>
      <c r="C143" s="17"/>
      <c r="D143" s="20"/>
      <c r="E143" s="11"/>
      <c r="F143" s="12" t="s">
        <v>136</v>
      </c>
      <c r="G143" s="111" t="e">
        <f ca="1">(INDIRECT("H143")+INDIRECT("I143")+INDIRECT("J143")+INDIRECT("K143")+INDIRECT("L143")+INDIRECT("M143")+INDIRECT("N143")+INDIRECT("O143")+INDIRECT("P143")+INDIRECT("Q143")+INDIRECT("R143")+INDIRECT("S143")) / 12</f>
        <v>#REF!</v>
      </c>
      <c r="H143" s="73" t="e">
        <f>#REF!</f>
        <v>#REF!</v>
      </c>
      <c r="I143" s="73">
        <v>13341</v>
      </c>
      <c r="J143" s="73">
        <v>14992</v>
      </c>
      <c r="K143" s="73">
        <v>14388</v>
      </c>
      <c r="L143" s="73">
        <v>14471</v>
      </c>
      <c r="M143" s="73">
        <v>13176</v>
      </c>
      <c r="N143" s="73">
        <v>12395</v>
      </c>
      <c r="O143" s="73">
        <v>12456</v>
      </c>
      <c r="P143" s="73">
        <v>11790</v>
      </c>
      <c r="Q143" s="73">
        <v>11654</v>
      </c>
      <c r="R143" s="73">
        <v>12438</v>
      </c>
      <c r="S143" s="73">
        <v>12101</v>
      </c>
      <c r="T143" s="73">
        <v>13195</v>
      </c>
      <c r="U143" s="73">
        <v>13356</v>
      </c>
      <c r="V143" s="73">
        <v>14341</v>
      </c>
      <c r="W143" s="73">
        <v>13187</v>
      </c>
      <c r="X143" s="73">
        <v>13090</v>
      </c>
      <c r="Y143" s="73">
        <v>13968</v>
      </c>
      <c r="Z143" s="73">
        <v>12840</v>
      </c>
      <c r="AA143" s="73">
        <v>12900</v>
      </c>
      <c r="AB143" s="73">
        <v>12618</v>
      </c>
      <c r="AC143" s="73">
        <v>12332</v>
      </c>
      <c r="AD143" s="73">
        <v>12772</v>
      </c>
      <c r="AE143" s="73">
        <v>13254</v>
      </c>
      <c r="AF143" s="73">
        <v>12261</v>
      </c>
      <c r="AG143" s="73">
        <v>13010</v>
      </c>
      <c r="AH143" s="73">
        <v>15002</v>
      </c>
      <c r="AI143" s="73">
        <v>13916</v>
      </c>
      <c r="AJ143" s="73">
        <v>14238</v>
      </c>
      <c r="AK143" s="73">
        <v>14992</v>
      </c>
      <c r="AL143" s="73">
        <v>13018</v>
      </c>
      <c r="AM143" s="73">
        <v>13222</v>
      </c>
      <c r="AN143" s="73">
        <v>12813</v>
      </c>
      <c r="AO143" s="73">
        <v>12723</v>
      </c>
      <c r="AP143" s="73">
        <v>13489</v>
      </c>
      <c r="AQ143" s="73">
        <v>12860</v>
      </c>
      <c r="AR143" s="73">
        <v>14175</v>
      </c>
      <c r="AS143" s="73">
        <v>15523</v>
      </c>
      <c r="AT143" s="73">
        <v>15288</v>
      </c>
      <c r="AU143" s="73">
        <v>14444</v>
      </c>
      <c r="AV143" s="73">
        <v>15330</v>
      </c>
      <c r="AW143" s="73">
        <v>15807</v>
      </c>
      <c r="AX143" s="73">
        <v>14210</v>
      </c>
      <c r="AY143" s="73">
        <v>14416</v>
      </c>
      <c r="AZ143" s="73">
        <v>12977</v>
      </c>
      <c r="BA143" s="73">
        <v>13807</v>
      </c>
      <c r="BB143" s="73">
        <v>14173</v>
      </c>
      <c r="BC143" s="73">
        <v>14898</v>
      </c>
      <c r="BD143" s="73">
        <v>15258</v>
      </c>
      <c r="BE143" s="73">
        <v>15113</v>
      </c>
      <c r="BF143" s="73">
        <v>15834</v>
      </c>
      <c r="BG143" s="73">
        <v>15843</v>
      </c>
      <c r="BH143" s="73">
        <v>15963</v>
      </c>
      <c r="BI143" s="73">
        <v>16306</v>
      </c>
      <c r="BJ143" s="73">
        <v>15687</v>
      </c>
      <c r="BK143" s="73">
        <v>16347</v>
      </c>
      <c r="BL143" s="73">
        <v>17242</v>
      </c>
      <c r="BM143" s="73">
        <v>15137</v>
      </c>
      <c r="BN143" s="73">
        <v>14809</v>
      </c>
      <c r="BO143" s="73">
        <v>14635</v>
      </c>
      <c r="BP143" s="73">
        <v>15003</v>
      </c>
      <c r="BQ143" s="73">
        <v>13464</v>
      </c>
      <c r="BR143" s="73">
        <v>15561</v>
      </c>
      <c r="BS143" s="73">
        <v>14563</v>
      </c>
      <c r="BT143" s="73">
        <v>15372</v>
      </c>
      <c r="BU143" s="73">
        <v>16211</v>
      </c>
      <c r="BV143" s="73">
        <v>15753</v>
      </c>
      <c r="BW143" s="73">
        <v>14858</v>
      </c>
      <c r="BX143" s="73">
        <v>14119</v>
      </c>
      <c r="BY143" s="73">
        <v>14504</v>
      </c>
      <c r="BZ143" s="73">
        <v>13907</v>
      </c>
      <c r="CA143" s="73">
        <v>14930</v>
      </c>
      <c r="CB143" s="73">
        <v>16435</v>
      </c>
      <c r="CC143" s="73">
        <v>15909</v>
      </c>
      <c r="CD143" s="73">
        <v>17901</v>
      </c>
      <c r="CE143" s="73">
        <v>17487</v>
      </c>
      <c r="CF143" s="73">
        <v>16571</v>
      </c>
    </row>
    <row r="144" spans="1:84" x14ac:dyDescent="0.25">
      <c r="A144" s="17"/>
      <c r="B144" s="17"/>
      <c r="C144" s="17"/>
      <c r="D144" s="4"/>
      <c r="E144" s="11"/>
      <c r="F144" s="12" t="s">
        <v>137</v>
      </c>
      <c r="G144" s="111" t="e">
        <f ca="1">(INDIRECT("H144")+INDIRECT("I144")+INDIRECT("J144")+INDIRECT("K144")+INDIRECT("L144")+INDIRECT("M144")+INDIRECT("N144")+INDIRECT("O144")+INDIRECT("P144")+INDIRECT("Q144")+INDIRECT("R144")+INDIRECT("S144")) / 12</f>
        <v>#REF!</v>
      </c>
      <c r="H144" s="71" t="e">
        <f>#REF!</f>
        <v>#REF!</v>
      </c>
      <c r="I144" s="71">
        <v>38</v>
      </c>
      <c r="J144" s="71">
        <v>1</v>
      </c>
      <c r="K144" s="71">
        <v>50</v>
      </c>
      <c r="L144" s="71">
        <v>1</v>
      </c>
      <c r="M144" s="71">
        <v>1</v>
      </c>
      <c r="N144" s="71">
        <v>14</v>
      </c>
      <c r="O144" s="71">
        <v>353</v>
      </c>
      <c r="P144" s="71">
        <v>242</v>
      </c>
      <c r="Q144" s="71">
        <v>50</v>
      </c>
      <c r="R144" s="71">
        <v>425</v>
      </c>
      <c r="S144" s="71">
        <v>59</v>
      </c>
      <c r="T144" s="71">
        <v>1</v>
      </c>
      <c r="U144" s="71">
        <v>40</v>
      </c>
      <c r="V144" s="71">
        <v>149</v>
      </c>
      <c r="W144" s="71">
        <v>4</v>
      </c>
      <c r="X144" s="71">
        <v>126</v>
      </c>
      <c r="Y144" s="71">
        <v>1</v>
      </c>
      <c r="Z144" s="71">
        <v>26</v>
      </c>
      <c r="AA144" s="71">
        <v>1</v>
      </c>
      <c r="AB144" s="71">
        <v>1</v>
      </c>
      <c r="AC144" s="71">
        <v>1</v>
      </c>
      <c r="AD144" s="71">
        <v>535</v>
      </c>
      <c r="AE144" s="71">
        <v>66</v>
      </c>
      <c r="AF144" s="71">
        <v>25</v>
      </c>
      <c r="AG144" s="71">
        <v>12</v>
      </c>
      <c r="AH144" s="71">
        <v>581</v>
      </c>
      <c r="AI144" s="71">
        <v>1</v>
      </c>
      <c r="AJ144" s="71">
        <v>1</v>
      </c>
      <c r="AK144" s="71">
        <v>1</v>
      </c>
      <c r="AL144" s="71">
        <v>1</v>
      </c>
      <c r="AM144" s="71">
        <v>1</v>
      </c>
      <c r="AN144" s="71">
        <v>1</v>
      </c>
      <c r="AO144" s="71">
        <v>1</v>
      </c>
      <c r="AP144" s="71">
        <v>31</v>
      </c>
      <c r="AQ144" s="71">
        <v>201</v>
      </c>
      <c r="AR144" s="71">
        <v>43</v>
      </c>
      <c r="AS144" s="71">
        <v>1</v>
      </c>
      <c r="AT144" s="71">
        <v>1</v>
      </c>
      <c r="AU144" s="71">
        <v>1</v>
      </c>
      <c r="AV144" s="71">
        <v>93</v>
      </c>
      <c r="AW144" s="71">
        <v>1</v>
      </c>
      <c r="AX144" s="71">
        <v>46</v>
      </c>
      <c r="AY144" s="71">
        <v>104</v>
      </c>
      <c r="AZ144" s="71">
        <v>435</v>
      </c>
      <c r="BA144" s="71">
        <v>125</v>
      </c>
      <c r="BB144" s="71">
        <v>49</v>
      </c>
      <c r="BC144" s="71">
        <v>29</v>
      </c>
      <c r="BD144" s="71">
        <v>32367</v>
      </c>
      <c r="BE144" s="71">
        <v>31471</v>
      </c>
      <c r="BF144" s="71">
        <v>30714</v>
      </c>
      <c r="BG144" s="71">
        <v>29184</v>
      </c>
      <c r="BH144" s="71">
        <v>27707</v>
      </c>
      <c r="BI144" s="71">
        <v>26199</v>
      </c>
      <c r="BJ144" s="71">
        <v>24011</v>
      </c>
      <c r="BK144" s="71">
        <v>21856</v>
      </c>
      <c r="BL144" s="71">
        <v>21116</v>
      </c>
      <c r="BM144" s="71">
        <v>20488</v>
      </c>
      <c r="BN144" s="71">
        <v>19626</v>
      </c>
      <c r="BO144" s="71">
        <v>18876</v>
      </c>
      <c r="BP144" s="71">
        <v>18193</v>
      </c>
      <c r="BQ144" s="71">
        <v>17190</v>
      </c>
      <c r="BR144" s="71">
        <v>5903</v>
      </c>
      <c r="BS144" s="71">
        <v>5135</v>
      </c>
      <c r="BT144" s="71">
        <v>3557</v>
      </c>
      <c r="BU144" s="71">
        <v>4316</v>
      </c>
      <c r="BV144" s="71">
        <v>3458</v>
      </c>
      <c r="BW144" s="71">
        <v>2468</v>
      </c>
      <c r="BX144" s="71">
        <v>1763</v>
      </c>
      <c r="BY144" s="71">
        <v>1189</v>
      </c>
      <c r="BZ144" s="71">
        <v>705</v>
      </c>
      <c r="CA144" s="71">
        <v>191</v>
      </c>
      <c r="CB144" s="71">
        <v>883</v>
      </c>
      <c r="CC144" s="71">
        <v>1118</v>
      </c>
      <c r="CD144" s="71">
        <v>40677</v>
      </c>
      <c r="CE144" s="71">
        <v>80147</v>
      </c>
      <c r="CF144" s="71">
        <v>79659</v>
      </c>
    </row>
    <row r="145" spans="1:84" ht="24" x14ac:dyDescent="0.25">
      <c r="A145" s="82" t="s">
        <v>138</v>
      </c>
      <c r="B145" s="83" t="s">
        <v>139</v>
      </c>
      <c r="C145" s="84" t="s">
        <v>140</v>
      </c>
      <c r="D145" s="38"/>
      <c r="E145" s="11"/>
      <c r="F145" s="14" t="s">
        <v>141</v>
      </c>
      <c r="G145" s="23" t="e">
        <f ca="1">G144/G19</f>
        <v>#REF!</v>
      </c>
      <c r="H145" s="70" t="e">
        <f>IF(H19=0, 0, H144/H19)</f>
        <v>#REF!</v>
      </c>
      <c r="I145" s="70">
        <v>0.80851063829787229</v>
      </c>
      <c r="J145" s="70">
        <v>2.1276595744680851E-2</v>
      </c>
      <c r="K145" s="70">
        <v>1.0638297872340425</v>
      </c>
      <c r="L145" s="70">
        <v>2.1276595744680851E-2</v>
      </c>
      <c r="M145" s="70">
        <v>2.1276595744680851E-2</v>
      </c>
      <c r="N145" s="70">
        <v>0.2978723404255319</v>
      </c>
      <c r="O145" s="70">
        <v>7.5106382978723403</v>
      </c>
      <c r="P145" s="70">
        <v>5.1489361702127656</v>
      </c>
      <c r="Q145" s="70">
        <v>1.0638297872340425</v>
      </c>
      <c r="R145" s="70">
        <v>9.0425531914893611</v>
      </c>
      <c r="S145" s="70">
        <v>1.2553191489361701</v>
      </c>
      <c r="T145" s="70">
        <v>2.1276595744680851E-2</v>
      </c>
      <c r="U145" s="70">
        <v>0.85106382978723405</v>
      </c>
      <c r="V145" s="70">
        <v>3.1702127659574466</v>
      </c>
      <c r="W145" s="70">
        <v>8.5106382978723402E-2</v>
      </c>
      <c r="X145" s="70">
        <v>2.6808510638297873</v>
      </c>
      <c r="Y145" s="70">
        <v>2.1276595744680851E-2</v>
      </c>
      <c r="Z145" s="70">
        <v>0.55319148936170215</v>
      </c>
      <c r="AA145" s="70">
        <v>2.1276595744680851E-2</v>
      </c>
      <c r="AB145" s="70">
        <v>2.1276595744680851E-2</v>
      </c>
      <c r="AC145" s="70">
        <v>2.1276595744680851E-2</v>
      </c>
      <c r="AD145" s="70">
        <v>11.382978723404255</v>
      </c>
      <c r="AE145" s="70">
        <v>1.375</v>
      </c>
      <c r="AF145" s="70">
        <v>0.52083333333333337</v>
      </c>
      <c r="AG145" s="70">
        <v>0.25</v>
      </c>
      <c r="AH145" s="70">
        <v>12.104166666666666</v>
      </c>
      <c r="AI145" s="70">
        <v>2.0833333333333332E-2</v>
      </c>
      <c r="AJ145" s="70">
        <v>2.0833333333333332E-2</v>
      </c>
      <c r="AK145" s="70">
        <v>2.0833333333333332E-2</v>
      </c>
      <c r="AL145" s="70">
        <v>2.0833333333333332E-2</v>
      </c>
      <c r="AM145" s="70">
        <v>2.0833333333333332E-2</v>
      </c>
      <c r="AN145" s="70">
        <v>2.0833333333333332E-2</v>
      </c>
      <c r="AO145" s="70">
        <v>2.0833333333333332E-2</v>
      </c>
      <c r="AP145" s="70">
        <v>0.64583333333333337</v>
      </c>
      <c r="AQ145" s="70">
        <v>4.1875</v>
      </c>
      <c r="AR145" s="70">
        <v>0.89583333333333337</v>
      </c>
      <c r="AS145" s="70">
        <v>2.0833333333333332E-2</v>
      </c>
      <c r="AT145" s="70">
        <v>2.0833333333333332E-2</v>
      </c>
      <c r="AU145" s="70">
        <v>2.0833333333333332E-2</v>
      </c>
      <c r="AV145" s="70">
        <v>1.9375</v>
      </c>
      <c r="AW145" s="70">
        <v>2.0833333333333332E-2</v>
      </c>
      <c r="AX145" s="70">
        <v>0.95833333333333337</v>
      </c>
      <c r="AY145" s="70">
        <v>2.1666666666666665</v>
      </c>
      <c r="AZ145" s="70">
        <v>9.0625</v>
      </c>
      <c r="BA145" s="70">
        <v>2.6041666666666665</v>
      </c>
      <c r="BB145" s="70">
        <v>1.0208333333333333</v>
      </c>
      <c r="BC145" s="70">
        <v>0.60416666666666663</v>
      </c>
      <c r="BD145" s="70">
        <v>610.69811320754718</v>
      </c>
      <c r="BE145" s="70">
        <v>582.7962962962963</v>
      </c>
      <c r="BF145" s="70">
        <v>558.43636363636358</v>
      </c>
      <c r="BG145" s="70">
        <v>648.5333333333333</v>
      </c>
      <c r="BH145" s="70">
        <v>615.71111111111111</v>
      </c>
      <c r="BI145" s="70">
        <v>582.20000000000005</v>
      </c>
      <c r="BJ145" s="70">
        <v>436.56363636363636</v>
      </c>
      <c r="BK145" s="70">
        <v>397.38181818181818</v>
      </c>
      <c r="BL145" s="70">
        <v>383.92727272727274</v>
      </c>
      <c r="BM145" s="70">
        <v>0</v>
      </c>
      <c r="BN145" s="70">
        <v>344.31578947368422</v>
      </c>
      <c r="BO145" s="70">
        <v>356.15094339622641</v>
      </c>
      <c r="BP145" s="70">
        <v>343.2641509433962</v>
      </c>
      <c r="BQ145" s="70">
        <v>318.33333333333331</v>
      </c>
      <c r="BR145" s="70">
        <v>120.46938775510205</v>
      </c>
      <c r="BS145" s="70">
        <v>104.79591836734694</v>
      </c>
      <c r="BT145" s="70">
        <v>74.104166666666671</v>
      </c>
      <c r="BU145" s="70">
        <v>332</v>
      </c>
      <c r="BV145" s="70">
        <v>266</v>
      </c>
      <c r="BW145" s="70">
        <v>189.84615384615384</v>
      </c>
      <c r="BX145" s="70">
        <v>135.61538461538461</v>
      </c>
      <c r="BY145" s="70">
        <v>91.461538461538467</v>
      </c>
      <c r="BZ145" s="70">
        <v>54.230769230769234</v>
      </c>
      <c r="CA145" s="70">
        <v>3.7450980392156863</v>
      </c>
      <c r="CB145" s="70">
        <v>17.66</v>
      </c>
      <c r="CC145" s="70">
        <v>22.36</v>
      </c>
      <c r="CD145" s="70">
        <v>478.5529411764706</v>
      </c>
      <c r="CE145" s="70">
        <v>942.90588235294115</v>
      </c>
      <c r="CF145" s="70">
        <v>885.1</v>
      </c>
    </row>
    <row r="146" spans="1:84" x14ac:dyDescent="0.25">
      <c r="A146" s="17"/>
      <c r="B146" s="17"/>
      <c r="C146" s="17"/>
      <c r="D146" s="4"/>
      <c r="E146" s="11"/>
      <c r="F146" s="79" t="s">
        <v>142</v>
      </c>
      <c r="G146" s="111" t="e">
        <f ca="1">(INDIRECT("H146")+INDIRECT("I146")+INDIRECT("J146")+INDIRECT("K146")+INDIRECT("L146")+INDIRECT("M146")+INDIRECT("N146")+INDIRECT("O146")+INDIRECT("P146")+INDIRECT("Q146")+INDIRECT("R146")+INDIRECT("S146")) / 12</f>
        <v>#REF!</v>
      </c>
      <c r="H146" s="80" t="e">
        <f>#REF!</f>
        <v>#REF!</v>
      </c>
      <c r="I146" s="80">
        <v>5597</v>
      </c>
      <c r="J146" s="80">
        <v>5421</v>
      </c>
      <c r="K146" s="80">
        <v>5393</v>
      </c>
      <c r="L146" s="80">
        <v>5223</v>
      </c>
      <c r="M146" s="80">
        <v>4997</v>
      </c>
      <c r="N146" s="80">
        <v>4846</v>
      </c>
      <c r="O146" s="80">
        <v>4391</v>
      </c>
      <c r="P146" s="80">
        <v>4992</v>
      </c>
      <c r="Q146" s="80">
        <v>4865</v>
      </c>
      <c r="R146" s="80">
        <v>4734</v>
      </c>
      <c r="S146" s="80">
        <v>4577</v>
      </c>
      <c r="T146" s="80">
        <v>4437</v>
      </c>
      <c r="U146" s="80">
        <v>4227</v>
      </c>
      <c r="V146" s="80">
        <v>4089</v>
      </c>
      <c r="W146" s="80">
        <v>3947</v>
      </c>
      <c r="X146" s="80">
        <v>3951</v>
      </c>
      <c r="Y146" s="80">
        <v>3795</v>
      </c>
      <c r="Z146" s="80">
        <v>3665</v>
      </c>
      <c r="AA146" s="80">
        <v>3487</v>
      </c>
      <c r="AB146" s="80">
        <v>3367</v>
      </c>
      <c r="AC146" s="80">
        <v>3110</v>
      </c>
      <c r="AD146" s="80">
        <v>2985</v>
      </c>
      <c r="AE146" s="80">
        <v>4713</v>
      </c>
      <c r="AF146" s="80">
        <v>4284</v>
      </c>
      <c r="AG146" s="80">
        <v>4132</v>
      </c>
      <c r="AH146" s="80">
        <v>4100</v>
      </c>
      <c r="AI146" s="80">
        <v>3989</v>
      </c>
      <c r="AJ146" s="80">
        <v>4853</v>
      </c>
      <c r="AK146" s="80">
        <v>3758</v>
      </c>
      <c r="AL146" s="80">
        <v>3642</v>
      </c>
      <c r="AM146" s="80">
        <v>3653</v>
      </c>
      <c r="AN146" s="80">
        <v>3456</v>
      </c>
      <c r="AO146" s="80">
        <v>3382</v>
      </c>
      <c r="AP146" s="80">
        <v>3196</v>
      </c>
      <c r="AQ146" s="80">
        <v>2970</v>
      </c>
      <c r="AR146" s="80">
        <v>3085</v>
      </c>
      <c r="AS146" s="80">
        <v>3021</v>
      </c>
      <c r="AT146" s="80">
        <v>2914</v>
      </c>
      <c r="AU146" s="80">
        <v>3017</v>
      </c>
      <c r="AV146" s="80">
        <v>2859</v>
      </c>
      <c r="AW146" s="80">
        <v>2904</v>
      </c>
      <c r="AX146" s="80">
        <v>2700</v>
      </c>
      <c r="AY146" s="80">
        <v>2662</v>
      </c>
      <c r="AZ146" s="80">
        <v>3004</v>
      </c>
      <c r="BA146" s="80">
        <v>3779</v>
      </c>
      <c r="BB146" s="80">
        <v>4117</v>
      </c>
      <c r="BC146" s="80">
        <v>3761</v>
      </c>
      <c r="BD146" s="80">
        <v>4955</v>
      </c>
      <c r="BE146" s="80">
        <v>4722</v>
      </c>
      <c r="BF146" s="80">
        <v>3933</v>
      </c>
      <c r="BG146" s="80">
        <v>4574</v>
      </c>
      <c r="BH146" s="80">
        <v>4429</v>
      </c>
      <c r="BI146" s="80">
        <v>4632</v>
      </c>
      <c r="BJ146" s="80">
        <v>4352</v>
      </c>
      <c r="BK146" s="80">
        <v>6757</v>
      </c>
      <c r="BL146" s="80">
        <v>6719</v>
      </c>
      <c r="BM146" s="80">
        <v>6911</v>
      </c>
      <c r="BN146" s="80">
        <v>6393</v>
      </c>
      <c r="BO146" s="80">
        <v>6856</v>
      </c>
      <c r="BP146" s="80">
        <v>6254</v>
      </c>
      <c r="BQ146" s="80">
        <v>5075</v>
      </c>
      <c r="BR146" s="80">
        <v>5433</v>
      </c>
      <c r="BS146" s="80">
        <v>7346</v>
      </c>
      <c r="BT146" s="80">
        <v>6914</v>
      </c>
      <c r="BU146" s="80">
        <v>7747</v>
      </c>
      <c r="BV146" s="80">
        <v>6807</v>
      </c>
      <c r="BW146" s="80">
        <v>7941</v>
      </c>
      <c r="BX146" s="80">
        <v>7721</v>
      </c>
      <c r="BY146" s="80">
        <v>7625</v>
      </c>
      <c r="BZ146" s="80">
        <v>9990</v>
      </c>
      <c r="CA146" s="80">
        <v>9908</v>
      </c>
      <c r="CB146" s="80">
        <v>9764</v>
      </c>
      <c r="CC146" s="80">
        <v>9557</v>
      </c>
      <c r="CD146" s="80">
        <v>9020</v>
      </c>
      <c r="CE146" s="80">
        <v>8817</v>
      </c>
      <c r="CF146" s="80">
        <v>8454</v>
      </c>
    </row>
    <row r="147" spans="1:84" ht="24" x14ac:dyDescent="0.25">
      <c r="A147" s="82" t="s">
        <v>143</v>
      </c>
      <c r="B147" s="83" t="s">
        <v>144</v>
      </c>
      <c r="C147" s="65" t="s">
        <v>145</v>
      </c>
      <c r="D147" s="4"/>
      <c r="E147" s="11"/>
      <c r="F147" s="14" t="s">
        <v>141</v>
      </c>
      <c r="G147" s="23" t="e">
        <f ca="1">G146/G19</f>
        <v>#REF!</v>
      </c>
      <c r="H147" s="81" t="e">
        <f>IF(H19=0, 0, H146/H19)</f>
        <v>#REF!</v>
      </c>
      <c r="I147" s="81">
        <v>119.08510638297872</v>
      </c>
      <c r="J147" s="81">
        <v>115.34042553191489</v>
      </c>
      <c r="K147" s="81">
        <v>114.74468085106383</v>
      </c>
      <c r="L147" s="81">
        <v>111.12765957446808</v>
      </c>
      <c r="M147" s="81">
        <v>106.31914893617021</v>
      </c>
      <c r="N147" s="81">
        <v>103.1063829787234</v>
      </c>
      <c r="O147" s="81">
        <v>93.425531914893611</v>
      </c>
      <c r="P147" s="81">
        <v>106.21276595744681</v>
      </c>
      <c r="Q147" s="81">
        <v>103.51063829787235</v>
      </c>
      <c r="R147" s="81">
        <v>100.72340425531915</v>
      </c>
      <c r="S147" s="81">
        <v>97.38297872340425</v>
      </c>
      <c r="T147" s="81">
        <v>94.40425531914893</v>
      </c>
      <c r="U147" s="81">
        <v>89.936170212765958</v>
      </c>
      <c r="V147" s="81">
        <v>87</v>
      </c>
      <c r="W147" s="81">
        <v>83.978723404255319</v>
      </c>
      <c r="X147" s="81">
        <v>84.063829787234042</v>
      </c>
      <c r="Y147" s="81">
        <v>80.744680851063833</v>
      </c>
      <c r="Z147" s="81">
        <v>77.978723404255319</v>
      </c>
      <c r="AA147" s="81">
        <v>74.191489361702125</v>
      </c>
      <c r="AB147" s="81">
        <v>71.638297872340431</v>
      </c>
      <c r="AC147" s="81">
        <v>66.170212765957444</v>
      </c>
      <c r="AD147" s="81">
        <v>63.51063829787234</v>
      </c>
      <c r="AE147" s="81">
        <v>98.1875</v>
      </c>
      <c r="AF147" s="81">
        <v>89.25</v>
      </c>
      <c r="AG147" s="81">
        <v>86.083333333333329</v>
      </c>
      <c r="AH147" s="81">
        <v>85.416666666666671</v>
      </c>
      <c r="AI147" s="81">
        <v>83.104166666666671</v>
      </c>
      <c r="AJ147" s="81">
        <v>101.10416666666667</v>
      </c>
      <c r="AK147" s="81">
        <v>78.291666666666671</v>
      </c>
      <c r="AL147" s="81">
        <v>75.875</v>
      </c>
      <c r="AM147" s="81">
        <v>76.104166666666671</v>
      </c>
      <c r="AN147" s="81">
        <v>72</v>
      </c>
      <c r="AO147" s="81">
        <v>70.458333333333329</v>
      </c>
      <c r="AP147" s="81">
        <v>66.583333333333329</v>
      </c>
      <c r="AQ147" s="81">
        <v>61.875</v>
      </c>
      <c r="AR147" s="81">
        <v>64.270833333333329</v>
      </c>
      <c r="AS147" s="81">
        <v>62.9375</v>
      </c>
      <c r="AT147" s="81">
        <v>60.708333333333336</v>
      </c>
      <c r="AU147" s="81">
        <v>62.854166666666664</v>
      </c>
      <c r="AV147" s="81">
        <v>59.5625</v>
      </c>
      <c r="AW147" s="81">
        <v>60.5</v>
      </c>
      <c r="AX147" s="81">
        <v>56.25</v>
      </c>
      <c r="AY147" s="81">
        <v>55.458333333333336</v>
      </c>
      <c r="AZ147" s="81">
        <v>62.583333333333336</v>
      </c>
      <c r="BA147" s="81">
        <v>78.729166666666671</v>
      </c>
      <c r="BB147" s="81">
        <v>85.770833333333329</v>
      </c>
      <c r="BC147" s="81">
        <v>78.354166666666671</v>
      </c>
      <c r="BD147" s="81">
        <v>93.490566037735846</v>
      </c>
      <c r="BE147" s="81">
        <v>87.444444444444443</v>
      </c>
      <c r="BF147" s="81">
        <v>71.509090909090915</v>
      </c>
      <c r="BG147" s="81">
        <v>101.64444444444445</v>
      </c>
      <c r="BH147" s="81">
        <v>98.422222222222217</v>
      </c>
      <c r="BI147" s="81">
        <v>102.93333333333334</v>
      </c>
      <c r="BJ147" s="81">
        <v>79.127272727272725</v>
      </c>
      <c r="BK147" s="81">
        <v>122.85454545454546</v>
      </c>
      <c r="BL147" s="81">
        <v>122.16363636363636</v>
      </c>
      <c r="BM147" s="81">
        <v>0</v>
      </c>
      <c r="BN147" s="81">
        <v>112.15789473684211</v>
      </c>
      <c r="BO147" s="81">
        <v>129.35849056603774</v>
      </c>
      <c r="BP147" s="81">
        <v>118</v>
      </c>
      <c r="BQ147" s="81">
        <v>93.981481481481481</v>
      </c>
      <c r="BR147" s="81">
        <v>110.87755102040816</v>
      </c>
      <c r="BS147" s="81">
        <v>149.91836734693877</v>
      </c>
      <c r="BT147" s="81">
        <v>144.04166666666666</v>
      </c>
      <c r="BU147" s="81">
        <v>595.92307692307691</v>
      </c>
      <c r="BV147" s="81">
        <v>523.61538461538464</v>
      </c>
      <c r="BW147" s="81">
        <v>610.84615384615381</v>
      </c>
      <c r="BX147" s="81">
        <v>593.92307692307691</v>
      </c>
      <c r="BY147" s="81">
        <v>586.53846153846155</v>
      </c>
      <c r="BZ147" s="81">
        <v>768.46153846153845</v>
      </c>
      <c r="CA147" s="81">
        <v>194.27450980392157</v>
      </c>
      <c r="CB147" s="81">
        <v>195.28</v>
      </c>
      <c r="CC147" s="81">
        <v>191.14</v>
      </c>
      <c r="CD147" s="81">
        <v>106.11764705882354</v>
      </c>
      <c r="CE147" s="81">
        <v>103.72941176470589</v>
      </c>
      <c r="CF147" s="81">
        <v>93.933333333333337</v>
      </c>
    </row>
    <row r="148" spans="1:84" x14ac:dyDescent="0.25">
      <c r="A148" s="17"/>
      <c r="B148" s="17"/>
      <c r="C148" s="17"/>
      <c r="D148" s="20"/>
      <c r="E148" s="11"/>
      <c r="F148" s="129" t="s">
        <v>146</v>
      </c>
      <c r="G148" s="111" t="e">
        <f ca="1">(INDIRECT("H148")+INDIRECT("I148")+INDIRECT("J148")+INDIRECT("K148")+INDIRECT("L148")+INDIRECT("M148")+INDIRECT("N148")+INDIRECT("O148")+INDIRECT("P148")+INDIRECT("Q148")+INDIRECT("R148")+INDIRECT("S148")) / 12</f>
        <v>#REF!</v>
      </c>
      <c r="H148" s="80" t="e">
        <f>H150+H152</f>
        <v>#REF!</v>
      </c>
      <c r="I148" s="80">
        <v>410</v>
      </c>
      <c r="J148" s="80">
        <v>416</v>
      </c>
      <c r="K148" s="80">
        <v>411</v>
      </c>
      <c r="L148" s="80">
        <v>402</v>
      </c>
      <c r="M148" s="80">
        <v>407</v>
      </c>
      <c r="N148" s="80">
        <v>401</v>
      </c>
      <c r="O148" s="80">
        <v>405</v>
      </c>
      <c r="P148" s="80">
        <v>390</v>
      </c>
      <c r="Q148" s="80">
        <v>398</v>
      </c>
      <c r="R148" s="80">
        <v>385</v>
      </c>
      <c r="S148" s="80">
        <v>375</v>
      </c>
      <c r="T148" s="80">
        <v>336</v>
      </c>
      <c r="U148" s="80">
        <v>313</v>
      </c>
      <c r="V148" s="80">
        <v>306</v>
      </c>
      <c r="W148" s="80">
        <v>308</v>
      </c>
      <c r="X148" s="80">
        <v>311</v>
      </c>
      <c r="Y148" s="80">
        <v>302</v>
      </c>
      <c r="Z148" s="80">
        <v>294</v>
      </c>
      <c r="AA148" s="80">
        <v>241</v>
      </c>
      <c r="AB148" s="80">
        <v>229</v>
      </c>
      <c r="AC148" s="80">
        <v>217</v>
      </c>
      <c r="AD148" s="80">
        <v>209</v>
      </c>
      <c r="AE148" s="80">
        <v>195</v>
      </c>
      <c r="AF148" s="80">
        <v>471</v>
      </c>
      <c r="AG148" s="80">
        <v>481</v>
      </c>
      <c r="AH148" s="80">
        <v>481</v>
      </c>
      <c r="AI148" s="80">
        <v>493</v>
      </c>
      <c r="AJ148" s="80">
        <v>506</v>
      </c>
      <c r="AK148" s="80">
        <v>521</v>
      </c>
      <c r="AL148" s="80">
        <v>532</v>
      </c>
      <c r="AM148" s="80">
        <v>544</v>
      </c>
      <c r="AN148" s="80">
        <v>523</v>
      </c>
      <c r="AO148" s="80">
        <v>508</v>
      </c>
      <c r="AP148" s="80">
        <v>505</v>
      </c>
      <c r="AQ148" s="80">
        <v>57</v>
      </c>
      <c r="AR148" s="80">
        <v>460</v>
      </c>
      <c r="AS148" s="80">
        <v>463</v>
      </c>
      <c r="AT148" s="80">
        <v>540</v>
      </c>
      <c r="AU148" s="80">
        <v>549</v>
      </c>
      <c r="AV148" s="80">
        <v>554</v>
      </c>
      <c r="AW148" s="80">
        <v>546</v>
      </c>
      <c r="AX148" s="80">
        <v>537</v>
      </c>
      <c r="AY148" s="80">
        <v>506</v>
      </c>
      <c r="AZ148" s="80">
        <v>440</v>
      </c>
      <c r="BA148" s="80">
        <v>428</v>
      </c>
      <c r="BB148" s="80">
        <v>433</v>
      </c>
      <c r="BC148" s="80">
        <v>437</v>
      </c>
      <c r="BD148" s="80">
        <v>457</v>
      </c>
      <c r="BE148" s="80">
        <v>490</v>
      </c>
      <c r="BF148" s="80">
        <v>493</v>
      </c>
      <c r="BG148" s="80">
        <v>515</v>
      </c>
      <c r="BH148" s="80">
        <v>527</v>
      </c>
      <c r="BI148" s="80">
        <v>503</v>
      </c>
      <c r="BJ148" s="80">
        <v>493</v>
      </c>
      <c r="BK148" s="80">
        <v>459</v>
      </c>
      <c r="BL148" s="80">
        <v>446</v>
      </c>
      <c r="BM148" s="80">
        <v>445</v>
      </c>
      <c r="BN148" s="80">
        <v>468</v>
      </c>
      <c r="BO148" s="80">
        <v>449</v>
      </c>
      <c r="BP148" s="80">
        <v>435</v>
      </c>
      <c r="BQ148" s="80">
        <v>439</v>
      </c>
      <c r="BR148" s="80">
        <v>443</v>
      </c>
      <c r="BS148" s="80">
        <v>464</v>
      </c>
      <c r="BT148" s="80">
        <v>469</v>
      </c>
      <c r="BU148" s="80">
        <v>475</v>
      </c>
      <c r="BV148" s="80">
        <v>480</v>
      </c>
      <c r="BW148" s="80">
        <v>495</v>
      </c>
      <c r="BX148" s="80">
        <v>500</v>
      </c>
      <c r="BY148" s="80">
        <v>509</v>
      </c>
      <c r="BZ148" s="80">
        <v>513</v>
      </c>
      <c r="CA148" s="80">
        <v>506</v>
      </c>
      <c r="CB148" s="80">
        <v>501</v>
      </c>
      <c r="CC148" s="80">
        <v>503</v>
      </c>
      <c r="CD148" s="80">
        <v>494</v>
      </c>
      <c r="CE148" s="80">
        <v>500</v>
      </c>
      <c r="CF148" s="80">
        <v>504</v>
      </c>
    </row>
    <row r="149" spans="1:84" x14ac:dyDescent="0.25">
      <c r="A149" s="17"/>
      <c r="B149" s="17"/>
      <c r="C149" s="17"/>
      <c r="D149" s="20"/>
      <c r="E149" s="11"/>
      <c r="F149" s="14" t="s">
        <v>147</v>
      </c>
      <c r="G149" s="23" t="e">
        <f ca="1">G148/G8</f>
        <v>#REF!</v>
      </c>
      <c r="H149" s="85" t="e">
        <f>IF(H8 = 0, 0, H148/H8)</f>
        <v>#REF!</v>
      </c>
      <c r="I149" s="85">
        <v>4.4526982265228774E-3</v>
      </c>
      <c r="J149" s="85">
        <v>4.50455328041927E-3</v>
      </c>
      <c r="K149" s="85">
        <v>4.4451174008500885E-3</v>
      </c>
      <c r="L149" s="85">
        <v>4.33731819947348E-3</v>
      </c>
      <c r="M149" s="85">
        <v>4.3824701195219126E-3</v>
      </c>
      <c r="N149" s="85">
        <v>4.2836846097146705E-3</v>
      </c>
      <c r="O149" s="85">
        <v>4.2730083033519373E-3</v>
      </c>
      <c r="P149" s="85">
        <v>4.0896793271953192E-3</v>
      </c>
      <c r="Q149" s="85">
        <v>4.1553994090562651E-3</v>
      </c>
      <c r="R149" s="85">
        <v>4.0107926784802746E-3</v>
      </c>
      <c r="S149" s="85">
        <v>3.8973186447723964E-3</v>
      </c>
      <c r="T149" s="85">
        <v>3.47890911349941E-3</v>
      </c>
      <c r="U149" s="85">
        <v>3.227469581356981E-3</v>
      </c>
      <c r="V149" s="85">
        <v>3.1328384950089581E-3</v>
      </c>
      <c r="W149" s="85">
        <v>3.1289047817385741E-3</v>
      </c>
      <c r="X149" s="85">
        <v>3.1470725142174819E-3</v>
      </c>
      <c r="Y149" s="85">
        <v>3.0494885543202771E-3</v>
      </c>
      <c r="Z149" s="85">
        <v>2.9581333574813609E-3</v>
      </c>
      <c r="AA149" s="85">
        <v>2.4162096588231756E-3</v>
      </c>
      <c r="AB149" s="85">
        <v>2.2814900421428072E-3</v>
      </c>
      <c r="AC149" s="85">
        <v>2.1519878615984213E-3</v>
      </c>
      <c r="AD149" s="85">
        <v>2.0578968097676249E-3</v>
      </c>
      <c r="AE149" s="85">
        <v>1.9058975311296597E-3</v>
      </c>
      <c r="AF149" s="85">
        <v>4.5726379558075417E-3</v>
      </c>
      <c r="AG149" s="85">
        <v>4.5721129625581024E-3</v>
      </c>
      <c r="AH149" s="85">
        <v>4.5677710986391654E-3</v>
      </c>
      <c r="AI149" s="85">
        <v>4.6602198716312656E-3</v>
      </c>
      <c r="AJ149" s="85">
        <v>4.7408462316830945E-3</v>
      </c>
      <c r="AK149" s="85">
        <v>4.833158622225108E-3</v>
      </c>
      <c r="AL149" s="85">
        <v>4.9225986138998644E-3</v>
      </c>
      <c r="AM149" s="85">
        <v>5.0097155328808624E-3</v>
      </c>
      <c r="AN149" s="85">
        <v>4.7924493723082561E-3</v>
      </c>
      <c r="AO149" s="85">
        <v>4.7447812076775791E-3</v>
      </c>
      <c r="AP149" s="85">
        <v>4.6798257807432117E-3</v>
      </c>
      <c r="AQ149" s="85">
        <v>5.0961564251803774E-4</v>
      </c>
      <c r="AR149" s="85">
        <v>4.2503257043066886E-3</v>
      </c>
      <c r="AS149" s="85">
        <v>4.2422576507238413E-3</v>
      </c>
      <c r="AT149" s="85">
        <v>4.9117253799765325E-3</v>
      </c>
      <c r="AU149" s="85">
        <v>4.9689103695457386E-3</v>
      </c>
      <c r="AV149" s="85">
        <v>4.9766886156002122E-3</v>
      </c>
      <c r="AW149" s="85">
        <v>4.817618719889883E-3</v>
      </c>
      <c r="AX149" s="85">
        <v>4.6873772509448946E-3</v>
      </c>
      <c r="AY149" s="85">
        <v>4.3722079650223367E-3</v>
      </c>
      <c r="AZ149" s="85">
        <v>3.7739409378243229E-3</v>
      </c>
      <c r="BA149" s="85">
        <v>3.6444762342682947E-3</v>
      </c>
      <c r="BB149" s="85">
        <v>3.64880465833537E-3</v>
      </c>
      <c r="BC149" s="85">
        <v>3.6551908728963832E-3</v>
      </c>
      <c r="BD149" s="85">
        <v>3.801300926619088E-3</v>
      </c>
      <c r="BE149" s="85">
        <v>4.0527687027004673E-3</v>
      </c>
      <c r="BF149" s="85">
        <v>4.0344029001873989E-3</v>
      </c>
      <c r="BG149" s="85">
        <v>4.1742654508611955E-3</v>
      </c>
      <c r="BH149" s="85">
        <v>4.2275327092307817E-3</v>
      </c>
      <c r="BI149" s="85">
        <v>4.0286087283852726E-3</v>
      </c>
      <c r="BJ149" s="85">
        <v>3.9241906854199995E-3</v>
      </c>
      <c r="BK149" s="85">
        <v>3.6408633367441641E-3</v>
      </c>
      <c r="BL149" s="85">
        <v>3.5410033901534699E-3</v>
      </c>
      <c r="BM149" s="85">
        <v>3.533063920668821E-3</v>
      </c>
      <c r="BN149" s="85">
        <v>3.7091341390925302E-3</v>
      </c>
      <c r="BO149" s="85">
        <v>3.5439720902331602E-3</v>
      </c>
      <c r="BP149" s="85">
        <v>3.4251698805521217E-3</v>
      </c>
      <c r="BQ149" s="85">
        <v>3.4524792575989934E-3</v>
      </c>
      <c r="BR149" s="85">
        <v>3.4783837685893309E-3</v>
      </c>
      <c r="BS149" s="85">
        <v>3.5293222788468854E-3</v>
      </c>
      <c r="BT149" s="85">
        <v>3.5673537689206664E-3</v>
      </c>
      <c r="BU149" s="85">
        <v>3.6129915570092038E-3</v>
      </c>
      <c r="BV149" s="85">
        <v>3.6246932225788182E-3</v>
      </c>
      <c r="BW149" s="85">
        <v>3.712676352126726E-3</v>
      </c>
      <c r="BX149" s="85">
        <v>3.736334357088947E-3</v>
      </c>
      <c r="BY149" s="85">
        <v>3.7907844466124985E-3</v>
      </c>
      <c r="BZ149" s="85">
        <v>3.8189248944770753E-3</v>
      </c>
      <c r="CA149" s="85">
        <v>3.7690313738342816E-3</v>
      </c>
      <c r="CB149" s="85">
        <v>3.7280946534211409E-3</v>
      </c>
      <c r="CC149" s="85">
        <v>3.7207719677187895E-3</v>
      </c>
      <c r="CD149" s="85">
        <v>3.6385062974147457E-3</v>
      </c>
      <c r="CE149" s="85">
        <v>3.6668182284867773E-3</v>
      </c>
      <c r="CF149" s="85">
        <v>3.67561260210035E-3</v>
      </c>
    </row>
    <row r="150" spans="1:84" x14ac:dyDescent="0.25">
      <c r="A150" s="17"/>
      <c r="B150" s="17"/>
      <c r="C150" s="17"/>
      <c r="D150" s="20"/>
      <c r="E150" s="11"/>
      <c r="F150" s="158" t="s">
        <v>148</v>
      </c>
      <c r="G150" s="111" t="e">
        <f ca="1">(INDIRECT("H150")+INDIRECT("I150")+INDIRECT("J150")+INDIRECT("K150")+INDIRECT("L150")+INDIRECT("M150")+INDIRECT("N150")+INDIRECT("O150")+INDIRECT("P150")+INDIRECT("Q150")+INDIRECT("R150")+INDIRECT("S150")) / 12</f>
        <v>#REF!</v>
      </c>
      <c r="H150" s="150" t="e">
        <f>#REF!</f>
        <v>#REF!</v>
      </c>
      <c r="I150" s="150">
        <v>51</v>
      </c>
      <c r="J150" s="150">
        <v>52</v>
      </c>
      <c r="K150" s="150">
        <v>53</v>
      </c>
      <c r="L150" s="150">
        <v>52</v>
      </c>
      <c r="M150" s="150">
        <v>52</v>
      </c>
      <c r="N150" s="150">
        <v>52</v>
      </c>
      <c r="O150" s="150">
        <v>54</v>
      </c>
      <c r="P150" s="150">
        <v>54</v>
      </c>
      <c r="Q150" s="150">
        <v>54</v>
      </c>
      <c r="R150" s="150">
        <v>54</v>
      </c>
      <c r="S150" s="150">
        <v>54</v>
      </c>
      <c r="T150" s="150">
        <v>54</v>
      </c>
      <c r="U150" s="150">
        <v>54</v>
      </c>
      <c r="V150" s="150">
        <v>54</v>
      </c>
      <c r="W150" s="150">
        <v>54</v>
      </c>
      <c r="X150" s="150">
        <v>54</v>
      </c>
      <c r="Y150" s="150">
        <v>54</v>
      </c>
      <c r="Z150" s="150">
        <v>54</v>
      </c>
      <c r="AA150" s="150">
        <v>54</v>
      </c>
      <c r="AB150" s="150">
        <v>54</v>
      </c>
      <c r="AC150" s="150">
        <v>54</v>
      </c>
      <c r="AD150" s="150">
        <v>54</v>
      </c>
      <c r="AE150" s="150">
        <v>55</v>
      </c>
      <c r="AF150" s="150">
        <v>55</v>
      </c>
      <c r="AG150" s="150">
        <v>55</v>
      </c>
      <c r="AH150" s="150">
        <v>55</v>
      </c>
      <c r="AI150" s="150">
        <v>55</v>
      </c>
      <c r="AJ150" s="150">
        <v>55</v>
      </c>
      <c r="AK150" s="150">
        <v>56</v>
      </c>
      <c r="AL150" s="150">
        <v>55</v>
      </c>
      <c r="AM150" s="150">
        <v>55</v>
      </c>
      <c r="AN150" s="150">
        <v>55</v>
      </c>
      <c r="AO150" s="150">
        <v>55</v>
      </c>
      <c r="AP150" s="150">
        <v>56</v>
      </c>
      <c r="AQ150" s="150">
        <v>57</v>
      </c>
      <c r="AR150" s="150">
        <v>56</v>
      </c>
      <c r="AS150" s="150">
        <v>56</v>
      </c>
      <c r="AT150" s="150">
        <v>58</v>
      </c>
      <c r="AU150" s="150">
        <v>58</v>
      </c>
      <c r="AV150" s="150">
        <v>57</v>
      </c>
      <c r="AW150" s="150">
        <v>45</v>
      </c>
      <c r="AX150" s="150">
        <v>45</v>
      </c>
      <c r="AY150" s="150">
        <v>47</v>
      </c>
      <c r="AZ150" s="150">
        <v>45</v>
      </c>
      <c r="BA150" s="150">
        <v>45</v>
      </c>
      <c r="BB150" s="150">
        <v>46</v>
      </c>
      <c r="BC150" s="150">
        <v>46</v>
      </c>
      <c r="BD150" s="150">
        <v>48</v>
      </c>
      <c r="BE150" s="150">
        <v>48</v>
      </c>
      <c r="BF150" s="150">
        <v>39</v>
      </c>
      <c r="BG150" s="150">
        <v>39</v>
      </c>
      <c r="BH150" s="150">
        <v>39</v>
      </c>
      <c r="BI150" s="150">
        <v>39</v>
      </c>
      <c r="BJ150" s="150">
        <v>38</v>
      </c>
      <c r="BK150" s="150">
        <v>37</v>
      </c>
      <c r="BL150" s="150">
        <v>37</v>
      </c>
      <c r="BM150" s="150">
        <v>38</v>
      </c>
      <c r="BN150" s="150">
        <v>64</v>
      </c>
      <c r="BO150" s="150">
        <v>64</v>
      </c>
      <c r="BP150" s="150">
        <v>64</v>
      </c>
      <c r="BQ150" s="150">
        <v>63</v>
      </c>
      <c r="BR150" s="150">
        <v>63</v>
      </c>
      <c r="BS150" s="150">
        <v>64</v>
      </c>
      <c r="BT150" s="150">
        <v>67</v>
      </c>
      <c r="BU150" s="150">
        <v>67</v>
      </c>
      <c r="BV150" s="150">
        <v>67</v>
      </c>
      <c r="BW150" s="150">
        <v>66</v>
      </c>
      <c r="BX150" s="150">
        <v>66</v>
      </c>
      <c r="BY150" s="150">
        <v>65</v>
      </c>
      <c r="BZ150" s="150">
        <v>65</v>
      </c>
      <c r="CA150" s="150">
        <v>65</v>
      </c>
      <c r="CB150" s="150">
        <v>67</v>
      </c>
      <c r="CC150" s="150">
        <v>67</v>
      </c>
      <c r="CD150" s="150">
        <v>71</v>
      </c>
      <c r="CE150" s="150">
        <v>71</v>
      </c>
      <c r="CF150" s="150">
        <v>71</v>
      </c>
    </row>
    <row r="151" spans="1:84" x14ac:dyDescent="0.25">
      <c r="A151" s="17"/>
      <c r="B151" s="17"/>
      <c r="C151" s="17"/>
      <c r="D151" s="20"/>
      <c r="E151" s="11"/>
      <c r="F151" s="14" t="s">
        <v>149</v>
      </c>
      <c r="G151" s="23" t="e">
        <f ca="1">G150/G8</f>
        <v>#REF!</v>
      </c>
      <c r="H151" s="107" t="e">
        <f>IF(H8 = 0, 0, H150/H8)</f>
        <v>#REF!</v>
      </c>
      <c r="I151" s="107">
        <v>5.5387221842113834E-4</v>
      </c>
      <c r="J151" s="107">
        <v>5.6306916005240874E-4</v>
      </c>
      <c r="K151" s="107">
        <v>5.7321465266436662E-4</v>
      </c>
      <c r="L151" s="107">
        <v>5.61046135255276E-4</v>
      </c>
      <c r="M151" s="107">
        <v>5.5992247227306985E-4</v>
      </c>
      <c r="N151" s="107">
        <v>5.5549027357895979E-4</v>
      </c>
      <c r="O151" s="107">
        <v>5.6973444044692504E-4</v>
      </c>
      <c r="P151" s="107">
        <v>5.6626329145781341E-4</v>
      </c>
      <c r="Q151" s="107">
        <v>5.6379790977145305E-4</v>
      </c>
      <c r="R151" s="107">
        <v>5.6255273931931119E-4</v>
      </c>
      <c r="S151" s="107">
        <v>5.6121388484722508E-4</v>
      </c>
      <c r="T151" s="107">
        <v>5.591103932409766E-4</v>
      </c>
      <c r="U151" s="107">
        <v>5.5681583831717881E-4</v>
      </c>
      <c r="V151" s="107">
        <v>5.528538520604044E-4</v>
      </c>
      <c r="W151" s="107">
        <v>5.4857421498013962E-4</v>
      </c>
      <c r="X151" s="107">
        <v>5.4643702819210294E-4</v>
      </c>
      <c r="Y151" s="107">
        <v>5.4527278785859257E-4</v>
      </c>
      <c r="Z151" s="107">
        <v>5.4333061668024991E-4</v>
      </c>
      <c r="AA151" s="107">
        <v>5.4139137583589822E-4</v>
      </c>
      <c r="AB151" s="107">
        <v>5.3799328504677553E-4</v>
      </c>
      <c r="AC151" s="107">
        <v>5.3551771671112784E-4</v>
      </c>
      <c r="AD151" s="107">
        <v>5.3170539582512804E-4</v>
      </c>
      <c r="AE151" s="107">
        <v>5.3756084211349371E-4</v>
      </c>
      <c r="AF151" s="107">
        <v>5.3395984621956434E-4</v>
      </c>
      <c r="AG151" s="107">
        <v>5.2279877950248566E-4</v>
      </c>
      <c r="AH151" s="107">
        <v>5.2230230857620386E-4</v>
      </c>
      <c r="AI151" s="107">
        <v>5.199028254355368E-4</v>
      </c>
      <c r="AJ151" s="107">
        <v>5.1530937300903201E-4</v>
      </c>
      <c r="AK151" s="107">
        <v>5.1949497666910953E-4</v>
      </c>
      <c r="AL151" s="107">
        <v>5.0891527023400854E-4</v>
      </c>
      <c r="AM151" s="107">
        <v>5.0649697483170488E-4</v>
      </c>
      <c r="AN151" s="107">
        <v>5.0398607165765604E-4</v>
      </c>
      <c r="AO151" s="107">
        <v>5.1370662681548597E-4</v>
      </c>
      <c r="AP151" s="107">
        <v>5.1895097766657401E-4</v>
      </c>
      <c r="AQ151" s="107">
        <v>5.0961564251803774E-4</v>
      </c>
      <c r="AR151" s="107">
        <v>5.1743095530690122E-4</v>
      </c>
      <c r="AS151" s="107">
        <v>5.1310243723657689E-4</v>
      </c>
      <c r="AT151" s="107">
        <v>5.2755568896044238E-4</v>
      </c>
      <c r="AU151" s="107">
        <v>5.2494863649117087E-4</v>
      </c>
      <c r="AV151" s="107">
        <v>5.1204196947511203E-4</v>
      </c>
      <c r="AW151" s="107">
        <v>3.9705648790301233E-4</v>
      </c>
      <c r="AX151" s="107">
        <v>3.9279697633616437E-4</v>
      </c>
      <c r="AY151" s="107">
        <v>4.0611417856926838E-4</v>
      </c>
      <c r="AZ151" s="107">
        <v>3.8597123227748759E-4</v>
      </c>
      <c r="BA151" s="107">
        <v>3.8318091248147959E-4</v>
      </c>
      <c r="BB151" s="107">
        <v>3.8763282744440418E-4</v>
      </c>
      <c r="BC151" s="107">
        <v>3.8475693398909298E-4</v>
      </c>
      <c r="BD151" s="107">
        <v>3.9926136647202675E-4</v>
      </c>
      <c r="BE151" s="107">
        <v>3.9700591373392335E-4</v>
      </c>
      <c r="BF151" s="107">
        <v>3.1915154788500727E-4</v>
      </c>
      <c r="BG151" s="107">
        <v>3.1610942249240122E-4</v>
      </c>
      <c r="BH151" s="107">
        <v>3.1285346425047528E-4</v>
      </c>
      <c r="BI151" s="107">
        <v>3.1235733679329153E-4</v>
      </c>
      <c r="BJ151" s="107">
        <v>3.024731157118864E-4</v>
      </c>
      <c r="BK151" s="107">
        <v>2.9349007289658838E-4</v>
      </c>
      <c r="BL151" s="107">
        <v>2.9376037093201433E-4</v>
      </c>
      <c r="BM151" s="107">
        <v>3.0169984041666334E-4</v>
      </c>
      <c r="BN151" s="107">
        <v>5.0723201902120067E-4</v>
      </c>
      <c r="BO151" s="107">
        <v>5.0515415094637471E-4</v>
      </c>
      <c r="BP151" s="107">
        <v>5.0393303989732365E-4</v>
      </c>
      <c r="BQ151" s="107">
        <v>4.9545829892650697E-4</v>
      </c>
      <c r="BR151" s="107">
        <v>4.9466857205672195E-4</v>
      </c>
      <c r="BS151" s="107">
        <v>4.8680307294439798E-4</v>
      </c>
      <c r="BT151" s="107">
        <v>5.0962196698866658E-4</v>
      </c>
      <c r="BU151" s="107">
        <v>5.0962196698866658E-4</v>
      </c>
      <c r="BV151" s="107">
        <v>5.0594676231829341E-4</v>
      </c>
      <c r="BW151" s="107">
        <v>4.9502351361689677E-4</v>
      </c>
      <c r="BX151" s="107">
        <v>4.9319613513574103E-4</v>
      </c>
      <c r="BY151" s="107">
        <v>4.8408838709196935E-4</v>
      </c>
      <c r="BZ151" s="107">
        <v>4.8387937259456121E-4</v>
      </c>
      <c r="CA151" s="107">
        <v>4.8416410928701247E-4</v>
      </c>
      <c r="CB151" s="107">
        <v>4.9856754846150982E-4</v>
      </c>
      <c r="CC151" s="107">
        <v>4.956097849645306E-4</v>
      </c>
      <c r="CD151" s="107">
        <v>5.2294321278632979E-4</v>
      </c>
      <c r="CE151" s="107">
        <v>5.2068818844512241E-4</v>
      </c>
      <c r="CF151" s="107">
        <v>5.1779463243873975E-4</v>
      </c>
    </row>
    <row r="152" spans="1:84" x14ac:dyDescent="0.25">
      <c r="A152" s="17"/>
      <c r="B152" s="17"/>
      <c r="C152" s="17"/>
      <c r="D152" s="20"/>
      <c r="E152" s="11"/>
      <c r="F152" s="158" t="s">
        <v>150</v>
      </c>
      <c r="G152" s="111" t="e">
        <f ca="1">(INDIRECT("H152")+INDIRECT("I152")+INDIRECT("J152")+INDIRECT("K152")+INDIRECT("L152")+INDIRECT("M152")+INDIRECT("N152")+INDIRECT("O152")+INDIRECT("P152")+INDIRECT("Q152")+INDIRECT("R152")+INDIRECT("S152")) / 12</f>
        <v>#REF!</v>
      </c>
      <c r="H152" s="150" t="e">
        <f>#REF!</f>
        <v>#REF!</v>
      </c>
      <c r="I152" s="150">
        <v>359</v>
      </c>
      <c r="J152" s="150">
        <v>364</v>
      </c>
      <c r="K152" s="150">
        <v>358</v>
      </c>
      <c r="L152" s="150">
        <v>350</v>
      </c>
      <c r="M152" s="150">
        <v>355</v>
      </c>
      <c r="N152" s="150">
        <v>349</v>
      </c>
      <c r="O152" s="150">
        <v>351</v>
      </c>
      <c r="P152" s="150">
        <v>336</v>
      </c>
      <c r="Q152" s="150">
        <v>344</v>
      </c>
      <c r="R152" s="150">
        <v>331</v>
      </c>
      <c r="S152" s="150">
        <v>321</v>
      </c>
      <c r="T152" s="150">
        <v>282</v>
      </c>
      <c r="U152" s="150">
        <v>259</v>
      </c>
      <c r="V152" s="150">
        <v>252</v>
      </c>
      <c r="W152" s="150">
        <v>254</v>
      </c>
      <c r="X152" s="150">
        <v>257</v>
      </c>
      <c r="Y152" s="150">
        <v>248</v>
      </c>
      <c r="Z152" s="150">
        <v>240</v>
      </c>
      <c r="AA152" s="150">
        <v>187</v>
      </c>
      <c r="AB152" s="150">
        <v>175</v>
      </c>
      <c r="AC152" s="150">
        <v>163</v>
      </c>
      <c r="AD152" s="150">
        <v>155</v>
      </c>
      <c r="AE152" s="150">
        <v>140</v>
      </c>
      <c r="AF152" s="150">
        <v>416</v>
      </c>
      <c r="AG152" s="150">
        <v>426</v>
      </c>
      <c r="AH152" s="150">
        <v>426</v>
      </c>
      <c r="AI152" s="150">
        <v>438</v>
      </c>
      <c r="AJ152" s="150">
        <v>451</v>
      </c>
      <c r="AK152" s="150">
        <v>465</v>
      </c>
      <c r="AL152" s="150">
        <v>477</v>
      </c>
      <c r="AM152" s="150">
        <v>489</v>
      </c>
      <c r="AN152" s="150">
        <v>468</v>
      </c>
      <c r="AO152" s="150">
        <v>453</v>
      </c>
      <c r="AP152" s="150">
        <v>449</v>
      </c>
      <c r="AQ152" s="150">
        <v>0</v>
      </c>
      <c r="AR152" s="150">
        <v>404</v>
      </c>
      <c r="AS152" s="150">
        <v>407</v>
      </c>
      <c r="AT152" s="150">
        <v>482</v>
      </c>
      <c r="AU152" s="150">
        <v>491</v>
      </c>
      <c r="AV152" s="150">
        <v>497</v>
      </c>
      <c r="AW152" s="150">
        <v>501</v>
      </c>
      <c r="AX152" s="150">
        <v>492</v>
      </c>
      <c r="AY152" s="150">
        <v>459</v>
      </c>
      <c r="AZ152" s="150">
        <v>395</v>
      </c>
      <c r="BA152" s="150">
        <v>383</v>
      </c>
      <c r="BB152" s="150">
        <v>387</v>
      </c>
      <c r="BC152" s="150">
        <v>391</v>
      </c>
      <c r="BD152" s="150">
        <v>409</v>
      </c>
      <c r="BE152" s="150">
        <v>442</v>
      </c>
      <c r="BF152" s="150">
        <v>454</v>
      </c>
      <c r="BG152" s="150">
        <v>476</v>
      </c>
      <c r="BH152" s="150">
        <v>488</v>
      </c>
      <c r="BI152" s="150">
        <v>464</v>
      </c>
      <c r="BJ152" s="150">
        <v>455</v>
      </c>
      <c r="BK152" s="150">
        <v>422</v>
      </c>
      <c r="BL152" s="150">
        <v>409</v>
      </c>
      <c r="BM152" s="150">
        <v>407</v>
      </c>
      <c r="BN152" s="150">
        <v>404</v>
      </c>
      <c r="BO152" s="150">
        <v>385</v>
      </c>
      <c r="BP152" s="150">
        <v>371</v>
      </c>
      <c r="BQ152" s="150">
        <v>376</v>
      </c>
      <c r="BR152" s="150">
        <v>380</v>
      </c>
      <c r="BS152" s="150">
        <v>400</v>
      </c>
      <c r="BT152" s="150">
        <v>402</v>
      </c>
      <c r="BU152" s="150">
        <v>408</v>
      </c>
      <c r="BV152" s="150">
        <v>413</v>
      </c>
      <c r="BW152" s="150">
        <v>429</v>
      </c>
      <c r="BX152" s="150">
        <v>434</v>
      </c>
      <c r="BY152" s="150">
        <v>444</v>
      </c>
      <c r="BZ152" s="150">
        <v>448</v>
      </c>
      <c r="CA152" s="150">
        <v>441</v>
      </c>
      <c r="CB152" s="150">
        <v>434</v>
      </c>
      <c r="CC152" s="150">
        <v>436</v>
      </c>
      <c r="CD152" s="150">
        <v>423</v>
      </c>
      <c r="CE152" s="150">
        <v>429</v>
      </c>
      <c r="CF152" s="150">
        <v>433</v>
      </c>
    </row>
    <row r="153" spans="1:84" ht="24" x14ac:dyDescent="0.25">
      <c r="A153" s="82" t="s">
        <v>133</v>
      </c>
      <c r="B153" s="83" t="s">
        <v>134</v>
      </c>
      <c r="C153" s="84" t="s">
        <v>135</v>
      </c>
      <c r="D153" s="38"/>
      <c r="E153" s="11"/>
      <c r="F153" s="14" t="s">
        <v>151</v>
      </c>
      <c r="G153" s="23" t="e">
        <f ca="1">G152/G8</f>
        <v>#REF!</v>
      </c>
      <c r="H153" s="107" t="e">
        <f>IF(H8 = 0, 0, H152/H8)</f>
        <v>#REF!</v>
      </c>
      <c r="I153" s="107">
        <v>3.8988260081017387E-3</v>
      </c>
      <c r="J153" s="107">
        <v>3.9414841203668609E-3</v>
      </c>
      <c r="K153" s="107">
        <v>3.8719027481857217E-3</v>
      </c>
      <c r="L153" s="107">
        <v>3.7762720642182039E-3</v>
      </c>
      <c r="M153" s="107">
        <v>3.8225476472488426E-3</v>
      </c>
      <c r="N153" s="107">
        <v>3.7281943361357106E-3</v>
      </c>
      <c r="O153" s="107">
        <v>3.7032738629050126E-3</v>
      </c>
      <c r="P153" s="107">
        <v>3.5234160357375055E-3</v>
      </c>
      <c r="Q153" s="107">
        <v>3.5916014992848121E-3</v>
      </c>
      <c r="R153" s="107">
        <v>3.4482399391609631E-3</v>
      </c>
      <c r="S153" s="107">
        <v>3.3361047599251713E-3</v>
      </c>
      <c r="T153" s="107">
        <v>2.9197987202584331E-3</v>
      </c>
      <c r="U153" s="107">
        <v>2.6706537430398018E-3</v>
      </c>
      <c r="V153" s="107">
        <v>2.5799846429485538E-3</v>
      </c>
      <c r="W153" s="107">
        <v>2.5803305667584345E-3</v>
      </c>
      <c r="X153" s="107">
        <v>2.6006354860253788E-3</v>
      </c>
      <c r="Y153" s="107">
        <v>2.5042157664616847E-3</v>
      </c>
      <c r="Z153" s="107">
        <v>2.4148027408011107E-3</v>
      </c>
      <c r="AA153" s="107">
        <v>1.8748182829872774E-3</v>
      </c>
      <c r="AB153" s="107">
        <v>1.7434967570960319E-3</v>
      </c>
      <c r="AC153" s="107">
        <v>1.6164701448872934E-3</v>
      </c>
      <c r="AD153" s="107">
        <v>1.5261914139424971E-3</v>
      </c>
      <c r="AE153" s="107">
        <v>1.3683366890161659E-3</v>
      </c>
      <c r="AF153" s="107">
        <v>4.0386781095879771E-3</v>
      </c>
      <c r="AG153" s="107">
        <v>4.0493141830556167E-3</v>
      </c>
      <c r="AH153" s="107">
        <v>4.0454687900629612E-3</v>
      </c>
      <c r="AI153" s="107">
        <v>4.1403170461957297E-3</v>
      </c>
      <c r="AJ153" s="107">
        <v>4.2255368586740618E-3</v>
      </c>
      <c r="AK153" s="107">
        <v>4.313663645555999E-3</v>
      </c>
      <c r="AL153" s="107">
        <v>4.4136833436658552E-3</v>
      </c>
      <c r="AM153" s="107">
        <v>4.5032185580491579E-3</v>
      </c>
      <c r="AN153" s="107">
        <v>4.2884633006506001E-3</v>
      </c>
      <c r="AO153" s="107">
        <v>4.2310745808620933E-3</v>
      </c>
      <c r="AP153" s="107">
        <v>4.1608748030766383E-3</v>
      </c>
      <c r="AQ153" s="107">
        <v>0</v>
      </c>
      <c r="AR153" s="107">
        <v>3.7328947489997876E-3</v>
      </c>
      <c r="AS153" s="107">
        <v>3.7291552134872639E-3</v>
      </c>
      <c r="AT153" s="107">
        <v>4.3841696910160901E-3</v>
      </c>
      <c r="AU153" s="107">
        <v>4.4439617330545673E-3</v>
      </c>
      <c r="AV153" s="107">
        <v>4.4646466461250997E-3</v>
      </c>
      <c r="AW153" s="107">
        <v>4.420562231986871E-3</v>
      </c>
      <c r="AX153" s="107">
        <v>4.2945802746087308E-3</v>
      </c>
      <c r="AY153" s="107">
        <v>3.966093786453068E-3</v>
      </c>
      <c r="AZ153" s="107">
        <v>3.3879697055468356E-3</v>
      </c>
      <c r="BA153" s="107">
        <v>3.2612953217868151E-3</v>
      </c>
      <c r="BB153" s="107">
        <v>3.2611718308909656E-3</v>
      </c>
      <c r="BC153" s="107">
        <v>3.2704339389072901E-3</v>
      </c>
      <c r="BD153" s="107">
        <v>3.4020395601470615E-3</v>
      </c>
      <c r="BE153" s="107">
        <v>3.6557627889665439E-3</v>
      </c>
      <c r="BF153" s="107">
        <v>3.7152513523023918E-3</v>
      </c>
      <c r="BG153" s="107">
        <v>3.8581560283687945E-3</v>
      </c>
      <c r="BH153" s="107">
        <v>3.9146792449803059E-3</v>
      </c>
      <c r="BI153" s="107">
        <v>3.7162513915919813E-3</v>
      </c>
      <c r="BJ153" s="107">
        <v>3.6217175697081136E-3</v>
      </c>
      <c r="BK153" s="107">
        <v>3.3473732638475756E-3</v>
      </c>
      <c r="BL153" s="107">
        <v>3.2472430192214555E-3</v>
      </c>
      <c r="BM153" s="107">
        <v>3.2313640802521574E-3</v>
      </c>
      <c r="BN153" s="107">
        <v>3.2019021200713296E-3</v>
      </c>
      <c r="BO153" s="107">
        <v>3.0388179392867856E-3</v>
      </c>
      <c r="BP153" s="107">
        <v>2.9212368406547982E-3</v>
      </c>
      <c r="BQ153" s="107">
        <v>2.9570209586724863E-3</v>
      </c>
      <c r="BR153" s="107">
        <v>2.9837151965326088E-3</v>
      </c>
      <c r="BS153" s="107">
        <v>3.0425192059024874E-3</v>
      </c>
      <c r="BT153" s="107">
        <v>3.0577318019319997E-3</v>
      </c>
      <c r="BU153" s="107">
        <v>3.1033695900205371E-3</v>
      </c>
      <c r="BV153" s="107">
        <v>3.1187464602605249E-3</v>
      </c>
      <c r="BW153" s="107">
        <v>3.2176528385098294E-3</v>
      </c>
      <c r="BX153" s="107">
        <v>3.2431382219532063E-3</v>
      </c>
      <c r="BY153" s="107">
        <v>3.3066960595205292E-3</v>
      </c>
      <c r="BZ153" s="107">
        <v>3.3350455218825142E-3</v>
      </c>
      <c r="CA153" s="107">
        <v>3.2848672645472694E-3</v>
      </c>
      <c r="CB153" s="107">
        <v>3.2295271049596311E-3</v>
      </c>
      <c r="CC153" s="107">
        <v>3.2251621827542589E-3</v>
      </c>
      <c r="CD153" s="107">
        <v>3.1155630846284158E-3</v>
      </c>
      <c r="CE153" s="107">
        <v>3.1461300400416549E-3</v>
      </c>
      <c r="CF153" s="107">
        <v>3.1578179696616104E-3</v>
      </c>
    </row>
    <row r="154" spans="1:84" ht="13.8" thickBot="1" x14ac:dyDescent="0.3">
      <c r="A154" s="17"/>
      <c r="B154" s="17"/>
      <c r="C154" s="17"/>
      <c r="D154" s="20"/>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20"/>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20"/>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20"/>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20"/>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2.75" customHeight="1" x14ac:dyDescent="0.3">
      <c r="A159" s="17"/>
      <c r="B159" s="17"/>
      <c r="C159" s="17"/>
      <c r="D159" s="20"/>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4"/>
      <c r="E160" s="11"/>
      <c r="F160" s="12" t="s">
        <v>153</v>
      </c>
      <c r="G160" s="111" t="e">
        <f ca="1">(INDIRECT("H160")+INDIRECT("I160")+INDIRECT("J160")+INDIRECT("K160")+INDIRECT("L160")+INDIRECT("M160")+INDIRECT("N160")+INDIRECT("O160")+INDIRECT("P160")+INDIRECT("Q160")+INDIRECT("R160")+INDIRECT("S160")) / 12</f>
        <v>#REF!</v>
      </c>
      <c r="H160" s="86" t="e">
        <f>#REF!</f>
        <v>#REF!</v>
      </c>
      <c r="I160" s="86">
        <v>2</v>
      </c>
      <c r="J160" s="86">
        <v>3</v>
      </c>
      <c r="K160" s="86">
        <v>3</v>
      </c>
      <c r="L160" s="86">
        <v>3</v>
      </c>
      <c r="M160" s="86">
        <v>1</v>
      </c>
      <c r="N160" s="86">
        <v>4</v>
      </c>
      <c r="O160" s="86">
        <v>2</v>
      </c>
      <c r="P160" s="86">
        <v>2</v>
      </c>
      <c r="Q160" s="86">
        <v>4</v>
      </c>
      <c r="R160" s="86">
        <v>5</v>
      </c>
      <c r="S160" s="86">
        <v>0</v>
      </c>
      <c r="T160" s="86">
        <v>14</v>
      </c>
      <c r="U160" s="86">
        <v>9</v>
      </c>
      <c r="V160" s="86">
        <v>9</v>
      </c>
      <c r="W160" s="86">
        <v>14</v>
      </c>
      <c r="X160" s="86">
        <v>4</v>
      </c>
      <c r="Y160" s="86">
        <v>40</v>
      </c>
      <c r="Z160" s="86">
        <v>2</v>
      </c>
      <c r="AA160" s="86">
        <v>2</v>
      </c>
      <c r="AB160" s="86">
        <v>0</v>
      </c>
      <c r="AC160" s="86">
        <v>1</v>
      </c>
      <c r="AD160" s="86">
        <v>2</v>
      </c>
      <c r="AE160" s="86">
        <v>1</v>
      </c>
      <c r="AF160" s="86">
        <v>0</v>
      </c>
      <c r="AG160" s="86">
        <v>1</v>
      </c>
      <c r="AH160" s="86">
        <v>1</v>
      </c>
      <c r="AI160" s="86">
        <v>2</v>
      </c>
      <c r="AJ160" s="86">
        <v>2</v>
      </c>
      <c r="AK160" s="86">
        <v>4</v>
      </c>
      <c r="AL160" s="86">
        <v>3</v>
      </c>
      <c r="AM160" s="86">
        <v>116</v>
      </c>
      <c r="AN160" s="86">
        <v>90</v>
      </c>
      <c r="AO160" s="86">
        <v>157</v>
      </c>
      <c r="AP160" s="86">
        <v>110</v>
      </c>
      <c r="AQ160" s="86">
        <v>81</v>
      </c>
      <c r="AR160" s="86">
        <v>195</v>
      </c>
      <c r="AS160" s="86">
        <v>273</v>
      </c>
      <c r="AT160" s="86">
        <v>88</v>
      </c>
      <c r="AU160" s="86">
        <v>64</v>
      </c>
      <c r="AV160" s="86">
        <v>120</v>
      </c>
      <c r="AW160" s="86">
        <v>154</v>
      </c>
      <c r="AX160" s="86">
        <v>98</v>
      </c>
      <c r="AY160" s="86">
        <v>95</v>
      </c>
      <c r="AZ160" s="86">
        <v>179</v>
      </c>
      <c r="BA160" s="86">
        <v>112</v>
      </c>
      <c r="BB160" s="86">
        <v>90</v>
      </c>
      <c r="BC160" s="86">
        <v>147</v>
      </c>
      <c r="BD160" s="86">
        <v>87</v>
      </c>
      <c r="BE160" s="86">
        <v>61</v>
      </c>
      <c r="BF160" s="86">
        <v>36</v>
      </c>
      <c r="BG160" s="86">
        <v>83</v>
      </c>
      <c r="BH160" s="86">
        <v>88</v>
      </c>
      <c r="BI160" s="86">
        <v>52</v>
      </c>
      <c r="BJ160" s="86">
        <v>43</v>
      </c>
      <c r="BK160" s="86">
        <v>31</v>
      </c>
      <c r="BL160" s="86">
        <v>34</v>
      </c>
      <c r="BM160" s="86">
        <v>40</v>
      </c>
      <c r="BN160" s="86">
        <v>54</v>
      </c>
      <c r="BO160" s="86">
        <v>66</v>
      </c>
      <c r="BP160" s="86">
        <v>22</v>
      </c>
      <c r="BQ160" s="86">
        <v>44</v>
      </c>
      <c r="BR160" s="86">
        <v>0</v>
      </c>
      <c r="BS160" s="86">
        <v>2</v>
      </c>
      <c r="BT160" s="86">
        <v>3</v>
      </c>
      <c r="BU160" s="86">
        <v>0</v>
      </c>
      <c r="BV160" s="86">
        <v>2</v>
      </c>
      <c r="BW160" s="86">
        <v>1</v>
      </c>
      <c r="BX160" s="86">
        <v>2</v>
      </c>
      <c r="BY160" s="86">
        <v>0</v>
      </c>
      <c r="BZ160" s="86">
        <v>2</v>
      </c>
      <c r="CA160" s="86">
        <v>1</v>
      </c>
      <c r="CB160" s="86">
        <v>5</v>
      </c>
      <c r="CC160" s="86">
        <v>3</v>
      </c>
      <c r="CD160" s="86">
        <v>2</v>
      </c>
      <c r="CE160" s="86">
        <v>4</v>
      </c>
      <c r="CF160" s="86">
        <v>1</v>
      </c>
    </row>
    <row r="161" spans="1:84" ht="26.4" x14ac:dyDescent="0.25">
      <c r="A161" s="48" t="s">
        <v>154</v>
      </c>
      <c r="B161" s="49" t="s">
        <v>155</v>
      </c>
      <c r="C161" s="50" t="s">
        <v>156</v>
      </c>
      <c r="D161" s="13"/>
      <c r="E161" s="11"/>
      <c r="F161" s="14" t="s">
        <v>115</v>
      </c>
      <c r="G161" s="23" t="e">
        <f ca="1">G160/G8</f>
        <v>#REF!</v>
      </c>
      <c r="H161" s="60" t="e">
        <f>IF(H8=0, 0, H160/H8)</f>
        <v>#REF!</v>
      </c>
      <c r="I161" s="60">
        <v>2.1720479153770133E-5</v>
      </c>
      <c r="J161" s="60">
        <v>3.2484759233792815E-5</v>
      </c>
      <c r="K161" s="60">
        <v>3.2446112414964145E-5</v>
      </c>
      <c r="L161" s="60">
        <v>3.2368046264727461E-5</v>
      </c>
      <c r="M161" s="60">
        <v>1.0767739851405189E-5</v>
      </c>
      <c r="N161" s="60">
        <v>4.2730021044535363E-5</v>
      </c>
      <c r="O161" s="60">
        <v>2.1101275572108335E-5</v>
      </c>
      <c r="P161" s="60">
        <v>2.0972714498437532E-5</v>
      </c>
      <c r="Q161" s="60">
        <v>4.176280813121874E-5</v>
      </c>
      <c r="R161" s="60">
        <v>5.2088216603639925E-5</v>
      </c>
      <c r="S161" s="60">
        <v>0</v>
      </c>
      <c r="T161" s="60">
        <v>1.4495454639580873E-4</v>
      </c>
      <c r="U161" s="60">
        <v>9.2802639719529801E-5</v>
      </c>
      <c r="V161" s="60">
        <v>9.2142308676734062E-5</v>
      </c>
      <c r="W161" s="60">
        <v>1.4222294462448064E-4</v>
      </c>
      <c r="X161" s="60">
        <v>4.0476816903118741E-5</v>
      </c>
      <c r="Y161" s="60">
        <v>4.0390576878414266E-4</v>
      </c>
      <c r="Z161" s="60">
        <v>2.012335617334259E-5</v>
      </c>
      <c r="AA161" s="60">
        <v>2.0051532438366601E-5</v>
      </c>
      <c r="AB161" s="60">
        <v>0</v>
      </c>
      <c r="AC161" s="60">
        <v>9.9169947539097744E-6</v>
      </c>
      <c r="AD161" s="60">
        <v>1.9692792437967703E-5</v>
      </c>
      <c r="AE161" s="60">
        <v>9.7738334929726143E-6</v>
      </c>
      <c r="AF161" s="60">
        <v>0</v>
      </c>
      <c r="AG161" s="60">
        <v>9.5054323545906479E-6</v>
      </c>
      <c r="AH161" s="60">
        <v>9.4964056104764349E-6</v>
      </c>
      <c r="AI161" s="60">
        <v>1.8905557288564975E-5</v>
      </c>
      <c r="AJ161" s="60">
        <v>1.8738522654873891E-5</v>
      </c>
      <c r="AK161" s="60">
        <v>3.7106784047793541E-5</v>
      </c>
      <c r="AL161" s="60">
        <v>2.7759014740036828E-5</v>
      </c>
      <c r="AM161" s="60">
        <v>1.0682481650995958E-3</v>
      </c>
      <c r="AN161" s="60">
        <v>8.2470448089434615E-4</v>
      </c>
      <c r="AO161" s="60">
        <v>1.4663989165460234E-3</v>
      </c>
      <c r="AP161" s="60">
        <v>1.0193679918450561E-3</v>
      </c>
      <c r="AQ161" s="60">
        <v>7.241906498940536E-4</v>
      </c>
      <c r="AR161" s="60">
        <v>1.801768505086531E-3</v>
      </c>
      <c r="AS161" s="60">
        <v>2.5013743815283122E-3</v>
      </c>
      <c r="AT161" s="60">
        <v>8.0042932118136088E-4</v>
      </c>
      <c r="AU161" s="60">
        <v>5.7925366785232656E-4</v>
      </c>
      <c r="AV161" s="60">
        <v>1.0779830936318148E-3</v>
      </c>
      <c r="AW161" s="60">
        <v>1.3588155363791978E-3</v>
      </c>
      <c r="AX161" s="60">
        <v>8.5542452624320247E-4</v>
      </c>
      <c r="AY161" s="60">
        <v>8.208690843421382E-4</v>
      </c>
      <c r="AZ161" s="60">
        <v>1.535307790614895E-3</v>
      </c>
      <c r="BA161" s="60">
        <v>9.5369471550946032E-4</v>
      </c>
      <c r="BB161" s="60">
        <v>7.5841205369557335E-4</v>
      </c>
      <c r="BC161" s="60">
        <v>1.2295493325303623E-3</v>
      </c>
      <c r="BD161" s="60">
        <v>7.2366122673054852E-4</v>
      </c>
      <c r="BE161" s="60">
        <v>5.0452834870352761E-4</v>
      </c>
      <c r="BF161" s="60">
        <v>2.9460142881692974E-4</v>
      </c>
      <c r="BG161" s="60">
        <v>6.7274569402228982E-4</v>
      </c>
      <c r="BH161" s="60">
        <v>7.0592576548825193E-4</v>
      </c>
      <c r="BI161" s="60">
        <v>4.1647644905772204E-4</v>
      </c>
      <c r="BJ161" s="60">
        <v>3.4227220988450303E-4</v>
      </c>
      <c r="BK161" s="60">
        <v>2.4589708810254703E-4</v>
      </c>
      <c r="BL161" s="60">
        <v>2.6994196247806724E-4</v>
      </c>
      <c r="BM161" s="60">
        <v>3.1757877938596142E-4</v>
      </c>
      <c r="BN161" s="60">
        <v>4.2797701604913811E-4</v>
      </c>
      <c r="BO161" s="60">
        <v>5.209402181634489E-4</v>
      </c>
      <c r="BP161" s="60">
        <v>1.7322698246470501E-4</v>
      </c>
      <c r="BQ161" s="60">
        <v>3.4603436750422714E-4</v>
      </c>
      <c r="BR161" s="60">
        <v>0</v>
      </c>
      <c r="BS161" s="60">
        <v>1.5212596029512437E-5</v>
      </c>
      <c r="BT161" s="60">
        <v>2.2818894044268655E-5</v>
      </c>
      <c r="BU161" s="60">
        <v>0</v>
      </c>
      <c r="BV161" s="60">
        <v>1.5102888427411742E-5</v>
      </c>
      <c r="BW161" s="60">
        <v>7.5003562669226787E-6</v>
      </c>
      <c r="BX161" s="60">
        <v>1.4945337428355788E-5</v>
      </c>
      <c r="BY161" s="60">
        <v>0</v>
      </c>
      <c r="BZ161" s="60">
        <v>1.4888596079832653E-5</v>
      </c>
      <c r="CA161" s="60">
        <v>7.4486786044155766E-6</v>
      </c>
      <c r="CB161" s="60">
        <v>3.7206533467276853E-5</v>
      </c>
      <c r="CC161" s="60">
        <v>2.219148290885958E-5</v>
      </c>
      <c r="CD161" s="60">
        <v>1.4730794726375487E-5</v>
      </c>
      <c r="CE161" s="60">
        <v>2.9334545827894219E-5</v>
      </c>
      <c r="CF161" s="60">
        <v>7.2928821470245045E-6</v>
      </c>
    </row>
    <row r="162" spans="1:84" x14ac:dyDescent="0.25">
      <c r="A162" s="17"/>
      <c r="B162" s="17"/>
      <c r="C162" s="17"/>
      <c r="D162" s="13"/>
      <c r="E162" s="11"/>
      <c r="F162" s="12" t="s">
        <v>157</v>
      </c>
      <c r="G162" s="111" t="e">
        <f ca="1">(INDIRECT("H162")+INDIRECT("I162")+INDIRECT("J162")+INDIRECT("K162")+INDIRECT("L162")+INDIRECT("M162")+INDIRECT("N162")+INDIRECT("O162")+INDIRECT("P162")+INDIRECT("Q162")+INDIRECT("R162")+INDIRECT("S162")) / 12</f>
        <v>#REF!</v>
      </c>
      <c r="H162" s="86" t="e">
        <f>#REF!</f>
        <v>#REF!</v>
      </c>
      <c r="I162" s="86">
        <v>129</v>
      </c>
      <c r="J162" s="86">
        <v>55</v>
      </c>
      <c r="K162" s="86">
        <v>59</v>
      </c>
      <c r="L162" s="86">
        <v>19</v>
      </c>
      <c r="M162" s="86">
        <v>30</v>
      </c>
      <c r="N162" s="86">
        <v>15</v>
      </c>
      <c r="O162" s="86">
        <v>71</v>
      </c>
      <c r="P162" s="86">
        <v>127</v>
      </c>
      <c r="Q162" s="86">
        <v>93</v>
      </c>
      <c r="R162" s="86">
        <v>143</v>
      </c>
      <c r="S162" s="86">
        <v>0</v>
      </c>
      <c r="T162" s="86">
        <v>29</v>
      </c>
      <c r="U162" s="86">
        <v>34</v>
      </c>
      <c r="V162" s="86">
        <v>34</v>
      </c>
      <c r="W162" s="86">
        <v>29</v>
      </c>
      <c r="X162" s="86">
        <v>20</v>
      </c>
      <c r="Y162" s="86">
        <v>78</v>
      </c>
      <c r="Z162" s="86">
        <v>27</v>
      </c>
      <c r="AA162" s="86">
        <v>15</v>
      </c>
      <c r="AB162" s="86">
        <v>0</v>
      </c>
      <c r="AC162" s="86">
        <v>26</v>
      </c>
      <c r="AD162" s="86">
        <v>18</v>
      </c>
      <c r="AE162" s="86">
        <v>54</v>
      </c>
      <c r="AF162" s="86">
        <v>12</v>
      </c>
      <c r="AG162" s="86">
        <v>18</v>
      </c>
      <c r="AH162" s="86">
        <v>35</v>
      </c>
      <c r="AI162" s="86">
        <v>15</v>
      </c>
      <c r="AJ162" s="86">
        <v>49</v>
      </c>
      <c r="AK162" s="86">
        <v>124</v>
      </c>
      <c r="AL162" s="86">
        <v>238</v>
      </c>
      <c r="AM162" s="86">
        <v>59</v>
      </c>
      <c r="AN162" s="86">
        <v>53</v>
      </c>
      <c r="AO162" s="86">
        <v>64</v>
      </c>
      <c r="AP162" s="86">
        <v>61</v>
      </c>
      <c r="AQ162" s="86">
        <v>75</v>
      </c>
      <c r="AR162" s="86">
        <v>52</v>
      </c>
      <c r="AS162" s="86">
        <v>78</v>
      </c>
      <c r="AT162" s="86">
        <v>89</v>
      </c>
      <c r="AU162" s="86">
        <v>22</v>
      </c>
      <c r="AV162" s="86">
        <v>61</v>
      </c>
      <c r="AW162" s="86">
        <v>42</v>
      </c>
      <c r="AX162" s="86">
        <v>88</v>
      </c>
      <c r="AY162" s="86">
        <v>64</v>
      </c>
      <c r="AZ162" s="86">
        <v>36</v>
      </c>
      <c r="BA162" s="86">
        <v>9</v>
      </c>
      <c r="BB162" s="86">
        <v>89</v>
      </c>
      <c r="BC162" s="86">
        <v>49</v>
      </c>
      <c r="BD162" s="86">
        <v>43</v>
      </c>
      <c r="BE162" s="86">
        <v>23</v>
      </c>
      <c r="BF162" s="86">
        <v>13</v>
      </c>
      <c r="BG162" s="86">
        <v>17</v>
      </c>
      <c r="BH162" s="86">
        <v>15</v>
      </c>
      <c r="BI162" s="86">
        <v>22</v>
      </c>
      <c r="BJ162" s="86">
        <v>19</v>
      </c>
      <c r="BK162" s="86">
        <v>13</v>
      </c>
      <c r="BL162" s="86">
        <v>24</v>
      </c>
      <c r="BM162" s="86">
        <v>17</v>
      </c>
      <c r="BN162" s="86">
        <v>16</v>
      </c>
      <c r="BO162" s="86">
        <v>18</v>
      </c>
      <c r="BP162" s="86">
        <v>26</v>
      </c>
      <c r="BQ162" s="86">
        <v>26</v>
      </c>
      <c r="BR162" s="86">
        <v>14</v>
      </c>
      <c r="BS162" s="86">
        <v>25</v>
      </c>
      <c r="BT162" s="86">
        <v>74</v>
      </c>
      <c r="BU162" s="86">
        <v>104</v>
      </c>
      <c r="BV162" s="86">
        <v>71</v>
      </c>
      <c r="BW162" s="86">
        <v>12</v>
      </c>
      <c r="BX162" s="86">
        <v>12</v>
      </c>
      <c r="BY162" s="86">
        <v>16</v>
      </c>
      <c r="BZ162" s="86">
        <v>35</v>
      </c>
      <c r="CA162" s="86">
        <v>29</v>
      </c>
      <c r="CB162" s="86">
        <v>28</v>
      </c>
      <c r="CC162" s="86">
        <v>59</v>
      </c>
      <c r="CD162" s="86">
        <v>97</v>
      </c>
      <c r="CE162" s="86">
        <v>100</v>
      </c>
      <c r="CF162" s="86">
        <v>40</v>
      </c>
    </row>
    <row r="163" spans="1:84" x14ac:dyDescent="0.25">
      <c r="A163" s="48" t="s">
        <v>34</v>
      </c>
      <c r="B163" s="49" t="s">
        <v>121</v>
      </c>
      <c r="C163" s="50" t="s">
        <v>122</v>
      </c>
      <c r="D163" s="13"/>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7"/>
      <c r="B164" s="17"/>
      <c r="C164" s="17"/>
      <c r="D164" s="13"/>
      <c r="E164" s="11"/>
      <c r="F164" s="133" t="s">
        <v>158</v>
      </c>
      <c r="G164" s="111" t="e">
        <f ca="1">(INDIRECT("H164")+INDIRECT("I164")+INDIRECT("J164")+INDIRECT("K164")+INDIRECT("L164")+INDIRECT("M164")+INDIRECT("N164")+INDIRECT("O164")+INDIRECT("P164")+INDIRECT("Q164")+INDIRECT("R164")+INDIRECT("S164")) / 12</f>
        <v>#REF!</v>
      </c>
      <c r="H164" s="150" t="e">
        <f>#REF!</f>
        <v>#REF!</v>
      </c>
      <c r="I164" s="150">
        <v>6236</v>
      </c>
      <c r="J164" s="150">
        <v>6214</v>
      </c>
      <c r="K164" s="150">
        <v>6214</v>
      </c>
      <c r="L164" s="150">
        <v>6233</v>
      </c>
      <c r="M164" s="150">
        <v>6240</v>
      </c>
      <c r="N164" s="150">
        <v>6245</v>
      </c>
      <c r="O164" s="150">
        <v>6057</v>
      </c>
      <c r="P164" s="150">
        <v>5968</v>
      </c>
      <c r="Q164" s="150">
        <v>5928</v>
      </c>
      <c r="R164" s="150">
        <v>5941</v>
      </c>
      <c r="S164" s="150">
        <v>0</v>
      </c>
      <c r="T164" s="150">
        <v>5947</v>
      </c>
      <c r="U164" s="150">
        <v>5943</v>
      </c>
      <c r="V164" s="150">
        <v>5943</v>
      </c>
      <c r="W164" s="150">
        <v>5950</v>
      </c>
      <c r="X164" s="150">
        <v>5934</v>
      </c>
      <c r="Y164" s="150">
        <v>5996</v>
      </c>
      <c r="Z164" s="150">
        <v>6002</v>
      </c>
      <c r="AA164" s="150">
        <v>6128</v>
      </c>
      <c r="AB164" s="150">
        <v>0</v>
      </c>
      <c r="AC164" s="150">
        <v>6050</v>
      </c>
      <c r="AD164" s="150">
        <v>6060</v>
      </c>
      <c r="AE164" s="150">
        <v>6049</v>
      </c>
      <c r="AF164" s="150">
        <v>6063</v>
      </c>
      <c r="AG164" s="150">
        <v>6085</v>
      </c>
      <c r="AH164" s="150">
        <v>6097</v>
      </c>
      <c r="AI164" s="150">
        <v>6128</v>
      </c>
      <c r="AJ164" s="150">
        <v>6197</v>
      </c>
      <c r="AK164" s="150">
        <v>6203</v>
      </c>
      <c r="AL164" s="150">
        <v>6205</v>
      </c>
      <c r="AM164" s="150">
        <v>6222</v>
      </c>
      <c r="AN164" s="150">
        <v>6222</v>
      </c>
      <c r="AO164" s="150">
        <v>6225</v>
      </c>
      <c r="AP164" s="150">
        <v>6230</v>
      </c>
      <c r="AQ164" s="150">
        <v>6233</v>
      </c>
      <c r="AR164" s="150">
        <v>6242</v>
      </c>
      <c r="AS164" s="150">
        <v>6253</v>
      </c>
      <c r="AT164" s="150">
        <v>6242</v>
      </c>
      <c r="AU164" s="150">
        <v>6258</v>
      </c>
      <c r="AV164" s="150">
        <v>6253</v>
      </c>
      <c r="AW164" s="150">
        <v>6244</v>
      </c>
      <c r="AX164" s="150">
        <v>6246</v>
      </c>
      <c r="AY164" s="150">
        <v>6246</v>
      </c>
      <c r="AZ164" s="150">
        <v>6242</v>
      </c>
      <c r="BA164" s="150">
        <v>6238</v>
      </c>
      <c r="BB164" s="150">
        <v>6246</v>
      </c>
      <c r="BC164" s="150">
        <v>6255</v>
      </c>
      <c r="BD164" s="150">
        <v>6476</v>
      </c>
      <c r="BE164" s="150">
        <v>6261</v>
      </c>
      <c r="BF164" s="150">
        <v>6259</v>
      </c>
      <c r="BG164" s="150">
        <v>6244</v>
      </c>
      <c r="BH164" s="150">
        <v>6238</v>
      </c>
      <c r="BI164" s="150">
        <v>6262</v>
      </c>
      <c r="BJ164" s="150">
        <v>6251</v>
      </c>
      <c r="BK164" s="150">
        <v>6241</v>
      </c>
      <c r="BL164" s="150">
        <v>6170</v>
      </c>
      <c r="BM164" s="150">
        <v>6132</v>
      </c>
      <c r="BN164" s="150">
        <v>6070</v>
      </c>
      <c r="BO164" s="150">
        <v>6062</v>
      </c>
      <c r="BP164" s="150">
        <v>6041</v>
      </c>
      <c r="BQ164" s="150">
        <v>6075</v>
      </c>
      <c r="BR164" s="150">
        <v>6071</v>
      </c>
      <c r="BS164" s="150">
        <v>6041</v>
      </c>
      <c r="BT164" s="150">
        <v>6072</v>
      </c>
      <c r="BU164" s="150">
        <v>6053</v>
      </c>
      <c r="BV164" s="150">
        <v>6044</v>
      </c>
      <c r="BW164" s="150">
        <v>6067</v>
      </c>
      <c r="BX164" s="150">
        <v>6068</v>
      </c>
      <c r="BY164" s="150">
        <v>6057</v>
      </c>
      <c r="BZ164" s="150">
        <v>6064</v>
      </c>
      <c r="CA164" s="150">
        <v>6046</v>
      </c>
      <c r="CB164" s="150">
        <v>6057</v>
      </c>
      <c r="CC164" s="150">
        <v>6069</v>
      </c>
      <c r="CD164" s="150">
        <v>6059</v>
      </c>
      <c r="CE164" s="150">
        <v>6059</v>
      </c>
      <c r="CF164" s="150">
        <v>6051</v>
      </c>
    </row>
    <row r="165" spans="1:84" x14ac:dyDescent="0.25">
      <c r="A165" s="17"/>
      <c r="B165" s="17"/>
      <c r="C165" s="17"/>
      <c r="D165" s="13"/>
      <c r="E165" s="11"/>
      <c r="F165" s="14" t="s">
        <v>115</v>
      </c>
      <c r="G165" s="23" t="e">
        <f ca="1">G164/G8</f>
        <v>#REF!</v>
      </c>
      <c r="H165" s="107" t="e">
        <f>H164/H8</f>
        <v>#REF!</v>
      </c>
      <c r="I165" s="107">
        <v>6.772445400145527E-2</v>
      </c>
      <c r="J165" s="107">
        <v>6.7286764626262846E-2</v>
      </c>
      <c r="K165" s="107">
        <v>6.7206714182195731E-2</v>
      </c>
      <c r="L165" s="107">
        <v>6.7250010789348752E-2</v>
      </c>
      <c r="M165" s="107">
        <v>6.7190696672768391E-2</v>
      </c>
      <c r="N165" s="107">
        <v>6.6712245355780839E-2</v>
      </c>
      <c r="O165" s="107">
        <v>6.3905213070130085E-2</v>
      </c>
      <c r="P165" s="107">
        <v>6.2582580063337598E-2</v>
      </c>
      <c r="Q165" s="107">
        <v>6.189248165046618E-2</v>
      </c>
      <c r="R165" s="107">
        <v>6.1891218968444961E-2</v>
      </c>
      <c r="S165" s="107">
        <v>0</v>
      </c>
      <c r="T165" s="107">
        <v>6.1574620529705325E-2</v>
      </c>
      <c r="U165" s="107">
        <v>6.128067642812951E-2</v>
      </c>
      <c r="V165" s="107">
        <v>6.0844637829536731E-2</v>
      </c>
      <c r="W165" s="107">
        <v>6.0444751465404269E-2</v>
      </c>
      <c r="X165" s="107">
        <v>6.0047357875776648E-2</v>
      </c>
      <c r="Y165" s="107">
        <v>6.0545474740742983E-2</v>
      </c>
      <c r="Z165" s="107">
        <v>6.0390191876201114E-2</v>
      </c>
      <c r="AA165" s="107">
        <v>6.1437895391155267E-2</v>
      </c>
      <c r="AB165" s="107">
        <v>0</v>
      </c>
      <c r="AC165" s="107">
        <v>5.9997818261154141E-2</v>
      </c>
      <c r="AD165" s="107">
        <v>5.9669161087042143E-2</v>
      </c>
      <c r="AE165" s="107">
        <v>5.9121918798991341E-2</v>
      </c>
      <c r="AF165" s="107">
        <v>5.8861791775076694E-2</v>
      </c>
      <c r="AG165" s="107">
        <v>5.7840555877684094E-2</v>
      </c>
      <c r="AH165" s="107">
        <v>5.7899585007074823E-2</v>
      </c>
      <c r="AI165" s="107">
        <v>5.7926627532163079E-2</v>
      </c>
      <c r="AJ165" s="107">
        <v>5.806131244612675E-2</v>
      </c>
      <c r="AK165" s="107">
        <v>5.7543345362115826E-2</v>
      </c>
      <c r="AL165" s="107">
        <v>5.7414895487309506E-2</v>
      </c>
      <c r="AM165" s="107">
        <v>5.7298621407324869E-2</v>
      </c>
      <c r="AN165" s="107">
        <v>5.7014569779162465E-2</v>
      </c>
      <c r="AO165" s="107">
        <v>5.8142250035025454E-2</v>
      </c>
      <c r="AP165" s="107">
        <v>5.773329626540636E-2</v>
      </c>
      <c r="AQ165" s="107">
        <v>5.5726917540612791E-2</v>
      </c>
      <c r="AR165" s="107">
        <v>5.7675071839744241E-2</v>
      </c>
      <c r="AS165" s="107">
        <v>5.7293384643577056E-2</v>
      </c>
      <c r="AT165" s="107">
        <v>5.6775907077432443E-2</v>
      </c>
      <c r="AU165" s="107">
        <v>5.6640147709685305E-2</v>
      </c>
      <c r="AV165" s="107">
        <v>5.6171902370664488E-2</v>
      </c>
      <c r="AW165" s="107">
        <v>5.5093793565920202E-2</v>
      </c>
      <c r="AX165" s="107">
        <v>5.4520220315459618E-2</v>
      </c>
      <c r="AY165" s="107">
        <v>5.3969982113694685E-2</v>
      </c>
      <c r="AZ165" s="107">
        <v>5.3538498486135053E-2</v>
      </c>
      <c r="BA165" s="107">
        <v>5.3117389601321549E-2</v>
      </c>
      <c r="BB165" s="107">
        <v>5.2633796526472792E-2</v>
      </c>
      <c r="BC165" s="107">
        <v>5.2318578741342971E-2</v>
      </c>
      <c r="BD165" s="107">
        <v>5.3867012693184273E-2</v>
      </c>
      <c r="BE165" s="107">
        <v>5.1784458872668623E-2</v>
      </c>
      <c r="BF165" s="107">
        <v>5.1219731749032313E-2</v>
      </c>
      <c r="BG165" s="107">
        <v>5.0609929078014183E-2</v>
      </c>
      <c r="BH165" s="107">
        <v>5.004051051267859E-2</v>
      </c>
      <c r="BI165" s="107">
        <v>5.0153375461527989E-2</v>
      </c>
      <c r="BJ165" s="107">
        <v>4.9756827534605315E-2</v>
      </c>
      <c r="BK165" s="107">
        <v>4.9504636349935356E-2</v>
      </c>
      <c r="BL165" s="107">
        <v>4.898652672028455E-2</v>
      </c>
      <c r="BM165" s="107">
        <v>4.8684826879867887E-2</v>
      </c>
      <c r="BN165" s="107">
        <v>4.8107786804042006E-2</v>
      </c>
      <c r="BO165" s="107">
        <v>4.7847569734951932E-2</v>
      </c>
      <c r="BP165" s="107">
        <v>4.7566554594058313E-2</v>
      </c>
      <c r="BQ165" s="107">
        <v>4.7776335967913176E-2</v>
      </c>
      <c r="BR165" s="107">
        <v>4.7668776205656495E-2</v>
      </c>
      <c r="BS165" s="107">
        <v>4.5949646307142315E-2</v>
      </c>
      <c r="BT165" s="107">
        <v>4.6185441545599754E-2</v>
      </c>
      <c r="BU165" s="107">
        <v>4.6040921883319388E-2</v>
      </c>
      <c r="BV165" s="107">
        <v>4.5640928827638289E-2</v>
      </c>
      <c r="BW165" s="107">
        <v>4.5504661471419891E-2</v>
      </c>
      <c r="BX165" s="107">
        <v>4.5344153757631463E-2</v>
      </c>
      <c r="BY165" s="107">
        <v>4.5109590163323977E-2</v>
      </c>
      <c r="BZ165" s="107">
        <v>4.5142223314052599E-2</v>
      </c>
      <c r="CA165" s="107">
        <v>4.5034710842296578E-2</v>
      </c>
      <c r="CB165" s="107">
        <v>4.5071994642259181E-2</v>
      </c>
      <c r="CC165" s="107">
        <v>4.4893369924622929E-2</v>
      </c>
      <c r="CD165" s="107">
        <v>4.4626942623554544E-2</v>
      </c>
      <c r="CE165" s="107">
        <v>4.4434503292802768E-2</v>
      </c>
      <c r="CF165" s="107">
        <v>4.4129229871645276E-2</v>
      </c>
    </row>
    <row r="166" spans="1:84" x14ac:dyDescent="0.25">
      <c r="A166" s="17"/>
      <c r="B166" s="17"/>
      <c r="C166" s="17"/>
      <c r="D166" s="4"/>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5" customHeight="1" x14ac:dyDescent="0.25">
      <c r="A167" s="48" t="s">
        <v>154</v>
      </c>
      <c r="B167" s="49" t="s">
        <v>155</v>
      </c>
      <c r="C167" s="50" t="s">
        <v>156</v>
      </c>
      <c r="D167" s="13"/>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4"/>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83</v>
      </c>
      <c r="BV168" s="86">
        <v>83</v>
      </c>
      <c r="BW168" s="86">
        <v>83</v>
      </c>
      <c r="BX168" s="86">
        <v>83</v>
      </c>
      <c r="BY168" s="86">
        <v>83</v>
      </c>
      <c r="BZ168" s="86">
        <v>83</v>
      </c>
      <c r="CA168" s="86">
        <v>83</v>
      </c>
      <c r="CB168" s="86">
        <v>83</v>
      </c>
      <c r="CC168" s="86">
        <v>83</v>
      </c>
      <c r="CD168" s="86">
        <v>83</v>
      </c>
      <c r="CE168" s="86">
        <v>83</v>
      </c>
      <c r="CF168" s="86">
        <v>83</v>
      </c>
    </row>
    <row r="169" spans="1:84" ht="12.75" hidden="1" customHeight="1" x14ac:dyDescent="0.25">
      <c r="A169" s="48" t="s">
        <v>161</v>
      </c>
      <c r="B169" s="49" t="s">
        <v>162</v>
      </c>
      <c r="C169" s="50" t="s">
        <v>163</v>
      </c>
      <c r="D169" s="13"/>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1548</v>
      </c>
      <c r="AR170" s="126">
        <v>1525</v>
      </c>
      <c r="AS170" s="126">
        <v>1589</v>
      </c>
      <c r="AT170" s="126">
        <v>1728</v>
      </c>
      <c r="AU170" s="126">
        <v>2039</v>
      </c>
      <c r="AV170" s="126">
        <v>0</v>
      </c>
      <c r="AW170" s="126">
        <v>0</v>
      </c>
      <c r="AX170" s="126">
        <v>2048</v>
      </c>
      <c r="AY170" s="126">
        <v>2004</v>
      </c>
      <c r="AZ170" s="126">
        <v>0</v>
      </c>
      <c r="BA170" s="126">
        <v>1929</v>
      </c>
      <c r="BB170" s="126">
        <v>1900</v>
      </c>
      <c r="BC170" s="126">
        <v>1919</v>
      </c>
      <c r="BD170" s="126">
        <v>1925</v>
      </c>
      <c r="BE170" s="126">
        <v>1865</v>
      </c>
      <c r="BF170" s="126">
        <v>1819</v>
      </c>
      <c r="BG170" s="126">
        <v>1860</v>
      </c>
      <c r="BH170" s="126">
        <v>1910</v>
      </c>
      <c r="BI170" s="126">
        <v>0</v>
      </c>
      <c r="BJ170" s="126">
        <v>1962</v>
      </c>
      <c r="BK170" s="126">
        <v>1987</v>
      </c>
      <c r="BL170" s="126">
        <v>0</v>
      </c>
      <c r="BM170" s="126">
        <v>0</v>
      </c>
      <c r="BN170" s="126">
        <v>0</v>
      </c>
      <c r="BO170" s="126">
        <v>0</v>
      </c>
      <c r="BP170" s="126">
        <v>0</v>
      </c>
      <c r="BQ170" s="126">
        <v>2026</v>
      </c>
      <c r="BR170" s="126">
        <v>1967</v>
      </c>
      <c r="BS170" s="126">
        <v>1867</v>
      </c>
      <c r="BT170" s="126">
        <v>1771</v>
      </c>
      <c r="BU170" s="126">
        <v>1650</v>
      </c>
      <c r="BV170" s="126">
        <v>1517</v>
      </c>
      <c r="BW170" s="126">
        <v>1396</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13"/>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3"/>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3"/>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20"/>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20"/>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20"/>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20"/>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20"/>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20"/>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4"/>
      <c r="E180" s="11"/>
      <c r="F180" s="12" t="s">
        <v>171</v>
      </c>
      <c r="G180" s="111" t="e">
        <f ca="1">(INDIRECT("H180")+INDIRECT("I180")+INDIRECT("J180")+INDIRECT("K180")+INDIRECT("L180")+INDIRECT("M180")+INDIRECT("N180")+INDIRECT("O180")+INDIRECT("P180")+INDIRECT("Q180")+INDIRECT("R180")+INDIRECT("S180")) / 12</f>
        <v>#REF!</v>
      </c>
      <c r="H180" s="89" t="e">
        <f>#REF!</f>
        <v>#REF!</v>
      </c>
      <c r="I180" s="89">
        <v>653</v>
      </c>
      <c r="J180" s="89">
        <v>1353</v>
      </c>
      <c r="K180" s="89">
        <v>1348</v>
      </c>
      <c r="L180" s="89">
        <v>1332</v>
      </c>
      <c r="M180" s="89">
        <v>1315</v>
      </c>
      <c r="N180" s="89">
        <v>641</v>
      </c>
      <c r="O180" s="89">
        <v>1293</v>
      </c>
      <c r="P180" s="89">
        <v>1220</v>
      </c>
      <c r="Q180" s="89">
        <v>1190</v>
      </c>
      <c r="R180" s="89">
        <v>632</v>
      </c>
      <c r="S180" s="89">
        <v>1139</v>
      </c>
      <c r="T180" s="89">
        <v>1138</v>
      </c>
      <c r="U180" s="89">
        <v>1129</v>
      </c>
      <c r="V180" s="89">
        <v>615</v>
      </c>
      <c r="W180" s="89">
        <v>563</v>
      </c>
      <c r="X180" s="89">
        <v>1089</v>
      </c>
      <c r="Y180" s="89">
        <v>1077</v>
      </c>
      <c r="Z180" s="89">
        <v>1070</v>
      </c>
      <c r="AA180" s="89">
        <v>1067</v>
      </c>
      <c r="AB180" s="89">
        <v>1054</v>
      </c>
      <c r="AC180" s="89">
        <v>1048</v>
      </c>
      <c r="AD180" s="89">
        <v>1044</v>
      </c>
      <c r="AE180" s="89">
        <v>1033</v>
      </c>
      <c r="AF180" s="89">
        <v>1032</v>
      </c>
      <c r="AG180" s="89">
        <v>1029</v>
      </c>
      <c r="AH180" s="89">
        <v>1017</v>
      </c>
      <c r="AI180" s="89">
        <v>1009</v>
      </c>
      <c r="AJ180" s="89">
        <v>1002</v>
      </c>
      <c r="AK180" s="89">
        <v>995</v>
      </c>
      <c r="AL180" s="89">
        <v>992</v>
      </c>
      <c r="AM180" s="89">
        <v>980</v>
      </c>
      <c r="AN180" s="89">
        <v>961</v>
      </c>
      <c r="AO180" s="89">
        <v>1008</v>
      </c>
      <c r="AP180" s="89">
        <v>910</v>
      </c>
      <c r="AQ180" s="89">
        <v>900</v>
      </c>
      <c r="AR180" s="89">
        <v>894</v>
      </c>
      <c r="AS180" s="89">
        <v>871</v>
      </c>
      <c r="AT180" s="89">
        <v>868</v>
      </c>
      <c r="AU180" s="89">
        <v>830</v>
      </c>
      <c r="AV180" s="89">
        <v>815</v>
      </c>
      <c r="AW180" s="89">
        <v>811</v>
      </c>
      <c r="AX180" s="89">
        <v>810</v>
      </c>
      <c r="AY180" s="89">
        <v>805</v>
      </c>
      <c r="AZ180" s="89">
        <v>800</v>
      </c>
      <c r="BA180" s="89">
        <v>749</v>
      </c>
      <c r="BB180" s="89">
        <v>746</v>
      </c>
      <c r="BC180" s="89">
        <v>745</v>
      </c>
      <c r="BD180" s="89">
        <v>729</v>
      </c>
      <c r="BE180" s="89">
        <v>727</v>
      </c>
      <c r="BF180" s="89">
        <v>583</v>
      </c>
      <c r="BG180" s="89">
        <v>583</v>
      </c>
      <c r="BH180" s="89">
        <v>583</v>
      </c>
      <c r="BI180" s="89">
        <v>582</v>
      </c>
      <c r="BJ180" s="89">
        <v>582</v>
      </c>
      <c r="BK180" s="89">
        <v>582</v>
      </c>
      <c r="BL180" s="89">
        <v>546</v>
      </c>
      <c r="BM180" s="89">
        <v>546</v>
      </c>
      <c r="BN180" s="89">
        <v>546</v>
      </c>
      <c r="BO180" s="89">
        <v>546</v>
      </c>
      <c r="BP180" s="89">
        <v>55</v>
      </c>
      <c r="BQ180" s="89">
        <v>555</v>
      </c>
      <c r="BR180" s="89">
        <v>554</v>
      </c>
      <c r="BS180" s="89">
        <v>553</v>
      </c>
      <c r="BT180" s="89">
        <v>551</v>
      </c>
      <c r="BU180" s="89">
        <v>550</v>
      </c>
      <c r="BV180" s="89">
        <v>548</v>
      </c>
      <c r="BW180" s="89">
        <v>276</v>
      </c>
      <c r="BX180" s="89">
        <v>530</v>
      </c>
      <c r="BY180" s="89">
        <v>530</v>
      </c>
      <c r="BZ180" s="89">
        <v>270</v>
      </c>
      <c r="CA180" s="89">
        <v>523</v>
      </c>
      <c r="CB180" s="89">
        <v>523</v>
      </c>
      <c r="CC180" s="89">
        <v>524</v>
      </c>
      <c r="CD180" s="89">
        <v>525</v>
      </c>
      <c r="CE180" s="89">
        <v>259</v>
      </c>
      <c r="CF180" s="89">
        <v>520</v>
      </c>
    </row>
    <row r="181" spans="1:84" x14ac:dyDescent="0.25">
      <c r="A181" s="48" t="s">
        <v>154</v>
      </c>
      <c r="B181" s="49" t="s">
        <v>165</v>
      </c>
      <c r="C181" s="50" t="s">
        <v>156</v>
      </c>
      <c r="D181" s="13"/>
      <c r="E181" s="11"/>
      <c r="F181" s="14" t="s">
        <v>172</v>
      </c>
      <c r="G181" s="23" t="e">
        <f ca="1">G180/G53</f>
        <v>#REF!</v>
      </c>
      <c r="H181" s="60" t="e">
        <f>IF(H53=0, 0, H180/H53)</f>
        <v>#REF!</v>
      </c>
      <c r="I181" s="60">
        <v>5.5772400775518224E-3</v>
      </c>
      <c r="J181" s="60">
        <v>1.1451447723675635E-2</v>
      </c>
      <c r="K181" s="60">
        <v>1.1445747327485926E-2</v>
      </c>
      <c r="L181" s="60">
        <v>1.1324893510291879E-2</v>
      </c>
      <c r="M181" s="60">
        <v>1.1233459478391607E-2</v>
      </c>
      <c r="N181" s="60">
        <v>5.3426906823807897E-3</v>
      </c>
      <c r="O181" s="60">
        <v>1.0068446749363422E-2</v>
      </c>
      <c r="P181" s="60">
        <v>9.0286103340585823E-3</v>
      </c>
      <c r="Q181" s="60">
        <v>8.5697207999366268E-3</v>
      </c>
      <c r="R181" s="60">
        <v>4.2865475657564538E-3</v>
      </c>
      <c r="S181" s="60">
        <v>7.4135305067756672E-3</v>
      </c>
      <c r="T181" s="60">
        <v>7.650368737016894E-3</v>
      </c>
      <c r="U181" s="60">
        <v>7.9722630211275566E-3</v>
      </c>
      <c r="V181" s="60">
        <v>4.566311756582171E-3</v>
      </c>
      <c r="W181" s="60">
        <v>4.4335945190376817E-3</v>
      </c>
      <c r="X181" s="60">
        <v>8.8156723063223513E-3</v>
      </c>
      <c r="Y181" s="60">
        <v>9.2830422865417435E-3</v>
      </c>
      <c r="Z181" s="60">
        <v>9.8815141804346023E-3</v>
      </c>
      <c r="AA181" s="60">
        <v>1.0462630660312604E-2</v>
      </c>
      <c r="AB181" s="60">
        <v>1.085367109463495E-2</v>
      </c>
      <c r="AC181" s="60">
        <v>1.1441048034934499E-2</v>
      </c>
      <c r="AD181" s="60">
        <v>1.2009248501719715E-2</v>
      </c>
      <c r="AE181" s="60">
        <v>1.3296434547560819E-2</v>
      </c>
      <c r="AF181" s="60">
        <v>1.4856402504858562E-2</v>
      </c>
      <c r="AG181" s="60">
        <v>1.5845639754230895E-2</v>
      </c>
      <c r="AH181" s="60">
        <v>1.6671311246987851E-2</v>
      </c>
      <c r="AI181" s="60">
        <v>1.8725410140301386E-2</v>
      </c>
      <c r="AJ181" s="60">
        <v>2.1676581936181719E-2</v>
      </c>
      <c r="AK181" s="60">
        <v>2.4054152060921069E-2</v>
      </c>
      <c r="AL181" s="60">
        <v>2.4046153100305424E-2</v>
      </c>
      <c r="AM181" s="60">
        <v>2.5556106083917906E-2</v>
      </c>
      <c r="AN181" s="60">
        <v>2.6842075861683704E-2</v>
      </c>
      <c r="AO181" s="60">
        <v>2.6587887740029542E-2</v>
      </c>
      <c r="AP181" s="60">
        <v>2.4221453287197232E-2</v>
      </c>
      <c r="AQ181" s="60">
        <v>2.5534812460988481E-2</v>
      </c>
      <c r="AR181" s="60">
        <v>2.5443264934399634E-2</v>
      </c>
      <c r="AS181" s="60">
        <v>2.6088779728029712E-2</v>
      </c>
      <c r="AT181" s="60">
        <v>2.8062461608095439E-2</v>
      </c>
      <c r="AU181" s="60">
        <v>2.6203630623520126E-2</v>
      </c>
      <c r="AV181" s="60">
        <v>2.7129589560933393E-2</v>
      </c>
      <c r="AW181" s="60">
        <v>2.9066016772991185E-2</v>
      </c>
      <c r="AX181" s="60">
        <v>3.1405086848635237E-2</v>
      </c>
      <c r="AY181" s="60">
        <v>3.43298221672566E-2</v>
      </c>
      <c r="AZ181" s="60">
        <v>3.8729666924864445E-2</v>
      </c>
      <c r="BA181" s="60">
        <v>3.9305205709487825E-2</v>
      </c>
      <c r="BB181" s="60">
        <v>3.8963752219784813E-2</v>
      </c>
      <c r="BC181" s="60">
        <v>3.9773637285782926E-2</v>
      </c>
      <c r="BD181" s="60">
        <v>3.8199538880737793E-2</v>
      </c>
      <c r="BE181" s="60">
        <v>3.7756426902103353E-2</v>
      </c>
      <c r="BF181" s="60">
        <v>3.2741772436257442E-2</v>
      </c>
      <c r="BG181" s="60">
        <v>3.1174803486444577E-2</v>
      </c>
      <c r="BH181" s="60">
        <v>2.4786361124101867E-2</v>
      </c>
      <c r="BI181" s="60">
        <v>2.0713955226536639E-2</v>
      </c>
      <c r="BJ181" s="60">
        <v>1.9859414454377944E-2</v>
      </c>
      <c r="BK181" s="60">
        <v>2.1097658232436742E-2</v>
      </c>
      <c r="BL181" s="60">
        <v>2.1976252767156368E-2</v>
      </c>
      <c r="BM181" s="60">
        <v>2.2084698458924888E-2</v>
      </c>
      <c r="BN181" s="60">
        <v>2.2878692646134506E-2</v>
      </c>
      <c r="BO181" s="60">
        <v>2.3579201934703749E-2</v>
      </c>
      <c r="BP181" s="60">
        <v>2.489363628134335E-3</v>
      </c>
      <c r="BQ181" s="60">
        <v>2.4395604395604394E-2</v>
      </c>
      <c r="BR181" s="60">
        <v>2.435057799657158E-2</v>
      </c>
      <c r="BS181" s="60">
        <v>2.2275034238298557E-2</v>
      </c>
      <c r="BT181" s="60">
        <v>2.0866469741725364E-2</v>
      </c>
      <c r="BU181" s="60">
        <v>2.4140806741868939E-2</v>
      </c>
      <c r="BV181" s="60">
        <v>2.2033693860319246E-2</v>
      </c>
      <c r="BW181" s="60">
        <v>1.2397807923816369E-2</v>
      </c>
      <c r="BX181" s="60">
        <v>2.178291069006617E-2</v>
      </c>
      <c r="BY181" s="60">
        <v>2.2607063641016893E-2</v>
      </c>
      <c r="BZ181" s="60">
        <v>1.2013348164627364E-2</v>
      </c>
      <c r="CA181" s="60">
        <v>2.5179336575032497E-2</v>
      </c>
      <c r="CB181" s="60">
        <v>2.5726794234836932E-2</v>
      </c>
      <c r="CC181" s="60">
        <v>1.7162321498755403E-2</v>
      </c>
      <c r="CD181" s="60">
        <v>2.1374480905463726E-2</v>
      </c>
      <c r="CE181" s="60">
        <v>1.1329833770778652E-2</v>
      </c>
      <c r="CF181" s="60">
        <v>2.2396416573348264E-2</v>
      </c>
    </row>
    <row r="182" spans="1:84" x14ac:dyDescent="0.25">
      <c r="A182" s="17"/>
      <c r="B182" s="17"/>
      <c r="C182" s="17"/>
      <c r="D182" s="4"/>
      <c r="E182" s="11"/>
      <c r="F182" s="12" t="s">
        <v>173</v>
      </c>
      <c r="G182" s="111" t="e">
        <f ca="1">(INDIRECT("H182")+INDIRECT("I182")+INDIRECT("J182")+INDIRECT("K182")+INDIRECT("L182")+INDIRECT("M182")+INDIRECT("N182")+INDIRECT("O182")+INDIRECT("P182")+INDIRECT("Q182")+INDIRECT("R182")+INDIRECT("S182")) / 12</f>
        <v>#REF!</v>
      </c>
      <c r="H182" s="89" t="e">
        <f>#REF!</f>
        <v>#REF!</v>
      </c>
      <c r="I182" s="89">
        <v>54128</v>
      </c>
      <c r="J182" s="89">
        <v>53285</v>
      </c>
      <c r="K182" s="89">
        <v>53122</v>
      </c>
      <c r="L182" s="89">
        <v>53721</v>
      </c>
      <c r="M182" s="89">
        <v>53350</v>
      </c>
      <c r="N182" s="89">
        <v>51109</v>
      </c>
      <c r="O182" s="89">
        <v>48532</v>
      </c>
      <c r="P182" s="89">
        <v>44295</v>
      </c>
      <c r="Q182" s="89">
        <v>41813</v>
      </c>
      <c r="R182" s="89">
        <v>38001</v>
      </c>
      <c r="S182" s="89">
        <v>38712</v>
      </c>
      <c r="T182" s="89">
        <v>37767</v>
      </c>
      <c r="U182" s="89">
        <v>36436</v>
      </c>
      <c r="V182" s="89">
        <v>35935</v>
      </c>
      <c r="W182" s="89">
        <v>39086</v>
      </c>
      <c r="X182" s="89">
        <v>47283</v>
      </c>
      <c r="Y182" s="89">
        <v>50780</v>
      </c>
      <c r="Z182" s="89">
        <v>52178</v>
      </c>
      <c r="AA182" s="89">
        <v>54162</v>
      </c>
      <c r="AB182" s="89">
        <v>58120</v>
      </c>
      <c r="AC182" s="89">
        <v>68075</v>
      </c>
      <c r="AD182" s="89">
        <v>72746</v>
      </c>
      <c r="AE182" s="89">
        <v>72120</v>
      </c>
      <c r="AF182" s="89">
        <v>68417</v>
      </c>
      <c r="AG182" s="89">
        <v>64042</v>
      </c>
      <c r="AH182" s="89">
        <v>63511</v>
      </c>
      <c r="AI182" s="89">
        <v>62414</v>
      </c>
      <c r="AJ182" s="89">
        <v>60435</v>
      </c>
      <c r="AK182" s="89">
        <v>58862</v>
      </c>
      <c r="AL182" s="89">
        <v>57822</v>
      </c>
      <c r="AM182" s="89">
        <v>56132</v>
      </c>
      <c r="AN182" s="89">
        <v>54691</v>
      </c>
      <c r="AO182" s="89">
        <v>57314</v>
      </c>
      <c r="AP182" s="89">
        <v>52684</v>
      </c>
      <c r="AQ182" s="89">
        <v>51024</v>
      </c>
      <c r="AR182" s="89">
        <v>49522</v>
      </c>
      <c r="AS182" s="89">
        <v>48219</v>
      </c>
      <c r="AT182" s="89">
        <v>46229</v>
      </c>
      <c r="AU182" s="89">
        <v>44796</v>
      </c>
      <c r="AV182" s="89">
        <v>43008</v>
      </c>
      <c r="AW182" s="89">
        <v>40944</v>
      </c>
      <c r="AX182" s="89">
        <v>40184</v>
      </c>
      <c r="AY182" s="89">
        <v>38884</v>
      </c>
      <c r="AZ182" s="89">
        <v>37245</v>
      </c>
      <c r="BA182" s="89">
        <v>33926</v>
      </c>
      <c r="BB182" s="89">
        <v>33337</v>
      </c>
      <c r="BC182" s="89">
        <v>34244</v>
      </c>
      <c r="BD182" s="89">
        <v>35745</v>
      </c>
      <c r="BE182" s="89">
        <v>35558</v>
      </c>
      <c r="BF182" s="89">
        <v>33621</v>
      </c>
      <c r="BG182" s="89">
        <v>33027</v>
      </c>
      <c r="BH182" s="89">
        <v>31050</v>
      </c>
      <c r="BI182" s="89">
        <v>28263</v>
      </c>
      <c r="BJ182" s="89">
        <v>26928</v>
      </c>
      <c r="BK182" s="89">
        <v>24588</v>
      </c>
      <c r="BL182" s="89">
        <v>24820</v>
      </c>
      <c r="BM182" s="89">
        <v>25174</v>
      </c>
      <c r="BN182" s="89">
        <v>23647</v>
      </c>
      <c r="BO182" s="89">
        <v>21760</v>
      </c>
      <c r="BP182" s="89">
        <v>20215</v>
      </c>
      <c r="BQ182" s="89">
        <v>19764</v>
      </c>
      <c r="BR182" s="89">
        <v>18384</v>
      </c>
      <c r="BS182" s="89">
        <v>16697</v>
      </c>
      <c r="BT182" s="89">
        <v>15505</v>
      </c>
      <c r="BU182" s="89">
        <v>14165</v>
      </c>
      <c r="BV182" s="89">
        <v>13850</v>
      </c>
      <c r="BW182" s="89">
        <v>11639</v>
      </c>
      <c r="BX182" s="89">
        <v>12192</v>
      </c>
      <c r="BY182" s="89">
        <v>11536</v>
      </c>
      <c r="BZ182" s="89">
        <v>9600</v>
      </c>
      <c r="CA182" s="89">
        <v>9374</v>
      </c>
      <c r="CB182" s="89">
        <v>5676</v>
      </c>
      <c r="CC182" s="89">
        <v>5276</v>
      </c>
      <c r="CD182" s="89">
        <v>8480</v>
      </c>
      <c r="CE182" s="89">
        <v>8498</v>
      </c>
      <c r="CF182" s="89">
        <v>9882</v>
      </c>
    </row>
    <row r="183" spans="1:84" x14ac:dyDescent="0.25">
      <c r="A183" s="48" t="s">
        <v>117</v>
      </c>
      <c r="B183" s="49" t="s">
        <v>118</v>
      </c>
      <c r="C183" s="50" t="s">
        <v>119</v>
      </c>
      <c r="D183" s="13"/>
      <c r="E183" s="11"/>
      <c r="F183" s="14" t="s">
        <v>172</v>
      </c>
      <c r="G183" s="23" t="e">
        <f ca="1">G182/G53</f>
        <v>#REF!</v>
      </c>
      <c r="H183" s="60" t="e">
        <f>IF(H53=0, 0, H182/H53)</f>
        <v>#REF!</v>
      </c>
      <c r="I183" s="60">
        <v>0.46230451901642422</v>
      </c>
      <c r="J183" s="60">
        <v>0.45099068141615389</v>
      </c>
      <c r="K183" s="60">
        <v>0.45105414653613307</v>
      </c>
      <c r="L183" s="60">
        <v>0.45674519839819072</v>
      </c>
      <c r="M183" s="60">
        <v>0.4557452951879789</v>
      </c>
      <c r="N183" s="60">
        <v>0.42598998141310418</v>
      </c>
      <c r="O183" s="60">
        <v>0.37791326963658589</v>
      </c>
      <c r="P183" s="60">
        <v>0.32780515962879092</v>
      </c>
      <c r="Q183" s="60">
        <v>0.30111406370399174</v>
      </c>
      <c r="R183" s="60">
        <v>0.25774223741504904</v>
      </c>
      <c r="S183" s="60">
        <v>0.25196891394056159</v>
      </c>
      <c r="T183" s="60">
        <v>0.25389409146829267</v>
      </c>
      <c r="U183" s="60">
        <v>0.25728731216811662</v>
      </c>
      <c r="V183" s="60">
        <v>0.26681367963053709</v>
      </c>
      <c r="W183" s="60">
        <v>0.30780013387407962</v>
      </c>
      <c r="X183" s="60">
        <v>0.38276532016514209</v>
      </c>
      <c r="Y183" s="60">
        <v>0.43769070316674996</v>
      </c>
      <c r="Z183" s="60">
        <v>0.48186695972590343</v>
      </c>
      <c r="AA183" s="60">
        <v>0.5310937224216038</v>
      </c>
      <c r="AB183" s="60">
        <v>0.59849655030377924</v>
      </c>
      <c r="AC183" s="60">
        <v>0.74317685589519655</v>
      </c>
      <c r="AD183" s="60">
        <v>0.83680535584875704</v>
      </c>
      <c r="AE183" s="60">
        <v>0.92830480113270686</v>
      </c>
      <c r="AF183" s="60">
        <v>0.98491326567336068</v>
      </c>
      <c r="AG183" s="60">
        <v>0.98618703706555377</v>
      </c>
      <c r="AH183" s="60">
        <v>1.0411127321607134</v>
      </c>
      <c r="AI183" s="60">
        <v>1.1583030213050256</v>
      </c>
      <c r="AJ183" s="60">
        <v>1.3074094104921579</v>
      </c>
      <c r="AK183" s="60">
        <v>1.4229904508642572</v>
      </c>
      <c r="AL183" s="60">
        <v>1.4016095408930043</v>
      </c>
      <c r="AM183" s="60">
        <v>1.4637911701045714</v>
      </c>
      <c r="AN183" s="60">
        <v>1.527596223674655</v>
      </c>
      <c r="AO183" s="60">
        <v>1.5117640852500527</v>
      </c>
      <c r="AP183" s="60">
        <v>1.4022890604205482</v>
      </c>
      <c r="AQ183" s="60">
        <v>1.4476536344549735</v>
      </c>
      <c r="AR183" s="60">
        <v>1.4093975012095512</v>
      </c>
      <c r="AS183" s="60">
        <v>1.4442880249206254</v>
      </c>
      <c r="AT183" s="60">
        <v>1.494584720830235</v>
      </c>
      <c r="AU183" s="60">
        <v>1.4142383583267562</v>
      </c>
      <c r="AV183" s="60">
        <v>1.4316434206584334</v>
      </c>
      <c r="AW183" s="60">
        <v>1.4674216902014192</v>
      </c>
      <c r="AX183" s="60">
        <v>1.5580024813895781</v>
      </c>
      <c r="AY183" s="60">
        <v>1.6582370250330505</v>
      </c>
      <c r="AZ183" s="60">
        <v>1.8031080557707204</v>
      </c>
      <c r="BA183" s="60">
        <v>1.7803316540722083</v>
      </c>
      <c r="BB183" s="60">
        <v>1.7411992061004911</v>
      </c>
      <c r="BC183" s="60">
        <v>1.8281992418984572</v>
      </c>
      <c r="BD183" s="60">
        <v>1.8730350031439951</v>
      </c>
      <c r="BE183" s="60">
        <v>1.8466891716437288</v>
      </c>
      <c r="BF183" s="60">
        <v>1.8881837582837246</v>
      </c>
      <c r="BG183" s="60">
        <v>1.7660552911609004</v>
      </c>
      <c r="BH183" s="60">
        <v>1.3200969346541389</v>
      </c>
      <c r="BI183" s="60">
        <v>1.00590810406805</v>
      </c>
      <c r="BJ183" s="60">
        <v>0.91885620692008463</v>
      </c>
      <c r="BK183" s="60">
        <v>0.89132168491263686</v>
      </c>
      <c r="BL183" s="60">
        <v>0.99899376132018514</v>
      </c>
      <c r="BM183" s="60">
        <v>1.0182421227197347</v>
      </c>
      <c r="BN183" s="60">
        <v>0.99086528388853967</v>
      </c>
      <c r="BO183" s="60">
        <v>0.93971324926584898</v>
      </c>
      <c r="BP183" s="60">
        <v>0.91495428623155606</v>
      </c>
      <c r="BQ183" s="60">
        <v>0.86874725274725273</v>
      </c>
      <c r="BR183" s="60">
        <v>0.80805239330139333</v>
      </c>
      <c r="BS183" s="60">
        <v>0.67256102473213564</v>
      </c>
      <c r="BT183" s="60">
        <v>0.58717715670680903</v>
      </c>
      <c r="BU183" s="60">
        <v>0.62173550454286086</v>
      </c>
      <c r="BV183" s="60">
        <v>0.55687346709018537</v>
      </c>
      <c r="BW183" s="60">
        <v>0.52281915371485044</v>
      </c>
      <c r="BX183" s="60">
        <v>0.50108914553450334</v>
      </c>
      <c r="BY183" s="60">
        <v>0.49206620030711484</v>
      </c>
      <c r="BZ183" s="60">
        <v>0.42714126807563962</v>
      </c>
      <c r="CA183" s="60">
        <v>0.45130229647104136</v>
      </c>
      <c r="CB183" s="60">
        <v>0.27920704412415759</v>
      </c>
      <c r="CC183" s="60">
        <v>0.17280230577754488</v>
      </c>
      <c r="CD183" s="60">
        <v>0.34524875824444262</v>
      </c>
      <c r="CE183" s="60">
        <v>0.37174103237095363</v>
      </c>
      <c r="CF183" s="60">
        <v>0.42561805495736066</v>
      </c>
    </row>
    <row r="184" spans="1:84" x14ac:dyDescent="0.25">
      <c r="A184" s="17"/>
      <c r="B184" s="17"/>
      <c r="C184" s="17"/>
      <c r="D184" s="4"/>
      <c r="E184" s="11"/>
      <c r="F184" s="12" t="s">
        <v>174</v>
      </c>
      <c r="G184" s="111" t="e">
        <f ca="1">(INDIRECT("H184")+INDIRECT("I184")+INDIRECT("J184")+INDIRECT("K184")+INDIRECT("L184")+INDIRECT("M184")+INDIRECT("N184")+INDIRECT("O184")+INDIRECT("P184")+INDIRECT("Q184")+INDIRECT("R184")+INDIRECT("S184")) / 12</f>
        <v>#REF!</v>
      </c>
      <c r="H184" s="89" t="e">
        <f>#REF!</f>
        <v>#REF!</v>
      </c>
      <c r="I184" s="89">
        <v>18114</v>
      </c>
      <c r="J184" s="89">
        <v>18129</v>
      </c>
      <c r="K184" s="89">
        <v>18104</v>
      </c>
      <c r="L184" s="89">
        <v>17968</v>
      </c>
      <c r="M184" s="89">
        <v>17918</v>
      </c>
      <c r="N184" s="89">
        <v>17764</v>
      </c>
      <c r="O184" s="89">
        <v>17539</v>
      </c>
      <c r="P184" s="89">
        <v>17210</v>
      </c>
      <c r="Q184" s="89">
        <v>17073</v>
      </c>
      <c r="R184" s="89">
        <v>16768</v>
      </c>
      <c r="S184" s="89">
        <v>16642</v>
      </c>
      <c r="T184" s="89">
        <v>16245</v>
      </c>
      <c r="U184" s="89">
        <v>16126</v>
      </c>
      <c r="V184" s="89">
        <v>16104</v>
      </c>
      <c r="W184" s="89">
        <v>16338</v>
      </c>
      <c r="X184" s="89">
        <v>16928</v>
      </c>
      <c r="Y184" s="89">
        <v>16924</v>
      </c>
      <c r="Z184" s="89">
        <v>17319</v>
      </c>
      <c r="AA184" s="89">
        <v>17336</v>
      </c>
      <c r="AB184" s="89">
        <v>17494</v>
      </c>
      <c r="AC184" s="89">
        <v>17926</v>
      </c>
      <c r="AD184" s="89">
        <v>18428</v>
      </c>
      <c r="AE184" s="89">
        <v>18375</v>
      </c>
      <c r="AF184" s="89">
        <v>18164</v>
      </c>
      <c r="AG184" s="89">
        <v>18141</v>
      </c>
      <c r="AH184" s="89">
        <v>18024</v>
      </c>
      <c r="AI184" s="89">
        <v>17777</v>
      </c>
      <c r="AJ184" s="89">
        <v>17555</v>
      </c>
      <c r="AK184" s="89">
        <v>17511</v>
      </c>
      <c r="AL184" s="89">
        <v>17460</v>
      </c>
      <c r="AM184" s="89">
        <v>17373</v>
      </c>
      <c r="AN184" s="89">
        <v>17341</v>
      </c>
      <c r="AO184" s="89">
        <v>27903</v>
      </c>
      <c r="AP184" s="89">
        <v>21664</v>
      </c>
      <c r="AQ184" s="89">
        <v>21541</v>
      </c>
      <c r="AR184" s="89">
        <v>21441</v>
      </c>
      <c r="AS184" s="89">
        <v>21301</v>
      </c>
      <c r="AT184" s="89">
        <v>21020</v>
      </c>
      <c r="AU184" s="89">
        <v>20901</v>
      </c>
      <c r="AV184" s="89">
        <v>20489</v>
      </c>
      <c r="AW184" s="89">
        <v>20455</v>
      </c>
      <c r="AX184" s="89">
        <v>20412</v>
      </c>
      <c r="AY184" s="89">
        <v>20206</v>
      </c>
      <c r="AZ184" s="89">
        <v>20105</v>
      </c>
      <c r="BA184" s="89">
        <v>19500</v>
      </c>
      <c r="BB184" s="89">
        <v>19365</v>
      </c>
      <c r="BC184" s="89">
        <v>19240</v>
      </c>
      <c r="BD184" s="89">
        <v>18785</v>
      </c>
      <c r="BE184" s="89">
        <v>18585</v>
      </c>
      <c r="BF184" s="89">
        <v>18269</v>
      </c>
      <c r="BG184" s="89">
        <v>18123</v>
      </c>
      <c r="BH184" s="89">
        <v>17892</v>
      </c>
      <c r="BI184" s="89">
        <v>17720</v>
      </c>
      <c r="BJ184" s="89">
        <v>17620</v>
      </c>
      <c r="BK184" s="89">
        <v>17376</v>
      </c>
      <c r="BL184" s="89">
        <v>17231</v>
      </c>
      <c r="BM184" s="89">
        <v>17098</v>
      </c>
      <c r="BN184" s="89">
        <v>16952</v>
      </c>
      <c r="BO184" s="89">
        <v>16855</v>
      </c>
      <c r="BP184" s="89">
        <v>16643</v>
      </c>
      <c r="BQ184" s="89">
        <v>16532</v>
      </c>
      <c r="BR184" s="89">
        <v>16375</v>
      </c>
      <c r="BS184" s="89">
        <v>16201</v>
      </c>
      <c r="BT184" s="89">
        <v>15950</v>
      </c>
      <c r="BU184" s="89">
        <v>15720</v>
      </c>
      <c r="BV184" s="89">
        <v>15594</v>
      </c>
      <c r="BW184" s="89">
        <v>15066</v>
      </c>
      <c r="BX184" s="89">
        <v>14918</v>
      </c>
      <c r="BY184" s="89">
        <v>14770</v>
      </c>
      <c r="BZ184" s="89">
        <v>14551</v>
      </c>
      <c r="CA184" s="89">
        <v>14227</v>
      </c>
      <c r="CB184" s="89">
        <v>14059</v>
      </c>
      <c r="CC184" s="89">
        <v>14006</v>
      </c>
      <c r="CD184" s="89">
        <v>13838</v>
      </c>
      <c r="CE184" s="89">
        <v>13830</v>
      </c>
      <c r="CF184" s="89">
        <v>14514</v>
      </c>
    </row>
    <row r="185" spans="1:84" x14ac:dyDescent="0.25">
      <c r="A185" s="48" t="s">
        <v>161</v>
      </c>
      <c r="B185" s="49" t="s">
        <v>74</v>
      </c>
      <c r="C185" s="50" t="s">
        <v>175</v>
      </c>
      <c r="D185" s="13"/>
      <c r="E185" s="11"/>
      <c r="F185" s="14" t="s">
        <v>172</v>
      </c>
      <c r="G185" s="23" t="e">
        <f ca="1">G184/G53</f>
        <v>#REF!</v>
      </c>
      <c r="H185" s="60" t="e">
        <f>IF(H53=0, 0, H184/H53)</f>
        <v>#REF!</v>
      </c>
      <c r="I185" s="60">
        <v>0.15471076074237933</v>
      </c>
      <c r="J185" s="60">
        <v>0.15343924300259837</v>
      </c>
      <c r="K185" s="60">
        <v>0.15371944333590892</v>
      </c>
      <c r="L185" s="60">
        <v>0.15276703197667005</v>
      </c>
      <c r="M185" s="60">
        <v>0.15306549576716413</v>
      </c>
      <c r="N185" s="60">
        <v>0.14806171182810038</v>
      </c>
      <c r="O185" s="60">
        <v>0.13657423630091653</v>
      </c>
      <c r="P185" s="60">
        <v>0.12736260971241656</v>
      </c>
      <c r="Q185" s="60">
        <v>0.12295028841791432</v>
      </c>
      <c r="R185" s="60">
        <v>0.11372916073196869</v>
      </c>
      <c r="S185" s="60">
        <v>0.10831955635975475</v>
      </c>
      <c r="T185" s="60">
        <v>0.10920934985311023</v>
      </c>
      <c r="U185" s="60">
        <v>0.11387131397582194</v>
      </c>
      <c r="V185" s="60">
        <v>0.11957054394796632</v>
      </c>
      <c r="W185" s="60">
        <v>0.12866086545654998</v>
      </c>
      <c r="X185" s="60">
        <v>0.13703553792600986</v>
      </c>
      <c r="Y185" s="60">
        <v>0.14587391611646469</v>
      </c>
      <c r="Z185" s="60">
        <v>0.15994200382331483</v>
      </c>
      <c r="AA185" s="60">
        <v>0.16999078268714088</v>
      </c>
      <c r="AB185" s="60">
        <v>0.18014622592935847</v>
      </c>
      <c r="AC185" s="60">
        <v>0.19569868995633188</v>
      </c>
      <c r="AD185" s="60">
        <v>0.21197934041158134</v>
      </c>
      <c r="AE185" s="60">
        <v>0.23651692624533402</v>
      </c>
      <c r="AF185" s="60">
        <v>0.26148420067659972</v>
      </c>
      <c r="AG185" s="60">
        <v>0.27935447111905021</v>
      </c>
      <c r="AH185" s="60">
        <v>0.29546087897316525</v>
      </c>
      <c r="AI185" s="60">
        <v>0.32991240442431891</v>
      </c>
      <c r="AJ185" s="60">
        <v>0.37977285018929152</v>
      </c>
      <c r="AK185" s="60">
        <v>0.42332890124501388</v>
      </c>
      <c r="AL185" s="60">
        <v>0.42323168662432736</v>
      </c>
      <c r="AM185" s="60">
        <v>0.45304717448561815</v>
      </c>
      <c r="AN185" s="60">
        <v>0.48435841573096478</v>
      </c>
      <c r="AO185" s="60">
        <v>0.73599388056552018</v>
      </c>
      <c r="AP185" s="60">
        <v>0.57663029012509981</v>
      </c>
      <c r="AQ185" s="60">
        <v>0.61116155024683649</v>
      </c>
      <c r="AR185" s="60">
        <v>0.61021145800722887</v>
      </c>
      <c r="AS185" s="60">
        <v>0.63802192535793445</v>
      </c>
      <c r="AT185" s="60">
        <v>0.67957712327438491</v>
      </c>
      <c r="AU185" s="60">
        <v>0.65985793212312549</v>
      </c>
      <c r="AV185" s="60">
        <v>0.68203455277787028</v>
      </c>
      <c r="AW185" s="60">
        <v>0.73310156977994412</v>
      </c>
      <c r="AX185" s="60">
        <v>0.79140818858560791</v>
      </c>
      <c r="AY185" s="60">
        <v>0.86169985926905202</v>
      </c>
      <c r="AZ185" s="60">
        <v>0.97332494190549956</v>
      </c>
      <c r="BA185" s="60">
        <v>1.0232997481108312</v>
      </c>
      <c r="BB185" s="60">
        <v>1.0114384205578189</v>
      </c>
      <c r="BC185" s="60">
        <v>1.0271742031925686</v>
      </c>
      <c r="BD185" s="60">
        <v>0.98433242506811991</v>
      </c>
      <c r="BE185" s="60">
        <v>0.96520384315762142</v>
      </c>
      <c r="BF185" s="60">
        <v>1.0260024710771649</v>
      </c>
      <c r="BG185" s="60">
        <v>0.96909256189508586</v>
      </c>
      <c r="BH185" s="60">
        <v>0.76068194379490672</v>
      </c>
      <c r="BI185" s="60">
        <v>0.63067231377015343</v>
      </c>
      <c r="BJ185" s="60">
        <v>0.60124206647102985</v>
      </c>
      <c r="BK185" s="60">
        <v>0.62988472413543106</v>
      </c>
      <c r="BL185" s="60">
        <v>0.69353994767558869</v>
      </c>
      <c r="BM185" s="60">
        <v>0.69158273672288961</v>
      </c>
      <c r="BN185" s="60">
        <v>0.71032893358474758</v>
      </c>
      <c r="BO185" s="60">
        <v>0.72788910001727414</v>
      </c>
      <c r="BP185" s="60">
        <v>0.75328143387344981</v>
      </c>
      <c r="BQ185" s="60">
        <v>0.72668131868131869</v>
      </c>
      <c r="BR185" s="60">
        <v>0.71974858247989104</v>
      </c>
      <c r="BS185" s="60">
        <v>0.65258197051478284</v>
      </c>
      <c r="BT185" s="60">
        <v>0.60402938726047106</v>
      </c>
      <c r="BU185" s="60">
        <v>0.68998814905850858</v>
      </c>
      <c r="BV185" s="60">
        <v>0.62699529572594592</v>
      </c>
      <c r="BW185" s="60">
        <v>0.67675860210223704</v>
      </c>
      <c r="BX185" s="60">
        <v>0.61312728617812662</v>
      </c>
      <c r="BY185" s="60">
        <v>0.63001194335437638</v>
      </c>
      <c r="BZ185" s="60">
        <v>0.6474304783092325</v>
      </c>
      <c r="CA185" s="60">
        <v>0.68494535650666799</v>
      </c>
      <c r="CB185" s="60">
        <v>0.69157361404889561</v>
      </c>
      <c r="CC185" s="60">
        <v>0.45873182235032095</v>
      </c>
      <c r="CD185" s="60">
        <v>0.56339060337106095</v>
      </c>
      <c r="CE185" s="60">
        <v>0.60498687664041995</v>
      </c>
      <c r="CF185" s="60">
        <v>0.62511844258764748</v>
      </c>
    </row>
    <row r="186" spans="1:84" x14ac:dyDescent="0.25">
      <c r="A186" s="17"/>
      <c r="B186" s="17"/>
      <c r="C186" s="17"/>
      <c r="D186" s="4"/>
      <c r="E186" s="11"/>
      <c r="F186" s="12" t="s">
        <v>176</v>
      </c>
      <c r="G186" s="111" t="e">
        <f ca="1">(INDIRECT("H186")+INDIRECT("I186")+INDIRECT("J186")+INDIRECT("K186")+INDIRECT("L186")+INDIRECT("M186")+INDIRECT("N186")+INDIRECT("O186")+INDIRECT("P186")+INDIRECT("Q186")+INDIRECT("R186")+INDIRECT("S186")) / 12</f>
        <v>#REF!</v>
      </c>
      <c r="H186" s="89" t="e">
        <f>#REF!</f>
        <v>#REF!</v>
      </c>
      <c r="I186" s="89">
        <v>1</v>
      </c>
      <c r="J186" s="89">
        <v>0</v>
      </c>
      <c r="K186" s="89">
        <v>1</v>
      </c>
      <c r="L186" s="89">
        <v>1</v>
      </c>
      <c r="M186" s="89">
        <v>1</v>
      </c>
      <c r="N186" s="89">
        <v>1</v>
      </c>
      <c r="O186" s="89">
        <v>1</v>
      </c>
      <c r="P186" s="89">
        <v>1</v>
      </c>
      <c r="Q186" s="89">
        <v>1</v>
      </c>
      <c r="R186" s="89">
        <v>1</v>
      </c>
      <c r="S186" s="89">
        <v>1</v>
      </c>
      <c r="T186" s="89">
        <v>1</v>
      </c>
      <c r="U186" s="89">
        <v>1</v>
      </c>
      <c r="V186" s="89">
        <v>1</v>
      </c>
      <c r="W186" s="89">
        <v>1</v>
      </c>
      <c r="X186" s="89">
        <v>1</v>
      </c>
      <c r="Y186" s="89">
        <v>1</v>
      </c>
      <c r="Z186" s="89">
        <v>1</v>
      </c>
      <c r="AA186" s="89">
        <v>1</v>
      </c>
      <c r="AB186" s="89">
        <v>1</v>
      </c>
      <c r="AC186" s="89">
        <v>1</v>
      </c>
      <c r="AD186" s="89">
        <v>1</v>
      </c>
      <c r="AE186" s="89">
        <v>1</v>
      </c>
      <c r="AF186" s="89">
        <v>1</v>
      </c>
      <c r="AG186" s="89">
        <v>1</v>
      </c>
      <c r="AH186" s="89">
        <v>1</v>
      </c>
      <c r="AI186" s="89">
        <v>1</v>
      </c>
      <c r="AJ186" s="89">
        <v>1</v>
      </c>
      <c r="AK186" s="89">
        <v>1</v>
      </c>
      <c r="AL186" s="89">
        <v>1</v>
      </c>
      <c r="AM186" s="89">
        <v>1</v>
      </c>
      <c r="AN186" s="89">
        <v>1</v>
      </c>
      <c r="AO186" s="89">
        <v>1</v>
      </c>
      <c r="AP186" s="89">
        <v>1</v>
      </c>
      <c r="AQ186" s="89">
        <v>1</v>
      </c>
      <c r="AR186" s="89">
        <v>1</v>
      </c>
      <c r="AS186" s="89">
        <v>1</v>
      </c>
      <c r="AT186" s="89">
        <v>1</v>
      </c>
      <c r="AU186" s="89">
        <v>1</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3"/>
      <c r="E187" s="11"/>
      <c r="F187" s="14" t="s">
        <v>172</v>
      </c>
      <c r="G187" s="23" t="e">
        <f ca="1">G186/G53</f>
        <v>#REF!</v>
      </c>
      <c r="H187" s="60" t="e">
        <f>IF(H53=0, 0, H186/H53)</f>
        <v>#REF!</v>
      </c>
      <c r="I187" s="60">
        <v>8.5409495827746128E-6</v>
      </c>
      <c r="J187" s="60">
        <v>0</v>
      </c>
      <c r="K187" s="60">
        <v>8.4909104803308064E-6</v>
      </c>
      <c r="L187" s="60">
        <v>8.5021723050239332E-6</v>
      </c>
      <c r="M187" s="60">
        <v>8.542554736419473E-6</v>
      </c>
      <c r="N187" s="60">
        <v>8.3349308617485023E-6</v>
      </c>
      <c r="O187" s="60">
        <v>7.78688843724936E-6</v>
      </c>
      <c r="P187" s="60">
        <v>7.4005002738185101E-6</v>
      </c>
      <c r="Q187" s="60">
        <v>7.2014460503669137E-6</v>
      </c>
      <c r="R187" s="60">
        <v>6.782511971133629E-6</v>
      </c>
      <c r="S187" s="60">
        <v>6.5088064150796028E-6</v>
      </c>
      <c r="T187" s="60">
        <v>6.7226438813856711E-6</v>
      </c>
      <c r="U187" s="60">
        <v>7.0613490001129818E-6</v>
      </c>
      <c r="V187" s="60">
        <v>7.4248971651742622E-6</v>
      </c>
      <c r="W187" s="60">
        <v>7.8749458597472146E-6</v>
      </c>
      <c r="X187" s="60">
        <v>8.0951995466688255E-6</v>
      </c>
      <c r="Y187" s="60">
        <v>8.6193521694909416E-6</v>
      </c>
      <c r="Z187" s="60">
        <v>9.235059981714581E-6</v>
      </c>
      <c r="AA187" s="60">
        <v>9.8056519778000037E-6</v>
      </c>
      <c r="AB187" s="60">
        <v>1.0297600659046442E-5</v>
      </c>
      <c r="AC187" s="60">
        <v>1.0917030567685589E-5</v>
      </c>
      <c r="AD187" s="60">
        <v>1.1503111591685551E-5</v>
      </c>
      <c r="AE187" s="60">
        <v>1.2871669455528382E-5</v>
      </c>
      <c r="AF187" s="60">
        <v>1.4395738861297056E-5</v>
      </c>
      <c r="AG187" s="60">
        <v>1.5399066816550918E-5</v>
      </c>
      <c r="AH187" s="60">
        <v>1.6392636427716671E-5</v>
      </c>
      <c r="AI187" s="60">
        <v>1.8558384678197608E-5</v>
      </c>
      <c r="AJ187" s="60">
        <v>2.1633315305570577E-5</v>
      </c>
      <c r="AK187" s="60">
        <v>2.4175027196905597E-5</v>
      </c>
      <c r="AL187" s="60">
        <v>2.4240073689824016E-5</v>
      </c>
      <c r="AM187" s="60">
        <v>2.6077659269303989E-5</v>
      </c>
      <c r="AN187" s="60">
        <v>2.7931400480420088E-5</v>
      </c>
      <c r="AO187" s="60">
        <v>2.6376872757965815E-5</v>
      </c>
      <c r="AP187" s="60">
        <v>2.6616981634282673E-5</v>
      </c>
      <c r="AQ187" s="60">
        <v>2.8372013845542756E-5</v>
      </c>
      <c r="AR187" s="60">
        <v>2.8460027890827331E-5</v>
      </c>
      <c r="AS187" s="60">
        <v>2.9952674773857304E-5</v>
      </c>
      <c r="AT187" s="60">
        <v>3.2330024894119166E-5</v>
      </c>
      <c r="AU187" s="60">
        <v>3.1570639305445934E-5</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4"/>
      <c r="E188" s="11"/>
      <c r="F188" s="12" t="s">
        <v>177</v>
      </c>
      <c r="G188" s="111" t="e">
        <f ca="1">(INDIRECT("H188")+INDIRECT("I188")+INDIRECT("J188")+INDIRECT("K188")+INDIRECT("L188")+INDIRECT("M188")+INDIRECT("N188")+INDIRECT("O188")+INDIRECT("P188")+INDIRECT("Q188")+INDIRECT("R188")+INDIRECT("S188")) / 12</f>
        <v>#REF!</v>
      </c>
      <c r="H188" s="89" t="e">
        <f>#REF!</f>
        <v>#REF!</v>
      </c>
      <c r="I188" s="89">
        <v>84481</v>
      </c>
      <c r="J188" s="89">
        <v>83242</v>
      </c>
      <c r="K188" s="89">
        <v>80932</v>
      </c>
      <c r="L188" s="89">
        <v>80468</v>
      </c>
      <c r="M188" s="89">
        <v>81204</v>
      </c>
      <c r="N188" s="89">
        <v>81284</v>
      </c>
      <c r="O188" s="89">
        <v>78186</v>
      </c>
      <c r="P188" s="89">
        <v>74566</v>
      </c>
      <c r="Q188" s="89">
        <v>68435</v>
      </c>
      <c r="R188" s="89">
        <v>62365</v>
      </c>
      <c r="S188" s="89">
        <v>62859</v>
      </c>
      <c r="T188" s="89">
        <v>61685</v>
      </c>
      <c r="U188" s="89">
        <v>57679</v>
      </c>
      <c r="V188" s="89">
        <v>58121</v>
      </c>
      <c r="W188" s="89">
        <v>59508</v>
      </c>
      <c r="X188" s="89">
        <v>58741</v>
      </c>
      <c r="Y188" s="89">
        <v>56745</v>
      </c>
      <c r="Z188" s="89">
        <v>57890</v>
      </c>
      <c r="AA188" s="89">
        <v>55706</v>
      </c>
      <c r="AB188" s="89">
        <v>57168</v>
      </c>
      <c r="AC188" s="89">
        <v>56485</v>
      </c>
      <c r="AD188" s="89">
        <v>59210</v>
      </c>
      <c r="AE188" s="89">
        <v>57166</v>
      </c>
      <c r="AF188" s="89">
        <v>53638</v>
      </c>
      <c r="AG188" s="89">
        <v>53201</v>
      </c>
      <c r="AH188" s="89">
        <v>50946</v>
      </c>
      <c r="AI188" s="89">
        <v>46838</v>
      </c>
      <c r="AJ188" s="89">
        <v>44874</v>
      </c>
      <c r="AK188" s="89">
        <v>44453</v>
      </c>
      <c r="AL188" s="89">
        <v>43635</v>
      </c>
      <c r="AM188" s="89">
        <v>42638</v>
      </c>
      <c r="AN188" s="89">
        <v>41845</v>
      </c>
      <c r="AO188" s="89">
        <v>61899</v>
      </c>
      <c r="AP188" s="89">
        <v>55717</v>
      </c>
      <c r="AQ188" s="89">
        <v>54275</v>
      </c>
      <c r="AR188" s="89">
        <v>53026</v>
      </c>
      <c r="AS188" s="89">
        <v>52018</v>
      </c>
      <c r="AT188" s="89">
        <v>50516</v>
      </c>
      <c r="AU188" s="89">
        <v>49420</v>
      </c>
      <c r="AV188" s="89">
        <v>47996</v>
      </c>
      <c r="AW188" s="89">
        <v>46978</v>
      </c>
      <c r="AX188" s="89">
        <v>46149</v>
      </c>
      <c r="AY188" s="89">
        <v>44873</v>
      </c>
      <c r="AZ188" s="89">
        <v>43582</v>
      </c>
      <c r="BA188" s="89">
        <v>41611</v>
      </c>
      <c r="BB188" s="89">
        <v>41295</v>
      </c>
      <c r="BC188" s="89">
        <v>40997</v>
      </c>
      <c r="BD188" s="89">
        <v>39936</v>
      </c>
      <c r="BE188" s="89">
        <v>39261</v>
      </c>
      <c r="BF188" s="89">
        <v>17806</v>
      </c>
      <c r="BG188" s="89">
        <v>37276</v>
      </c>
      <c r="BH188" s="89">
        <v>36079</v>
      </c>
      <c r="BI188" s="89">
        <v>35864</v>
      </c>
      <c r="BJ188" s="89">
        <v>35407</v>
      </c>
      <c r="BK188" s="89">
        <v>34555</v>
      </c>
      <c r="BL188" s="89">
        <v>34273</v>
      </c>
      <c r="BM188" s="89">
        <v>33664</v>
      </c>
      <c r="BN188" s="89">
        <v>33275</v>
      </c>
      <c r="BO188" s="89">
        <v>32674</v>
      </c>
      <c r="BP188" s="89">
        <v>32599</v>
      </c>
      <c r="BQ188" s="89">
        <v>32394</v>
      </c>
      <c r="BR188" s="89">
        <v>32160</v>
      </c>
      <c r="BS188" s="89">
        <v>31742</v>
      </c>
      <c r="BT188" s="89">
        <v>31473</v>
      </c>
      <c r="BU188" s="89">
        <v>31046</v>
      </c>
      <c r="BV188" s="89">
        <v>30896</v>
      </c>
      <c r="BW188" s="89">
        <v>30372</v>
      </c>
      <c r="BX188" s="89">
        <v>29874</v>
      </c>
      <c r="BY188" s="89">
        <v>29034</v>
      </c>
      <c r="BZ188" s="89">
        <v>28047</v>
      </c>
      <c r="CA188" s="89">
        <v>25377</v>
      </c>
      <c r="CB188" s="89">
        <v>25534</v>
      </c>
      <c r="CC188" s="89">
        <v>27719</v>
      </c>
      <c r="CD188" s="89">
        <v>26675</v>
      </c>
      <c r="CE188" s="89">
        <v>27112</v>
      </c>
      <c r="CF188" s="89">
        <v>30667</v>
      </c>
    </row>
    <row r="189" spans="1:84" x14ac:dyDescent="0.25">
      <c r="A189" s="48" t="s">
        <v>117</v>
      </c>
      <c r="B189" s="49" t="s">
        <v>118</v>
      </c>
      <c r="C189" s="50" t="s">
        <v>119</v>
      </c>
      <c r="D189" s="4"/>
      <c r="E189" s="11"/>
      <c r="F189" s="14" t="s">
        <v>172</v>
      </c>
      <c r="G189" s="23" t="e">
        <f ca="1">G188/G53</f>
        <v>#REF!</v>
      </c>
      <c r="H189" s="60" t="e">
        <f>IF(H53=0, 0, H188/H53)</f>
        <v>#REF!</v>
      </c>
      <c r="I189" s="60">
        <v>0.72154796170238211</v>
      </c>
      <c r="J189" s="60">
        <v>0.70453910673629505</v>
      </c>
      <c r="K189" s="60">
        <v>0.68718636699413282</v>
      </c>
      <c r="L189" s="60">
        <v>0.68415280104066589</v>
      </c>
      <c r="M189" s="60">
        <v>0.69368961481620695</v>
      </c>
      <c r="N189" s="60">
        <v>0.67749652016636519</v>
      </c>
      <c r="O189" s="60">
        <v>0.60882565935477839</v>
      </c>
      <c r="P189" s="60">
        <v>0.55182570341755099</v>
      </c>
      <c r="Q189" s="60">
        <v>0.49283096045685976</v>
      </c>
      <c r="R189" s="60">
        <v>0.42299135907974877</v>
      </c>
      <c r="S189" s="60">
        <v>0.40913706244548875</v>
      </c>
      <c r="T189" s="60">
        <v>0.41468628782327516</v>
      </c>
      <c r="U189" s="60">
        <v>0.40729154897751668</v>
      </c>
      <c r="V189" s="60">
        <v>0.4315424481370933</v>
      </c>
      <c r="W189" s="60">
        <v>0.46862227822183722</v>
      </c>
      <c r="X189" s="60">
        <v>0.47552011657087345</v>
      </c>
      <c r="Y189" s="60">
        <v>0.48910513885776347</v>
      </c>
      <c r="Z189" s="60">
        <v>0.53461762234145715</v>
      </c>
      <c r="AA189" s="60">
        <v>0.54623364907532701</v>
      </c>
      <c r="AB189" s="60">
        <v>0.58869323447636701</v>
      </c>
      <c r="AC189" s="60">
        <v>0.61664847161572056</v>
      </c>
      <c r="AD189" s="60">
        <v>0.68109923734370148</v>
      </c>
      <c r="AE189" s="60">
        <v>0.73582185609473549</v>
      </c>
      <c r="AF189" s="60">
        <v>0.77215864104225151</v>
      </c>
      <c r="AG189" s="60">
        <v>0.81924575370732533</v>
      </c>
      <c r="AH189" s="60">
        <v>0.8351392554464534</v>
      </c>
      <c r="AI189" s="60">
        <v>0.86923762155741968</v>
      </c>
      <c r="AJ189" s="60">
        <v>0.97077339102217419</v>
      </c>
      <c r="AK189" s="60">
        <v>1.0746524839840446</v>
      </c>
      <c r="AL189" s="60">
        <v>1.057715615455471</v>
      </c>
      <c r="AM189" s="60">
        <v>1.1118992359245834</v>
      </c>
      <c r="AN189" s="60">
        <v>1.1687894531031786</v>
      </c>
      <c r="AO189" s="60">
        <v>1.6327020468453259</v>
      </c>
      <c r="AP189" s="60">
        <v>1.4830183657173277</v>
      </c>
      <c r="AQ189" s="60">
        <v>1.5398910514668331</v>
      </c>
      <c r="AR189" s="60">
        <v>1.5091214389390102</v>
      </c>
      <c r="AS189" s="60">
        <v>1.5580782363865093</v>
      </c>
      <c r="AT189" s="60">
        <v>1.6331835375513239</v>
      </c>
      <c r="AU189" s="60">
        <v>1.5602209944751382</v>
      </c>
      <c r="AV189" s="60">
        <v>1.5976831663393363</v>
      </c>
      <c r="AW189" s="60">
        <v>1.6836785893484338</v>
      </c>
      <c r="AX189" s="60">
        <v>1.7892757444168734</v>
      </c>
      <c r="AY189" s="60">
        <v>1.913642372809075</v>
      </c>
      <c r="AZ189" s="60">
        <v>2.1098954298993027</v>
      </c>
      <c r="BA189" s="60">
        <v>2.183616708648195</v>
      </c>
      <c r="BB189" s="60">
        <v>2.156847383265434</v>
      </c>
      <c r="BC189" s="60">
        <v>2.1887245742352248</v>
      </c>
      <c r="BD189" s="60">
        <v>2.092643051771117</v>
      </c>
      <c r="BE189" s="60">
        <v>2.039002856400935</v>
      </c>
      <c r="BF189" s="60">
        <v>1</v>
      </c>
      <c r="BG189" s="60">
        <v>1.993262392385434</v>
      </c>
      <c r="BH189" s="60">
        <v>1.5339058713490072</v>
      </c>
      <c r="BI189" s="60">
        <v>1.2764352066056874</v>
      </c>
      <c r="BJ189" s="60">
        <v>1.2081826247184877</v>
      </c>
      <c r="BK189" s="60">
        <v>1.2526281447110854</v>
      </c>
      <c r="BL189" s="60">
        <v>1.3794727309317769</v>
      </c>
      <c r="BM189" s="60">
        <v>1.361647049306314</v>
      </c>
      <c r="BN189" s="60">
        <v>1.3943012780222082</v>
      </c>
      <c r="BO189" s="60">
        <v>1.4110381758507515</v>
      </c>
      <c r="BP189" s="60">
        <v>1.4754684529736579</v>
      </c>
      <c r="BQ189" s="60">
        <v>1.4239120879120879</v>
      </c>
      <c r="BR189" s="60">
        <v>1.4135642389345524</v>
      </c>
      <c r="BS189" s="60">
        <v>1.2785789092080884</v>
      </c>
      <c r="BT189" s="60">
        <v>1.1918882072256305</v>
      </c>
      <c r="BU189" s="60">
        <v>1.3626827020146601</v>
      </c>
      <c r="BV189" s="60">
        <v>1.2422500100518676</v>
      </c>
      <c r="BW189" s="60">
        <v>1.364297906746923</v>
      </c>
      <c r="BX189" s="60">
        <v>1.2278163659528996</v>
      </c>
      <c r="BY189" s="60">
        <v>1.2384405391571405</v>
      </c>
      <c r="BZ189" s="60">
        <v>1.2479199110122359</v>
      </c>
      <c r="CA189" s="60">
        <v>1.2217514804294449</v>
      </c>
      <c r="CB189" s="60">
        <v>1.2560381720694573</v>
      </c>
      <c r="CC189" s="60">
        <v>0.90786715577099442</v>
      </c>
      <c r="CD189" s="60">
        <v>1.0860271964823711</v>
      </c>
      <c r="CE189" s="60">
        <v>1.1860017497812774</v>
      </c>
      <c r="CF189" s="60">
        <v>1.3208286674132139</v>
      </c>
    </row>
    <row r="190" spans="1:84" ht="13.8" thickBot="1" x14ac:dyDescent="0.3">
      <c r="A190" s="17"/>
      <c r="B190" s="17"/>
      <c r="C190" s="17"/>
      <c r="D190" s="13"/>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20"/>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20"/>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20"/>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20"/>
      <c r="E194" s="7"/>
      <c r="F194" s="8" t="s">
        <v>178</v>
      </c>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row>
    <row r="195" spans="1:84" ht="15.6" x14ac:dyDescent="0.3">
      <c r="A195" s="17"/>
      <c r="B195" s="17"/>
      <c r="C195" s="17"/>
      <c r="D195" s="20"/>
      <c r="E195" s="9"/>
      <c r="F195" s="24"/>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row>
    <row r="196" spans="1:84" x14ac:dyDescent="0.25">
      <c r="A196" s="90">
        <v>0</v>
      </c>
      <c r="B196" s="91" t="s">
        <v>179</v>
      </c>
      <c r="C196" s="92" t="s">
        <v>180</v>
      </c>
      <c r="D196" s="39"/>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39"/>
      <c r="E197" s="11"/>
      <c r="F197" s="159" t="s">
        <v>183</v>
      </c>
      <c r="G197" s="111" t="e">
        <f ca="1">(INDIRECT("H197")+INDIRECT("I197")+INDIRECT("J197")+INDIRECT("K197")+INDIRECT("L197")+INDIRECT("M197")+INDIRECT("N197")+INDIRECT("O197")+INDIRECT("P197")+INDIRECT("Q197")+INDIRECT("R197")+INDIRECT("S197")) / 12</f>
        <v>#REF!</v>
      </c>
      <c r="H197" s="58" t="e">
        <f>#REF!</f>
        <v>#REF!</v>
      </c>
      <c r="I197" s="58">
        <v>0</v>
      </c>
      <c r="J197" s="58">
        <v>0</v>
      </c>
      <c r="K197" s="58">
        <v>0</v>
      </c>
      <c r="L197" s="58">
        <v>0</v>
      </c>
      <c r="M197" s="58">
        <v>0</v>
      </c>
      <c r="N197" s="58">
        <v>0</v>
      </c>
      <c r="O197" s="58">
        <v>0</v>
      </c>
      <c r="P197" s="58">
        <v>0</v>
      </c>
      <c r="Q197" s="58">
        <v>0</v>
      </c>
      <c r="R197" s="58">
        <v>0</v>
      </c>
      <c r="S197" s="58">
        <v>0</v>
      </c>
      <c r="T197" s="58">
        <v>0</v>
      </c>
      <c r="U197" s="58">
        <v>0</v>
      </c>
      <c r="V197" s="58">
        <v>0</v>
      </c>
      <c r="W197" s="58">
        <v>0</v>
      </c>
      <c r="X197" s="58">
        <v>0</v>
      </c>
      <c r="Y197" s="58">
        <v>0</v>
      </c>
      <c r="Z197" s="58">
        <v>0</v>
      </c>
      <c r="AA197" s="58">
        <v>0</v>
      </c>
      <c r="AB197" s="58">
        <v>0</v>
      </c>
      <c r="AC197" s="58">
        <v>0</v>
      </c>
      <c r="AD197" s="58">
        <v>0</v>
      </c>
      <c r="AE197" s="58">
        <v>0</v>
      </c>
      <c r="AF197" s="58">
        <v>0</v>
      </c>
      <c r="AG197" s="58">
        <v>0</v>
      </c>
      <c r="AH197" s="58">
        <v>0</v>
      </c>
      <c r="AI197" s="58">
        <v>0</v>
      </c>
      <c r="AJ197" s="58">
        <v>0</v>
      </c>
      <c r="AK197" s="58">
        <v>0</v>
      </c>
      <c r="AL197" s="58">
        <v>0</v>
      </c>
      <c r="AM197" s="58">
        <v>0</v>
      </c>
      <c r="AN197" s="58">
        <v>0</v>
      </c>
      <c r="AO197" s="58">
        <v>0</v>
      </c>
      <c r="AP197" s="58">
        <v>0</v>
      </c>
      <c r="AQ197" s="58">
        <v>0</v>
      </c>
      <c r="AR197" s="58">
        <v>0</v>
      </c>
      <c r="AS197" s="58">
        <v>0</v>
      </c>
      <c r="AT197" s="58">
        <v>0</v>
      </c>
      <c r="AU197" s="58">
        <v>0</v>
      </c>
      <c r="AV197" s="58">
        <v>0</v>
      </c>
      <c r="AW197" s="58">
        <v>0</v>
      </c>
      <c r="AX197" s="58">
        <v>0</v>
      </c>
      <c r="AY197" s="58">
        <v>0</v>
      </c>
      <c r="AZ197" s="58">
        <v>0</v>
      </c>
      <c r="BA197" s="58">
        <v>0</v>
      </c>
      <c r="BB197" s="58">
        <v>0</v>
      </c>
      <c r="BC197" s="58">
        <v>0</v>
      </c>
      <c r="BD197" s="58">
        <v>0</v>
      </c>
      <c r="BE197" s="58">
        <v>0</v>
      </c>
      <c r="BF197" s="58">
        <v>0</v>
      </c>
      <c r="BG197" s="58">
        <v>0</v>
      </c>
      <c r="BH197" s="58">
        <v>0</v>
      </c>
      <c r="BI197" s="58">
        <v>0</v>
      </c>
      <c r="BJ197" s="58">
        <v>0</v>
      </c>
      <c r="BK197" s="58">
        <v>0</v>
      </c>
      <c r="BL197" s="58">
        <v>0</v>
      </c>
      <c r="BM197" s="58">
        <v>0</v>
      </c>
      <c r="BN197" s="58">
        <v>0</v>
      </c>
      <c r="BO197" s="58">
        <v>0</v>
      </c>
      <c r="BP197" s="58">
        <v>0</v>
      </c>
      <c r="BQ197" s="58">
        <v>0</v>
      </c>
      <c r="BR197" s="58">
        <v>0</v>
      </c>
      <c r="BS197" s="58">
        <v>0</v>
      </c>
      <c r="BT197" s="58">
        <v>0</v>
      </c>
      <c r="BU197" s="58">
        <v>0</v>
      </c>
      <c r="BV197" s="58">
        <v>0</v>
      </c>
      <c r="BW197" s="58">
        <v>0</v>
      </c>
      <c r="BX197" s="58">
        <v>0</v>
      </c>
      <c r="BY197" s="58">
        <v>0</v>
      </c>
      <c r="BZ197" s="58">
        <v>0</v>
      </c>
      <c r="CA197" s="58">
        <v>0</v>
      </c>
      <c r="CB197" s="58">
        <v>0</v>
      </c>
      <c r="CC197" s="58">
        <v>0</v>
      </c>
      <c r="CD197" s="58">
        <v>0</v>
      </c>
      <c r="CE197" s="58">
        <v>0</v>
      </c>
      <c r="CF197" s="58">
        <v>0</v>
      </c>
    </row>
    <row r="198" spans="1:84" x14ac:dyDescent="0.25">
      <c r="A198" s="90" t="s">
        <v>184</v>
      </c>
      <c r="B198" s="91" t="s">
        <v>185</v>
      </c>
      <c r="C198" s="92" t="s">
        <v>186</v>
      </c>
      <c r="D198" s="39"/>
      <c r="E198" s="11"/>
      <c r="F198" s="159" t="s">
        <v>187</v>
      </c>
      <c r="G198" s="111" t="e">
        <f ca="1">(INDIRECT("H198")+INDIRECT("I198")+INDIRECT("J198")+INDIRECT("K198")+INDIRECT("L198")+INDIRECT("M198")+INDIRECT("N198")+INDIRECT("O198")+INDIRECT("P198")+INDIRECT("Q198")+INDIRECT("R198")+INDIRECT("S198")) / 12</f>
        <v>#REF!</v>
      </c>
      <c r="H198" s="58" t="e">
        <f>#REF!</f>
        <v>#REF!</v>
      </c>
      <c r="I198" s="58">
        <v>0</v>
      </c>
      <c r="J198" s="58">
        <v>0</v>
      </c>
      <c r="K198" s="58">
        <v>0</v>
      </c>
      <c r="L198" s="58">
        <v>0</v>
      </c>
      <c r="M198" s="58">
        <v>0</v>
      </c>
      <c r="N198" s="58">
        <v>0</v>
      </c>
      <c r="O198" s="58">
        <v>0</v>
      </c>
      <c r="P198" s="58">
        <v>0</v>
      </c>
      <c r="Q198" s="58">
        <v>0</v>
      </c>
      <c r="R198" s="58">
        <v>0</v>
      </c>
      <c r="S198" s="58">
        <v>0</v>
      </c>
      <c r="T198" s="58">
        <v>0</v>
      </c>
      <c r="U198" s="58">
        <v>0</v>
      </c>
      <c r="V198" s="58">
        <v>0</v>
      </c>
      <c r="W198" s="58">
        <v>0</v>
      </c>
      <c r="X198" s="58">
        <v>0</v>
      </c>
      <c r="Y198" s="58">
        <v>0</v>
      </c>
      <c r="Z198" s="58">
        <v>0</v>
      </c>
      <c r="AA198" s="58">
        <v>0</v>
      </c>
      <c r="AB198" s="58">
        <v>0</v>
      </c>
      <c r="AC198" s="58">
        <v>0</v>
      </c>
      <c r="AD198" s="58">
        <v>0</v>
      </c>
      <c r="AE198" s="58">
        <v>0</v>
      </c>
      <c r="AF198" s="58">
        <v>0</v>
      </c>
      <c r="AG198" s="58">
        <v>0</v>
      </c>
      <c r="AH198" s="58">
        <v>0</v>
      </c>
      <c r="AI198" s="58">
        <v>0</v>
      </c>
      <c r="AJ198" s="58">
        <v>0</v>
      </c>
      <c r="AK198" s="58">
        <v>0</v>
      </c>
      <c r="AL198" s="58">
        <v>0</v>
      </c>
      <c r="AM198" s="58">
        <v>0</v>
      </c>
      <c r="AN198" s="58">
        <v>0</v>
      </c>
      <c r="AO198" s="58">
        <v>0</v>
      </c>
      <c r="AP198" s="58">
        <v>0</v>
      </c>
      <c r="AQ198" s="58">
        <v>0</v>
      </c>
      <c r="AR198" s="58">
        <v>0</v>
      </c>
      <c r="AS198" s="58">
        <v>0</v>
      </c>
      <c r="AT198" s="58">
        <v>0</v>
      </c>
      <c r="AU198" s="58">
        <v>0</v>
      </c>
      <c r="AV198" s="58">
        <v>0</v>
      </c>
      <c r="AW198" s="58">
        <v>0</v>
      </c>
      <c r="AX198" s="58">
        <v>0</v>
      </c>
      <c r="AY198" s="58">
        <v>0</v>
      </c>
      <c r="AZ198" s="58">
        <v>0</v>
      </c>
      <c r="BA198" s="58">
        <v>0</v>
      </c>
      <c r="BB198" s="58">
        <v>0</v>
      </c>
      <c r="BC198" s="58">
        <v>0</v>
      </c>
      <c r="BD198" s="58">
        <v>0</v>
      </c>
      <c r="BE198" s="58">
        <v>0</v>
      </c>
      <c r="BF198" s="58">
        <v>0</v>
      </c>
      <c r="BG198" s="58">
        <v>0</v>
      </c>
      <c r="BH198" s="58">
        <v>0</v>
      </c>
      <c r="BI198" s="58">
        <v>0</v>
      </c>
      <c r="BJ198" s="58">
        <v>0</v>
      </c>
      <c r="BK198" s="58">
        <v>0</v>
      </c>
      <c r="BL198" s="58">
        <v>0</v>
      </c>
      <c r="BM198" s="58">
        <v>0</v>
      </c>
      <c r="BN198" s="58">
        <v>0</v>
      </c>
      <c r="BO198" s="58">
        <v>0</v>
      </c>
      <c r="BP198" s="58">
        <v>0</v>
      </c>
      <c r="BQ198" s="58">
        <v>0</v>
      </c>
      <c r="BR198" s="58">
        <v>0</v>
      </c>
      <c r="BS198" s="58">
        <v>0</v>
      </c>
      <c r="BT198" s="58">
        <v>0</v>
      </c>
      <c r="BU198" s="58">
        <v>0</v>
      </c>
      <c r="BV198" s="58">
        <v>0</v>
      </c>
      <c r="BW198" s="58">
        <v>0</v>
      </c>
      <c r="BX198" s="58">
        <v>0</v>
      </c>
      <c r="BY198" s="58">
        <v>0</v>
      </c>
      <c r="BZ198" s="58">
        <v>0</v>
      </c>
      <c r="CA198" s="58">
        <v>0</v>
      </c>
      <c r="CB198" s="58">
        <v>0</v>
      </c>
      <c r="CC198" s="58">
        <v>0</v>
      </c>
      <c r="CD198" s="58">
        <v>0</v>
      </c>
      <c r="CE198" s="58">
        <v>0</v>
      </c>
      <c r="CF198" s="58">
        <v>0</v>
      </c>
    </row>
    <row r="199" spans="1:84" x14ac:dyDescent="0.25">
      <c r="A199" s="17"/>
      <c r="B199" s="17"/>
      <c r="C199" s="17"/>
      <c r="D199" s="13"/>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3"/>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3"/>
      <c r="E201" s="11"/>
      <c r="F201" s="12" t="s">
        <v>190</v>
      </c>
      <c r="G201" s="165" t="s">
        <v>168</v>
      </c>
      <c r="H201" s="164" t="s">
        <v>168</v>
      </c>
      <c r="I201" s="164" t="s">
        <v>168</v>
      </c>
      <c r="J201" s="164" t="s">
        <v>168</v>
      </c>
      <c r="K201" s="164" t="s">
        <v>168</v>
      </c>
      <c r="L201" s="164" t="s">
        <v>168</v>
      </c>
      <c r="M201" s="164" t="s">
        <v>168</v>
      </c>
      <c r="N201" s="164" t="s">
        <v>168</v>
      </c>
      <c r="O201" s="164" t="s">
        <v>168</v>
      </c>
      <c r="P201" s="164" t="s">
        <v>168</v>
      </c>
      <c r="Q201" s="164" t="s">
        <v>168</v>
      </c>
      <c r="R201" s="164" t="s">
        <v>168</v>
      </c>
      <c r="S201" s="164" t="s">
        <v>168</v>
      </c>
      <c r="T201" s="164" t="s">
        <v>168</v>
      </c>
      <c r="U201" s="164" t="s">
        <v>168</v>
      </c>
      <c r="V201" s="164" t="s">
        <v>168</v>
      </c>
      <c r="W201" s="164" t="s">
        <v>168</v>
      </c>
      <c r="X201" s="164" t="s">
        <v>168</v>
      </c>
      <c r="Y201" s="164" t="s">
        <v>168</v>
      </c>
      <c r="Z201" s="164" t="s">
        <v>168</v>
      </c>
      <c r="AA201" s="164" t="s">
        <v>168</v>
      </c>
      <c r="AB201" s="164" t="s">
        <v>168</v>
      </c>
      <c r="AC201" s="164" t="s">
        <v>168</v>
      </c>
      <c r="AD201" s="164" t="s">
        <v>168</v>
      </c>
      <c r="AE201" s="164" t="s">
        <v>168</v>
      </c>
      <c r="AF201" s="164" t="s">
        <v>168</v>
      </c>
      <c r="AG201" s="164" t="s">
        <v>168</v>
      </c>
      <c r="AH201" s="164" t="s">
        <v>168</v>
      </c>
      <c r="AI201" s="164" t="s">
        <v>168</v>
      </c>
      <c r="AJ201" s="164" t="s">
        <v>168</v>
      </c>
      <c r="AK201" s="164" t="s">
        <v>168</v>
      </c>
      <c r="AL201" s="164" t="s">
        <v>168</v>
      </c>
      <c r="AM201" s="164" t="s">
        <v>168</v>
      </c>
      <c r="AN201" s="164" t="s">
        <v>168</v>
      </c>
      <c r="AO201" s="164" t="s">
        <v>168</v>
      </c>
      <c r="AP201" s="164" t="s">
        <v>168</v>
      </c>
      <c r="AQ201" s="164" t="s">
        <v>168</v>
      </c>
      <c r="AR201" s="164" t="s">
        <v>168</v>
      </c>
      <c r="AS201" s="164" t="s">
        <v>168</v>
      </c>
      <c r="AT201" s="164" t="s">
        <v>168</v>
      </c>
      <c r="AU201" s="164" t="s">
        <v>168</v>
      </c>
      <c r="AV201" s="164" t="s">
        <v>168</v>
      </c>
      <c r="AW201" s="164" t="s">
        <v>168</v>
      </c>
      <c r="AX201" s="164" t="s">
        <v>168</v>
      </c>
      <c r="AY201" s="164" t="s">
        <v>168</v>
      </c>
      <c r="AZ201" s="164" t="s">
        <v>168</v>
      </c>
      <c r="BA201" s="164" t="s">
        <v>168</v>
      </c>
      <c r="BB201" s="164" t="s">
        <v>168</v>
      </c>
      <c r="BC201" s="164" t="s">
        <v>168</v>
      </c>
      <c r="BD201" s="164" t="s">
        <v>168</v>
      </c>
      <c r="BE201" s="164" t="s">
        <v>168</v>
      </c>
      <c r="BF201" s="164" t="s">
        <v>168</v>
      </c>
      <c r="BG201" s="164" t="s">
        <v>168</v>
      </c>
      <c r="BH201" s="164" t="s">
        <v>168</v>
      </c>
      <c r="BI201" s="164" t="s">
        <v>168</v>
      </c>
      <c r="BJ201" s="164" t="s">
        <v>168</v>
      </c>
      <c r="BK201" s="164" t="s">
        <v>168</v>
      </c>
      <c r="BL201" s="164" t="s">
        <v>168</v>
      </c>
      <c r="BM201" s="164" t="s">
        <v>168</v>
      </c>
      <c r="BN201" s="164" t="s">
        <v>168</v>
      </c>
      <c r="BO201" s="164" t="s">
        <v>168</v>
      </c>
      <c r="BP201" s="164" t="s">
        <v>168</v>
      </c>
      <c r="BQ201" s="164" t="s">
        <v>168</v>
      </c>
      <c r="BR201" s="164" t="s">
        <v>168</v>
      </c>
      <c r="BS201" s="164" t="s">
        <v>168</v>
      </c>
      <c r="BT201" s="164" t="s">
        <v>168</v>
      </c>
      <c r="BU201" s="164" t="s">
        <v>168</v>
      </c>
      <c r="BV201" s="164" t="s">
        <v>168</v>
      </c>
      <c r="BW201" s="164" t="s">
        <v>168</v>
      </c>
      <c r="BX201" s="164" t="s">
        <v>168</v>
      </c>
      <c r="BY201" s="164" t="s">
        <v>168</v>
      </c>
      <c r="BZ201" s="164" t="s">
        <v>168</v>
      </c>
      <c r="CA201" s="164" t="s">
        <v>168</v>
      </c>
      <c r="CB201" s="164" t="s">
        <v>168</v>
      </c>
      <c r="CC201" s="164" t="s">
        <v>168</v>
      </c>
      <c r="CD201" s="164" t="s">
        <v>168</v>
      </c>
      <c r="CE201" s="164" t="s">
        <v>168</v>
      </c>
      <c r="CF201" s="164" t="s">
        <v>168</v>
      </c>
    </row>
    <row r="202" spans="1:84" x14ac:dyDescent="0.25">
      <c r="A202" s="48" t="s">
        <v>34</v>
      </c>
      <c r="B202" s="49" t="s">
        <v>121</v>
      </c>
      <c r="C202" s="50" t="s">
        <v>122</v>
      </c>
      <c r="D202" s="13"/>
      <c r="E202" s="11"/>
      <c r="F202" s="14" t="s">
        <v>115</v>
      </c>
      <c r="G202" s="165" t="s">
        <v>168</v>
      </c>
      <c r="H202" s="164" t="s">
        <v>168</v>
      </c>
      <c r="I202" s="164" t="s">
        <v>168</v>
      </c>
      <c r="J202" s="164" t="s">
        <v>168</v>
      </c>
      <c r="K202" s="164" t="s">
        <v>168</v>
      </c>
      <c r="L202" s="164" t="s">
        <v>168</v>
      </c>
      <c r="M202" s="164" t="s">
        <v>168</v>
      </c>
      <c r="N202" s="164" t="s">
        <v>168</v>
      </c>
      <c r="O202" s="164" t="s">
        <v>168</v>
      </c>
      <c r="P202" s="164" t="s">
        <v>168</v>
      </c>
      <c r="Q202" s="164" t="s">
        <v>168</v>
      </c>
      <c r="R202" s="164" t="s">
        <v>168</v>
      </c>
      <c r="S202" s="164" t="s">
        <v>168</v>
      </c>
      <c r="T202" s="164" t="s">
        <v>168</v>
      </c>
      <c r="U202" s="164" t="s">
        <v>168</v>
      </c>
      <c r="V202" s="164" t="s">
        <v>168</v>
      </c>
      <c r="W202" s="164" t="s">
        <v>168</v>
      </c>
      <c r="X202" s="164" t="s">
        <v>168</v>
      </c>
      <c r="Y202" s="164" t="s">
        <v>168</v>
      </c>
      <c r="Z202" s="164" t="s">
        <v>168</v>
      </c>
      <c r="AA202" s="164" t="s">
        <v>168</v>
      </c>
      <c r="AB202" s="164" t="s">
        <v>168</v>
      </c>
      <c r="AC202" s="164" t="s">
        <v>168</v>
      </c>
      <c r="AD202" s="164" t="s">
        <v>168</v>
      </c>
      <c r="AE202" s="164" t="s">
        <v>168</v>
      </c>
      <c r="AF202" s="164" t="s">
        <v>168</v>
      </c>
      <c r="AG202" s="164" t="s">
        <v>168</v>
      </c>
      <c r="AH202" s="164" t="s">
        <v>168</v>
      </c>
      <c r="AI202" s="164" t="s">
        <v>168</v>
      </c>
      <c r="AJ202" s="164" t="s">
        <v>168</v>
      </c>
      <c r="AK202" s="164" t="s">
        <v>168</v>
      </c>
      <c r="AL202" s="164" t="s">
        <v>168</v>
      </c>
      <c r="AM202" s="164" t="s">
        <v>168</v>
      </c>
      <c r="AN202" s="164" t="s">
        <v>168</v>
      </c>
      <c r="AO202" s="164" t="s">
        <v>168</v>
      </c>
      <c r="AP202" s="164" t="s">
        <v>168</v>
      </c>
      <c r="AQ202" s="164" t="s">
        <v>168</v>
      </c>
      <c r="AR202" s="164" t="s">
        <v>168</v>
      </c>
      <c r="AS202" s="164" t="s">
        <v>168</v>
      </c>
      <c r="AT202" s="164" t="s">
        <v>168</v>
      </c>
      <c r="AU202" s="164" t="s">
        <v>168</v>
      </c>
      <c r="AV202" s="164" t="s">
        <v>168</v>
      </c>
      <c r="AW202" s="164" t="s">
        <v>168</v>
      </c>
      <c r="AX202" s="164" t="s">
        <v>168</v>
      </c>
      <c r="AY202" s="164" t="s">
        <v>168</v>
      </c>
      <c r="AZ202" s="164" t="s">
        <v>168</v>
      </c>
      <c r="BA202" s="164" t="s">
        <v>168</v>
      </c>
      <c r="BB202" s="164" t="s">
        <v>168</v>
      </c>
      <c r="BC202" s="164" t="s">
        <v>168</v>
      </c>
      <c r="BD202" s="164" t="s">
        <v>168</v>
      </c>
      <c r="BE202" s="164" t="s">
        <v>168</v>
      </c>
      <c r="BF202" s="164" t="s">
        <v>168</v>
      </c>
      <c r="BG202" s="164" t="s">
        <v>168</v>
      </c>
      <c r="BH202" s="164" t="s">
        <v>168</v>
      </c>
      <c r="BI202" s="164" t="s">
        <v>168</v>
      </c>
      <c r="BJ202" s="164" t="s">
        <v>168</v>
      </c>
      <c r="BK202" s="164" t="s">
        <v>168</v>
      </c>
      <c r="BL202" s="164" t="s">
        <v>168</v>
      </c>
      <c r="BM202" s="164" t="s">
        <v>168</v>
      </c>
      <c r="BN202" s="164" t="s">
        <v>168</v>
      </c>
      <c r="BO202" s="164" t="s">
        <v>168</v>
      </c>
      <c r="BP202" s="164" t="s">
        <v>168</v>
      </c>
      <c r="BQ202" s="164" t="s">
        <v>168</v>
      </c>
      <c r="BR202" s="164" t="s">
        <v>168</v>
      </c>
      <c r="BS202" s="164" t="s">
        <v>168</v>
      </c>
      <c r="BT202" s="164" t="s">
        <v>168</v>
      </c>
      <c r="BU202" s="164" t="s">
        <v>168</v>
      </c>
      <c r="BV202" s="164" t="s">
        <v>168</v>
      </c>
      <c r="BW202" s="164" t="s">
        <v>168</v>
      </c>
      <c r="BX202" s="164" t="s">
        <v>168</v>
      </c>
      <c r="BY202" s="164" t="s">
        <v>168</v>
      </c>
      <c r="BZ202" s="164" t="s">
        <v>168</v>
      </c>
      <c r="CA202" s="164" t="s">
        <v>168</v>
      </c>
      <c r="CB202" s="164" t="s">
        <v>168</v>
      </c>
      <c r="CC202" s="164" t="s">
        <v>168</v>
      </c>
      <c r="CD202" s="164" t="s">
        <v>168</v>
      </c>
      <c r="CE202" s="164" t="s">
        <v>168</v>
      </c>
      <c r="CF202" s="164" t="s">
        <v>168</v>
      </c>
    </row>
    <row r="203" spans="1:84" x14ac:dyDescent="0.25">
      <c r="A203" s="17"/>
      <c r="B203" s="17"/>
      <c r="C203" s="17"/>
      <c r="D203" s="13"/>
      <c r="E203" s="11"/>
      <c r="F203" s="12" t="s">
        <v>191</v>
      </c>
      <c r="G203" s="111" t="e">
        <f ca="1">(INDIRECT("H203")+INDIRECT("I203")+INDIRECT("J203")+INDIRECT("K203")+INDIRECT("L203")+INDIRECT("M203")+INDIRECT("N203")+INDIRECT("O203")+INDIRECT("P203")+INDIRECT("Q203")+INDIRECT("R203")+INDIRECT("S203")) / 12</f>
        <v>#REF!</v>
      </c>
      <c r="H203" s="71" t="e">
        <f>#REF!</f>
        <v>#REF!</v>
      </c>
      <c r="I203" s="71">
        <v>0</v>
      </c>
      <c r="J203" s="71">
        <v>0</v>
      </c>
      <c r="K203" s="71">
        <v>0</v>
      </c>
      <c r="L203" s="71">
        <v>0</v>
      </c>
      <c r="M203" s="71">
        <v>0</v>
      </c>
      <c r="N203" s="71">
        <v>0</v>
      </c>
      <c r="O203" s="71">
        <v>0</v>
      </c>
      <c r="P203" s="71">
        <v>0</v>
      </c>
      <c r="Q203" s="71">
        <v>0</v>
      </c>
      <c r="R203" s="71">
        <v>0</v>
      </c>
      <c r="S203" s="71">
        <v>0</v>
      </c>
      <c r="T203" s="71">
        <v>0</v>
      </c>
      <c r="U203" s="71">
        <v>0</v>
      </c>
      <c r="V203" s="71">
        <v>0</v>
      </c>
      <c r="W203" s="71">
        <v>0</v>
      </c>
      <c r="X203" s="71">
        <v>0</v>
      </c>
      <c r="Y203" s="71">
        <v>0</v>
      </c>
      <c r="Z203" s="71">
        <v>0</v>
      </c>
      <c r="AA203" s="71">
        <v>0</v>
      </c>
      <c r="AB203" s="71">
        <v>0</v>
      </c>
      <c r="AC203" s="71">
        <v>0</v>
      </c>
      <c r="AD203" s="71">
        <v>0</v>
      </c>
      <c r="AE203" s="71">
        <v>0</v>
      </c>
      <c r="AF203" s="71">
        <v>0</v>
      </c>
      <c r="AG203" s="71">
        <v>0</v>
      </c>
      <c r="AH203" s="71">
        <v>0</v>
      </c>
      <c r="AI203" s="71">
        <v>0</v>
      </c>
      <c r="AJ203" s="71">
        <v>0</v>
      </c>
      <c r="AK203" s="71">
        <v>0</v>
      </c>
      <c r="AL203" s="71">
        <v>0</v>
      </c>
      <c r="AM203" s="71">
        <v>0</v>
      </c>
      <c r="AN203" s="71">
        <v>0</v>
      </c>
      <c r="AO203" s="71">
        <v>0</v>
      </c>
      <c r="AP203" s="71">
        <v>0</v>
      </c>
      <c r="AQ203" s="71">
        <v>0</v>
      </c>
      <c r="AR203" s="71">
        <v>0</v>
      </c>
      <c r="AS203" s="71">
        <v>0</v>
      </c>
      <c r="AT203" s="71">
        <v>0</v>
      </c>
      <c r="AU203" s="71">
        <v>0</v>
      </c>
      <c r="AV203" s="71">
        <v>0</v>
      </c>
      <c r="AW203" s="71">
        <v>0</v>
      </c>
      <c r="AX203" s="71">
        <v>0</v>
      </c>
      <c r="AY203" s="71">
        <v>0</v>
      </c>
      <c r="AZ203" s="71">
        <v>0</v>
      </c>
      <c r="BA203" s="71">
        <v>0</v>
      </c>
      <c r="BB203" s="71">
        <v>0</v>
      </c>
      <c r="BC203" s="71">
        <v>0</v>
      </c>
      <c r="BD203" s="71">
        <v>0</v>
      </c>
      <c r="BE203" s="71">
        <v>0</v>
      </c>
      <c r="BF203" s="71">
        <v>0</v>
      </c>
      <c r="BG203" s="71">
        <v>0</v>
      </c>
      <c r="BH203" s="71">
        <v>0</v>
      </c>
      <c r="BI203" s="71">
        <v>0</v>
      </c>
      <c r="BJ203" s="71">
        <v>0</v>
      </c>
      <c r="BK203" s="71">
        <v>0</v>
      </c>
      <c r="BL203" s="71">
        <v>0</v>
      </c>
      <c r="BM203" s="71">
        <v>0</v>
      </c>
      <c r="BN203" s="71">
        <v>0</v>
      </c>
      <c r="BO203" s="71">
        <v>0</v>
      </c>
      <c r="BP203" s="71">
        <v>0</v>
      </c>
      <c r="BQ203" s="71">
        <v>0</v>
      </c>
      <c r="BR203" s="71">
        <v>0</v>
      </c>
      <c r="BS203" s="71">
        <v>0</v>
      </c>
      <c r="BT203" s="71">
        <v>0</v>
      </c>
      <c r="BU203" s="71">
        <v>0</v>
      </c>
      <c r="BV203" s="71">
        <v>0</v>
      </c>
      <c r="BW203" s="71">
        <v>0</v>
      </c>
      <c r="BX203" s="71">
        <v>0</v>
      </c>
      <c r="BY203" s="71">
        <v>0</v>
      </c>
      <c r="BZ203" s="71">
        <v>0</v>
      </c>
      <c r="CA203" s="71">
        <v>0</v>
      </c>
      <c r="CB203" s="71">
        <v>0</v>
      </c>
      <c r="CC203" s="71">
        <v>0</v>
      </c>
      <c r="CD203" s="71">
        <v>0</v>
      </c>
      <c r="CE203" s="71">
        <v>0</v>
      </c>
      <c r="CF203" s="71">
        <v>0</v>
      </c>
    </row>
    <row r="204" spans="1:84" x14ac:dyDescent="0.25">
      <c r="A204" s="48" t="s">
        <v>34</v>
      </c>
      <c r="B204" s="49" t="s">
        <v>121</v>
      </c>
      <c r="C204" s="50" t="s">
        <v>122</v>
      </c>
      <c r="D204" s="13"/>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3"/>
      <c r="E205" s="11"/>
      <c r="F205" s="18"/>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row>
    <row r="206" spans="1:84" ht="13.8" thickBot="1" x14ac:dyDescent="0.3">
      <c r="A206" s="17"/>
      <c r="B206" s="17"/>
      <c r="C206" s="17"/>
      <c r="D206" s="13"/>
      <c r="E206" s="11"/>
      <c r="F206" s="25" t="s">
        <v>192</v>
      </c>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row>
    <row r="207" spans="1:84" x14ac:dyDescent="0.25">
      <c r="A207" s="17"/>
      <c r="B207" s="17"/>
      <c r="C207" s="17"/>
      <c r="D207" s="13"/>
      <c r="E207" s="11"/>
      <c r="F207" s="26" t="s">
        <v>193</v>
      </c>
      <c r="G207" s="111" t="e">
        <f ca="1">(INDIRECT("H207")+INDIRECT("I207")+INDIRECT("J207")+INDIRECT("K207")+INDIRECT("L207")+INDIRECT("M207")+INDIRECT("N207")+INDIRECT("O207")+INDIRECT("P207")+INDIRECT("Q207")+INDIRECT("R207")+INDIRECT("S207")) / 12</f>
        <v>#REF!</v>
      </c>
      <c r="H207" s="89" t="e">
        <f>#REF!</f>
        <v>#REF!</v>
      </c>
      <c r="I207" s="89">
        <v>236701</v>
      </c>
      <c r="J207" s="89">
        <v>231400</v>
      </c>
      <c r="K207" s="89">
        <v>214681</v>
      </c>
      <c r="L207" s="89">
        <v>86462</v>
      </c>
      <c r="M207" s="89">
        <v>80201</v>
      </c>
      <c r="N207" s="89">
        <v>76234</v>
      </c>
      <c r="O207" s="89">
        <v>71818</v>
      </c>
      <c r="P207" s="89">
        <v>68286</v>
      </c>
      <c r="Q207" s="89">
        <v>65473</v>
      </c>
      <c r="R207" s="89">
        <v>63218</v>
      </c>
      <c r="S207" s="89">
        <v>61915</v>
      </c>
      <c r="T207" s="89">
        <v>59056</v>
      </c>
      <c r="U207" s="89">
        <v>56628</v>
      </c>
      <c r="V207" s="89">
        <v>54717</v>
      </c>
      <c r="W207" s="89">
        <v>49690</v>
      </c>
      <c r="X207" s="89">
        <v>49690</v>
      </c>
      <c r="Y207" s="89">
        <v>47672</v>
      </c>
      <c r="Z207" s="89">
        <v>45067</v>
      </c>
      <c r="AA207" s="89">
        <v>0</v>
      </c>
      <c r="AB207" s="89">
        <v>42339</v>
      </c>
      <c r="AC207" s="89">
        <v>40624</v>
      </c>
      <c r="AD207" s="89">
        <v>35051</v>
      </c>
      <c r="AE207" s="89">
        <v>32645</v>
      </c>
      <c r="AF207" s="89">
        <v>14974</v>
      </c>
      <c r="AG207" s="89">
        <v>14941</v>
      </c>
      <c r="AH207" s="89">
        <v>55032</v>
      </c>
      <c r="AI207" s="89">
        <v>102230</v>
      </c>
      <c r="AJ207" s="89">
        <v>92528</v>
      </c>
      <c r="AK207" s="89">
        <v>92025</v>
      </c>
      <c r="AL207" s="89">
        <v>91633</v>
      </c>
      <c r="AM207" s="89">
        <v>79574</v>
      </c>
      <c r="AN207" s="89">
        <v>74399</v>
      </c>
      <c r="AO207" s="89">
        <v>74878</v>
      </c>
      <c r="AP207" s="89">
        <v>74520</v>
      </c>
      <c r="AQ207" s="89">
        <v>74191</v>
      </c>
      <c r="AR207" s="89">
        <v>73598</v>
      </c>
      <c r="AS207" s="89">
        <v>73343</v>
      </c>
      <c r="AT207" s="89">
        <v>72370</v>
      </c>
      <c r="AU207" s="89">
        <v>72120</v>
      </c>
      <c r="AV207" s="89">
        <v>71775</v>
      </c>
      <c r="AW207" s="89">
        <v>53627</v>
      </c>
      <c r="AX207" s="89">
        <v>70595</v>
      </c>
      <c r="AY207" s="89">
        <v>53517</v>
      </c>
      <c r="AZ207" s="89">
        <v>53410</v>
      </c>
      <c r="BA207" s="89">
        <v>52615</v>
      </c>
      <c r="BB207" s="89">
        <v>56395</v>
      </c>
      <c r="BC207" s="89">
        <v>56067</v>
      </c>
      <c r="BD207" s="89">
        <v>55731</v>
      </c>
      <c r="BE207" s="89">
        <v>52395</v>
      </c>
      <c r="BF207" s="89">
        <v>52373</v>
      </c>
      <c r="BG207" s="89">
        <v>52350</v>
      </c>
      <c r="BH207" s="89">
        <v>52553</v>
      </c>
      <c r="BI207" s="89">
        <v>48845</v>
      </c>
      <c r="BJ207" s="89">
        <v>49014</v>
      </c>
      <c r="BK207" s="89">
        <v>49004</v>
      </c>
      <c r="BL207" s="89">
        <v>0</v>
      </c>
      <c r="BM207" s="89">
        <v>0</v>
      </c>
      <c r="BN207" s="89">
        <v>46715</v>
      </c>
      <c r="BO207" s="89">
        <v>46580</v>
      </c>
      <c r="BP207" s="89">
        <v>44259</v>
      </c>
      <c r="BQ207" s="89">
        <v>44110</v>
      </c>
      <c r="BR207" s="89">
        <v>44097</v>
      </c>
      <c r="BS207" s="89">
        <v>43892</v>
      </c>
      <c r="BT207" s="89">
        <v>43753</v>
      </c>
      <c r="BU207" s="89">
        <v>46394</v>
      </c>
      <c r="BV207" s="89">
        <v>46423</v>
      </c>
      <c r="BW207" s="89">
        <v>11119</v>
      </c>
      <c r="BX207" s="89">
        <v>43540</v>
      </c>
      <c r="BY207" s="89">
        <v>42799</v>
      </c>
      <c r="BZ207" s="89">
        <v>0</v>
      </c>
      <c r="CA207" s="89">
        <v>0</v>
      </c>
      <c r="CB207" s="89">
        <v>0</v>
      </c>
      <c r="CC207" s="89">
        <v>0</v>
      </c>
      <c r="CD207" s="89">
        <v>0</v>
      </c>
      <c r="CE207" s="89">
        <v>0</v>
      </c>
      <c r="CF207" s="89">
        <v>0</v>
      </c>
    </row>
    <row r="208" spans="1:84" x14ac:dyDescent="0.25">
      <c r="A208" s="48" t="s">
        <v>194</v>
      </c>
      <c r="B208" s="49" t="s">
        <v>16</v>
      </c>
      <c r="C208" s="50" t="s">
        <v>17</v>
      </c>
      <c r="D208" s="13"/>
      <c r="E208" s="11"/>
      <c r="F208" s="27" t="s">
        <v>115</v>
      </c>
      <c r="G208" s="23" t="e">
        <f ca="1" xml:space="preserve"> G207/G9</f>
        <v>#REF!</v>
      </c>
      <c r="H208" s="60" t="e">
        <f>IF(H9=0, 0, H207/H9)</f>
        <v>#REF!</v>
      </c>
      <c r="I208" s="60">
        <v>0</v>
      </c>
      <c r="J208" s="60">
        <v>0</v>
      </c>
      <c r="K208" s="60">
        <v>0</v>
      </c>
      <c r="L208" s="60">
        <v>0</v>
      </c>
      <c r="M208" s="60">
        <v>0</v>
      </c>
      <c r="N208" s="60">
        <v>0</v>
      </c>
      <c r="O208" s="60">
        <v>0</v>
      </c>
      <c r="P208" s="60">
        <v>0</v>
      </c>
      <c r="Q208" s="60">
        <v>0</v>
      </c>
      <c r="R208" s="60">
        <v>0</v>
      </c>
      <c r="S208" s="60">
        <v>0</v>
      </c>
      <c r="T208" s="60">
        <v>0</v>
      </c>
      <c r="U208" s="60">
        <v>0</v>
      </c>
      <c r="V208" s="60">
        <v>0</v>
      </c>
      <c r="W208" s="60">
        <v>0</v>
      </c>
      <c r="X208" s="60">
        <v>0</v>
      </c>
      <c r="Y208" s="60">
        <v>0</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0</v>
      </c>
      <c r="BS208" s="60">
        <v>0</v>
      </c>
      <c r="BT208" s="60">
        <v>0</v>
      </c>
      <c r="BU208" s="60">
        <v>0</v>
      </c>
      <c r="BV208" s="60">
        <v>0</v>
      </c>
      <c r="BW208" s="60">
        <v>0</v>
      </c>
      <c r="BX208" s="60">
        <v>0</v>
      </c>
      <c r="BY208" s="60">
        <v>0</v>
      </c>
      <c r="BZ208" s="60">
        <v>0</v>
      </c>
      <c r="CA208" s="60">
        <v>0</v>
      </c>
      <c r="CB208" s="60">
        <v>0</v>
      </c>
      <c r="CC208" s="60">
        <v>0</v>
      </c>
      <c r="CD208" s="60">
        <v>0</v>
      </c>
      <c r="CE208" s="60">
        <v>0</v>
      </c>
      <c r="CF208" s="60">
        <v>0</v>
      </c>
    </row>
    <row r="209" spans="1:84" x14ac:dyDescent="0.25">
      <c r="A209" s="17"/>
      <c r="B209" s="17"/>
      <c r="C209" s="17"/>
      <c r="D209" s="13"/>
      <c r="E209" s="11"/>
      <c r="F209" s="26" t="s">
        <v>195</v>
      </c>
      <c r="G209" s="111" t="e">
        <f ca="1">(INDIRECT("H209")+INDIRECT("I209")+INDIRECT("J209")+INDIRECT("K209")+INDIRECT("L209")+INDIRECT("M209")+INDIRECT("N209")+INDIRECT("O209")+INDIRECT("P209")+INDIRECT("Q209")+INDIRECT("R209")+INDIRECT("S209")) / 12</f>
        <v>#REF!</v>
      </c>
      <c r="H209" s="89" t="e">
        <f>#REF!</f>
        <v>#REF!</v>
      </c>
      <c r="I209" s="89">
        <v>242</v>
      </c>
      <c r="J209" s="89">
        <v>242</v>
      </c>
      <c r="K209" s="89">
        <v>242</v>
      </c>
      <c r="L209" s="89">
        <v>242</v>
      </c>
      <c r="M209" s="89">
        <v>242</v>
      </c>
      <c r="N209" s="89">
        <v>242</v>
      </c>
      <c r="O209" s="89">
        <v>242</v>
      </c>
      <c r="P209" s="89">
        <v>242</v>
      </c>
      <c r="Q209" s="89">
        <v>242</v>
      </c>
      <c r="R209" s="89">
        <v>242</v>
      </c>
      <c r="S209" s="89">
        <v>242</v>
      </c>
      <c r="T209" s="89">
        <v>242</v>
      </c>
      <c r="U209" s="89">
        <v>242</v>
      </c>
      <c r="V209" s="89">
        <v>242</v>
      </c>
      <c r="W209" s="89">
        <v>44873</v>
      </c>
      <c r="X209" s="89">
        <v>242</v>
      </c>
      <c r="Y209" s="89">
        <v>242</v>
      </c>
      <c r="Z209" s="89">
        <v>242</v>
      </c>
      <c r="AA209" s="89">
        <v>0</v>
      </c>
      <c r="AB209" s="89">
        <v>242</v>
      </c>
      <c r="AC209" s="89">
        <v>242</v>
      </c>
      <c r="AD209" s="89">
        <v>242</v>
      </c>
      <c r="AE209" s="89">
        <v>242</v>
      </c>
      <c r="AF209" s="89">
        <v>242</v>
      </c>
      <c r="AG209" s="89">
        <v>242</v>
      </c>
      <c r="AH209" s="89">
        <v>102705</v>
      </c>
      <c r="AI209" s="89">
        <v>0</v>
      </c>
      <c r="AJ209" s="89">
        <v>0</v>
      </c>
      <c r="AK209" s="89">
        <v>0</v>
      </c>
      <c r="AL209" s="89">
        <v>0</v>
      </c>
      <c r="AM209" s="89">
        <v>0</v>
      </c>
      <c r="AN209" s="89">
        <v>0</v>
      </c>
      <c r="AO209" s="89">
        <v>0</v>
      </c>
      <c r="AP209" s="89">
        <v>0</v>
      </c>
      <c r="AQ209" s="89">
        <v>0</v>
      </c>
      <c r="AR209" s="89">
        <v>0</v>
      </c>
      <c r="AS209" s="89">
        <v>0</v>
      </c>
      <c r="AT209" s="89">
        <v>0</v>
      </c>
      <c r="AU209" s="89">
        <v>0</v>
      </c>
      <c r="AV209" s="89">
        <v>0</v>
      </c>
      <c r="AW209" s="89">
        <v>71165</v>
      </c>
      <c r="AX209" s="89">
        <v>0</v>
      </c>
      <c r="AY209" s="89">
        <v>242</v>
      </c>
      <c r="AZ209" s="89">
        <v>242</v>
      </c>
      <c r="BA209" s="89">
        <v>242</v>
      </c>
      <c r="BB209" s="89">
        <v>0</v>
      </c>
      <c r="BC209" s="89">
        <v>0</v>
      </c>
      <c r="BD209" s="89">
        <v>0</v>
      </c>
      <c r="BE209" s="89">
        <v>242</v>
      </c>
      <c r="BF209" s="89">
        <v>242</v>
      </c>
      <c r="BG209" s="89">
        <v>53372</v>
      </c>
      <c r="BH209" s="89">
        <v>52097</v>
      </c>
      <c r="BI209" s="89">
        <v>51424</v>
      </c>
      <c r="BJ209" s="89">
        <v>51290</v>
      </c>
      <c r="BK209" s="89">
        <v>50459</v>
      </c>
      <c r="BL209" s="89">
        <v>0</v>
      </c>
      <c r="BM209" s="89">
        <v>0</v>
      </c>
      <c r="BN209" s="89">
        <v>49715</v>
      </c>
      <c r="BO209" s="89">
        <v>49551</v>
      </c>
      <c r="BP209" s="89">
        <v>46698</v>
      </c>
      <c r="BQ209" s="89">
        <v>45991</v>
      </c>
      <c r="BR209" s="89">
        <v>46227</v>
      </c>
      <c r="BS209" s="89">
        <v>45887</v>
      </c>
      <c r="BT209" s="89">
        <v>45571</v>
      </c>
      <c r="BU209" s="89">
        <v>49024</v>
      </c>
      <c r="BV209" s="89">
        <v>49349</v>
      </c>
      <c r="BW209" s="89">
        <v>0</v>
      </c>
      <c r="BX209" s="89">
        <v>0</v>
      </c>
      <c r="BY209" s="89">
        <v>39988</v>
      </c>
      <c r="BZ209" s="89">
        <v>0</v>
      </c>
      <c r="CA209" s="89">
        <v>0</v>
      </c>
      <c r="CB209" s="89">
        <v>0</v>
      </c>
      <c r="CC209" s="89">
        <v>0</v>
      </c>
      <c r="CD209" s="89">
        <v>0</v>
      </c>
      <c r="CE209" s="89">
        <v>0</v>
      </c>
      <c r="CF209" s="89">
        <v>0</v>
      </c>
    </row>
    <row r="210" spans="1:84" ht="13.8" thickBot="1" x14ac:dyDescent="0.3">
      <c r="A210" s="48" t="s">
        <v>194</v>
      </c>
      <c r="B210" s="49" t="s">
        <v>16</v>
      </c>
      <c r="C210" s="50" t="s">
        <v>17</v>
      </c>
      <c r="D210" s="13"/>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3"/>
      <c r="E211" s="11"/>
      <c r="F211" s="42"/>
      <c r="G211" s="1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row>
    <row r="212" spans="1:84" ht="13.8" thickBot="1" x14ac:dyDescent="0.3">
      <c r="A212" s="17"/>
      <c r="B212" s="17"/>
      <c r="C212" s="17"/>
      <c r="D212" s="13"/>
      <c r="E212" s="11"/>
      <c r="F212" s="25" t="s">
        <v>196</v>
      </c>
      <c r="G212" s="1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row>
    <row r="213" spans="1:84" x14ac:dyDescent="0.25">
      <c r="A213" s="48" t="s">
        <v>194</v>
      </c>
      <c r="B213" s="49" t="s">
        <v>16</v>
      </c>
      <c r="C213" s="50" t="s">
        <v>17</v>
      </c>
      <c r="D213" s="13"/>
      <c r="E213" s="11"/>
      <c r="F213" s="26" t="s">
        <v>193</v>
      </c>
      <c r="G213" s="111" t="e">
        <f ca="1">(INDIRECT("H213")+INDIRECT("I213")+INDIRECT("J213")+INDIRECT("K213")+INDIRECT("L213")+INDIRECT("M213")+INDIRECT("N213")+INDIRECT("O213")+INDIRECT("P213")+INDIRECT("Q213")+INDIRECT("R213")+INDIRECT("S213")) / 12</f>
        <v>#REF!</v>
      </c>
      <c r="H213" s="89" t="e">
        <f>#REF!</f>
        <v>#REF!</v>
      </c>
      <c r="I213" s="89">
        <v>70054</v>
      </c>
      <c r="J213" s="89">
        <v>69516</v>
      </c>
      <c r="K213" s="89">
        <v>64193</v>
      </c>
      <c r="L213" s="89">
        <v>62525</v>
      </c>
      <c r="M213" s="89">
        <v>61399</v>
      </c>
      <c r="N213" s="89">
        <v>60842</v>
      </c>
      <c r="O213" s="89">
        <v>60463</v>
      </c>
      <c r="P213" s="89">
        <v>58858</v>
      </c>
      <c r="Q213" s="89">
        <v>57295</v>
      </c>
      <c r="R213" s="89">
        <v>52969</v>
      </c>
      <c r="S213" s="89">
        <v>51839</v>
      </c>
      <c r="T213" s="89">
        <v>50289</v>
      </c>
      <c r="U213" s="89">
        <v>49067</v>
      </c>
      <c r="V213" s="89">
        <v>48794</v>
      </c>
      <c r="W213" s="89">
        <v>242</v>
      </c>
      <c r="X213" s="89">
        <v>44873</v>
      </c>
      <c r="Y213" s="89">
        <v>39970</v>
      </c>
      <c r="Z213" s="89">
        <v>38943</v>
      </c>
      <c r="AA213" s="89">
        <v>0</v>
      </c>
      <c r="AB213" s="89">
        <v>28538</v>
      </c>
      <c r="AC213" s="89">
        <v>20442</v>
      </c>
      <c r="AD213" s="89">
        <v>20442</v>
      </c>
      <c r="AE213" s="89">
        <v>18194</v>
      </c>
      <c r="AF213" s="89">
        <v>29314</v>
      </c>
      <c r="AG213" s="89">
        <v>29215</v>
      </c>
      <c r="AH213" s="89">
        <v>242</v>
      </c>
      <c r="AI213" s="89">
        <v>55212</v>
      </c>
      <c r="AJ213" s="89">
        <v>54943</v>
      </c>
      <c r="AK213" s="89">
        <v>54885</v>
      </c>
      <c r="AL213" s="89">
        <v>53843</v>
      </c>
      <c r="AM213" s="89">
        <v>54216</v>
      </c>
      <c r="AN213" s="89">
        <v>54216</v>
      </c>
      <c r="AO213" s="89">
        <v>54324</v>
      </c>
      <c r="AP213" s="89">
        <v>53985</v>
      </c>
      <c r="AQ213" s="89">
        <v>54122</v>
      </c>
      <c r="AR213" s="89">
        <v>54062</v>
      </c>
      <c r="AS213" s="89">
        <v>53809</v>
      </c>
      <c r="AT213" s="89">
        <v>53754</v>
      </c>
      <c r="AU213" s="89">
        <v>53934</v>
      </c>
      <c r="AV213" s="89">
        <v>53660</v>
      </c>
      <c r="AW213" s="89">
        <v>242</v>
      </c>
      <c r="AX213" s="89">
        <v>53810</v>
      </c>
      <c r="AY213" s="89">
        <v>60523</v>
      </c>
      <c r="AZ213" s="89">
        <v>57990</v>
      </c>
      <c r="BA213" s="89">
        <v>56707</v>
      </c>
      <c r="BB213" s="89">
        <v>52577</v>
      </c>
      <c r="BC213" s="89">
        <v>52533</v>
      </c>
      <c r="BD213" s="89">
        <v>52431</v>
      </c>
      <c r="BE213" s="89">
        <v>55379</v>
      </c>
      <c r="BF213" s="89">
        <v>53684</v>
      </c>
      <c r="BG213" s="89">
        <v>242</v>
      </c>
      <c r="BH213" s="89">
        <v>0</v>
      </c>
      <c r="BI213" s="89">
        <v>242</v>
      </c>
      <c r="BJ213" s="89">
        <v>242</v>
      </c>
      <c r="BK213" s="89">
        <v>242</v>
      </c>
      <c r="BL213" s="89">
        <v>0</v>
      </c>
      <c r="BM213" s="89">
        <v>0</v>
      </c>
      <c r="BN213" s="89">
        <v>242</v>
      </c>
      <c r="BO213" s="89">
        <v>242</v>
      </c>
      <c r="BP213" s="89">
        <v>242</v>
      </c>
      <c r="BQ213" s="89">
        <v>242</v>
      </c>
      <c r="BR213" s="89">
        <v>242</v>
      </c>
      <c r="BS213" s="89">
        <v>242</v>
      </c>
      <c r="BT213" s="89">
        <v>242</v>
      </c>
      <c r="BU213" s="89">
        <v>242</v>
      </c>
      <c r="BV213" s="89">
        <v>242</v>
      </c>
      <c r="BW213" s="89">
        <v>1050</v>
      </c>
      <c r="BX213" s="89">
        <v>1050</v>
      </c>
      <c r="BY213" s="89">
        <v>1050</v>
      </c>
      <c r="BZ213" s="89">
        <v>0</v>
      </c>
      <c r="CA213" s="89">
        <v>0</v>
      </c>
      <c r="CB213" s="89">
        <v>0</v>
      </c>
      <c r="CC213" s="89">
        <v>0</v>
      </c>
      <c r="CD213" s="89">
        <v>0</v>
      </c>
      <c r="CE213" s="89">
        <v>0</v>
      </c>
      <c r="CF213" s="89">
        <v>0</v>
      </c>
    </row>
    <row r="214" spans="1:84" x14ac:dyDescent="0.25">
      <c r="A214" s="17"/>
      <c r="B214" s="17"/>
      <c r="C214" s="17"/>
      <c r="D214" s="13"/>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3"/>
      <c r="E215" s="11"/>
      <c r="F215" s="26" t="s">
        <v>195</v>
      </c>
      <c r="G215" s="111" t="e">
        <f ca="1">(INDIRECT("H215")+INDIRECT("I215")+INDIRECT("J215")+INDIRECT("K215")+INDIRECT("L215")+INDIRECT("M215")+INDIRECT("N215")+INDIRECT("O215")+INDIRECT("P215")+INDIRECT("Q215")+INDIRECT("R215")+INDIRECT("S215")) / 12</f>
        <v>#REF!</v>
      </c>
      <c r="H215" s="89" t="e">
        <f>#REF!</f>
        <v>#REF!</v>
      </c>
      <c r="I215" s="89">
        <v>0</v>
      </c>
      <c r="J215" s="89">
        <v>0</v>
      </c>
      <c r="K215" s="89">
        <v>0</v>
      </c>
      <c r="L215" s="89">
        <v>0</v>
      </c>
      <c r="M215" s="89">
        <v>0</v>
      </c>
      <c r="N215" s="89">
        <v>0</v>
      </c>
      <c r="O215" s="89">
        <v>0</v>
      </c>
      <c r="P215" s="89">
        <v>0</v>
      </c>
      <c r="Q215" s="89">
        <v>0</v>
      </c>
      <c r="R215" s="89">
        <v>0</v>
      </c>
      <c r="S215" s="89">
        <v>0</v>
      </c>
      <c r="T215" s="89">
        <v>0</v>
      </c>
      <c r="U215" s="89">
        <v>0</v>
      </c>
      <c r="V215" s="89">
        <v>0</v>
      </c>
      <c r="W215" s="89">
        <v>0</v>
      </c>
      <c r="X215" s="89">
        <v>0</v>
      </c>
      <c r="Y215" s="89">
        <v>0</v>
      </c>
      <c r="Z215" s="89">
        <v>0</v>
      </c>
      <c r="AA215" s="89">
        <v>0</v>
      </c>
      <c r="AB215" s="89">
        <v>0</v>
      </c>
      <c r="AC215" s="89">
        <v>0</v>
      </c>
      <c r="AD215" s="89">
        <v>0</v>
      </c>
      <c r="AE215" s="89">
        <v>0</v>
      </c>
      <c r="AF215" s="89">
        <v>0</v>
      </c>
      <c r="AG215" s="89">
        <v>0</v>
      </c>
      <c r="AH215" s="89">
        <v>0</v>
      </c>
      <c r="AI215" s="89">
        <v>242</v>
      </c>
      <c r="AJ215" s="89">
        <v>242</v>
      </c>
      <c r="AK215" s="89">
        <v>242</v>
      </c>
      <c r="AL215" s="89">
        <v>242</v>
      </c>
      <c r="AM215" s="89">
        <v>242</v>
      </c>
      <c r="AN215" s="89">
        <v>242</v>
      </c>
      <c r="AO215" s="89">
        <v>242</v>
      </c>
      <c r="AP215" s="89">
        <v>242</v>
      </c>
      <c r="AQ215" s="89">
        <v>242</v>
      </c>
      <c r="AR215" s="89">
        <v>242</v>
      </c>
      <c r="AS215" s="89">
        <v>242</v>
      </c>
      <c r="AT215" s="89">
        <v>242</v>
      </c>
      <c r="AU215" s="89">
        <v>242</v>
      </c>
      <c r="AV215" s="89">
        <v>242</v>
      </c>
      <c r="AW215" s="89">
        <v>0</v>
      </c>
      <c r="AX215" s="89">
        <v>242</v>
      </c>
      <c r="AY215" s="89">
        <v>0</v>
      </c>
      <c r="AZ215" s="89">
        <v>0</v>
      </c>
      <c r="BA215" s="89">
        <v>0</v>
      </c>
      <c r="BB215" s="89">
        <v>242</v>
      </c>
      <c r="BC215" s="89">
        <v>242</v>
      </c>
      <c r="BD215" s="89">
        <v>242</v>
      </c>
      <c r="BE215" s="89">
        <v>0</v>
      </c>
      <c r="BF215" s="89">
        <v>0</v>
      </c>
      <c r="BG215" s="89">
        <v>0</v>
      </c>
      <c r="BH215" s="89">
        <v>242</v>
      </c>
      <c r="BI215" s="89">
        <v>0</v>
      </c>
      <c r="BJ215" s="89">
        <v>0</v>
      </c>
      <c r="BK215" s="89">
        <v>0</v>
      </c>
      <c r="BL215" s="89">
        <v>0</v>
      </c>
      <c r="BM215" s="89">
        <v>0</v>
      </c>
      <c r="BN215" s="89">
        <v>4918212</v>
      </c>
      <c r="BO215" s="89">
        <v>1050</v>
      </c>
      <c r="BP215" s="89">
        <v>1050</v>
      </c>
      <c r="BQ215" s="89">
        <v>1050</v>
      </c>
      <c r="BR215" s="89">
        <v>1050</v>
      </c>
      <c r="BS215" s="89">
        <v>1050</v>
      </c>
      <c r="BT215" s="89">
        <v>1050</v>
      </c>
      <c r="BU215" s="89">
        <v>1050</v>
      </c>
      <c r="BV215" s="89">
        <v>1050</v>
      </c>
      <c r="BW215" s="89">
        <v>0</v>
      </c>
      <c r="BX215" s="89">
        <v>0</v>
      </c>
      <c r="BY215" s="89">
        <v>0</v>
      </c>
      <c r="BZ215" s="89">
        <v>0</v>
      </c>
      <c r="CA215" s="89">
        <v>0</v>
      </c>
      <c r="CB215" s="89">
        <v>0</v>
      </c>
      <c r="CC215" s="89">
        <v>0</v>
      </c>
      <c r="CD215" s="89">
        <v>0</v>
      </c>
      <c r="CE215" s="89">
        <v>0</v>
      </c>
      <c r="CF215" s="89">
        <v>0</v>
      </c>
    </row>
    <row r="216" spans="1:84" ht="13.8" thickBot="1" x14ac:dyDescent="0.3">
      <c r="A216" s="48" t="s">
        <v>194</v>
      </c>
      <c r="B216" s="49" t="s">
        <v>16</v>
      </c>
      <c r="C216" s="50" t="s">
        <v>17</v>
      </c>
      <c r="D216" s="13"/>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20"/>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
      <c r="E222" s="9"/>
      <c r="F222" s="24"/>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row>
    <row r="223" spans="1:84" ht="13.8" thickBot="1" x14ac:dyDescent="0.3">
      <c r="A223" s="17"/>
      <c r="B223" s="17"/>
      <c r="C223" s="17"/>
      <c r="D223" s="1"/>
      <c r="E223" s="11"/>
      <c r="F223" s="25" t="s">
        <v>198</v>
      </c>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row>
    <row r="224" spans="1:84" ht="26.4" x14ac:dyDescent="0.25">
      <c r="A224" s="48" t="s">
        <v>199</v>
      </c>
      <c r="B224" s="49" t="s">
        <v>200</v>
      </c>
      <c r="C224" s="50" t="s">
        <v>201</v>
      </c>
      <c r="D224" s="13"/>
      <c r="E224" s="11"/>
      <c r="F224" s="26" t="s">
        <v>202</v>
      </c>
      <c r="G224" s="111" t="e">
        <f ca="1">(INDIRECT("H224")+INDIRECT("I224")+INDIRECT("J224")+INDIRECT("K224")+INDIRECT("L224")+INDIRECT("M224")+INDIRECT("N224")+INDIRECT("O224")+INDIRECT("P224")+INDIRECT("Q224")+INDIRECT("R224")+INDIRECT("S224")) / 12</f>
        <v>#REF!</v>
      </c>
      <c r="H224" s="51" t="e">
        <f>#REF!</f>
        <v>#REF!</v>
      </c>
      <c r="I224" s="51">
        <v>3591</v>
      </c>
      <c r="J224" s="51">
        <v>3577</v>
      </c>
      <c r="K224" s="51">
        <v>3596</v>
      </c>
      <c r="L224" s="51">
        <v>3584</v>
      </c>
      <c r="M224" s="51">
        <v>3627</v>
      </c>
      <c r="N224" s="51">
        <v>3553</v>
      </c>
      <c r="O224" s="51">
        <v>64</v>
      </c>
      <c r="P224" s="51">
        <v>3571</v>
      </c>
      <c r="Q224" s="51">
        <v>3572</v>
      </c>
      <c r="R224" s="51">
        <v>3549</v>
      </c>
      <c r="S224" s="51">
        <v>3471</v>
      </c>
      <c r="T224" s="51">
        <v>3608</v>
      </c>
      <c r="U224" s="51">
        <v>3699</v>
      </c>
      <c r="V224" s="51">
        <v>3552</v>
      </c>
      <c r="W224" s="51">
        <v>3595</v>
      </c>
      <c r="X224" s="51">
        <v>3592</v>
      </c>
      <c r="Y224" s="51">
        <v>3607</v>
      </c>
      <c r="Z224" s="51">
        <v>3586</v>
      </c>
      <c r="AA224" s="51">
        <v>3563</v>
      </c>
      <c r="AB224" s="51">
        <v>3564</v>
      </c>
      <c r="AC224" s="51">
        <v>3619</v>
      </c>
      <c r="AD224" s="51">
        <v>3573</v>
      </c>
      <c r="AE224" s="51">
        <v>3495</v>
      </c>
      <c r="AF224" s="51">
        <v>3477</v>
      </c>
      <c r="AG224" s="51">
        <v>14</v>
      </c>
      <c r="AH224" s="51">
        <v>3495</v>
      </c>
      <c r="AI224" s="51">
        <v>135</v>
      </c>
      <c r="AJ224" s="51">
        <v>3513</v>
      </c>
      <c r="AK224" s="51">
        <v>77</v>
      </c>
      <c r="AL224" s="51">
        <v>3518</v>
      </c>
      <c r="AM224" s="51">
        <v>73</v>
      </c>
      <c r="AN224" s="51">
        <v>3521</v>
      </c>
      <c r="AO224" s="51">
        <v>3538</v>
      </c>
      <c r="AP224" s="51">
        <v>157</v>
      </c>
      <c r="AQ224" s="51">
        <v>3441</v>
      </c>
      <c r="AR224" s="51">
        <v>3421</v>
      </c>
      <c r="AS224" s="51">
        <v>3472</v>
      </c>
      <c r="AT224" s="51">
        <v>3389</v>
      </c>
      <c r="AU224" s="51">
        <v>3397</v>
      </c>
      <c r="AV224" s="51">
        <v>3354</v>
      </c>
      <c r="AW224" s="51">
        <v>3329</v>
      </c>
      <c r="AX224" s="51">
        <v>3262</v>
      </c>
      <c r="AY224" s="51">
        <v>3234</v>
      </c>
      <c r="AZ224" s="51">
        <v>3219</v>
      </c>
      <c r="BA224" s="51">
        <v>3229</v>
      </c>
      <c r="BB224" s="51">
        <v>3214</v>
      </c>
      <c r="BC224" s="51">
        <v>3261</v>
      </c>
      <c r="BD224" s="51">
        <v>3241</v>
      </c>
      <c r="BE224" s="51">
        <v>3256</v>
      </c>
      <c r="BF224" s="51">
        <v>3202</v>
      </c>
      <c r="BG224" s="51">
        <v>3121</v>
      </c>
      <c r="BH224" s="51">
        <v>3093</v>
      </c>
      <c r="BI224" s="51">
        <v>3114</v>
      </c>
      <c r="BJ224" s="51">
        <v>3084</v>
      </c>
      <c r="BK224" s="51">
        <v>3198</v>
      </c>
      <c r="BL224" s="51">
        <v>3253</v>
      </c>
      <c r="BM224" s="51">
        <v>3218</v>
      </c>
      <c r="BN224" s="51">
        <v>3218</v>
      </c>
      <c r="BO224" s="51">
        <v>3203</v>
      </c>
      <c r="BP224" s="51">
        <v>3199</v>
      </c>
      <c r="BQ224" s="51">
        <v>3192</v>
      </c>
      <c r="BR224" s="51">
        <v>3154</v>
      </c>
      <c r="BS224" s="51">
        <v>3180</v>
      </c>
      <c r="BT224" s="51">
        <v>3180</v>
      </c>
      <c r="BU224" s="51">
        <v>3222</v>
      </c>
      <c r="BV224" s="51">
        <v>3200</v>
      </c>
      <c r="BW224" s="51">
        <v>3188</v>
      </c>
      <c r="BX224" s="51">
        <v>3180</v>
      </c>
      <c r="BY224" s="51">
        <v>3155</v>
      </c>
      <c r="BZ224" s="51">
        <v>3096</v>
      </c>
      <c r="CA224" s="51">
        <v>3049</v>
      </c>
      <c r="CB224" s="51">
        <v>2919</v>
      </c>
      <c r="CC224" s="51">
        <v>2800</v>
      </c>
      <c r="CD224" s="51">
        <v>2698</v>
      </c>
      <c r="CE224" s="51">
        <v>2562</v>
      </c>
      <c r="CF224" s="51">
        <v>2514</v>
      </c>
    </row>
    <row r="225" spans="1:84" x14ac:dyDescent="0.25">
      <c r="A225" s="48" t="s">
        <v>203</v>
      </c>
      <c r="B225" s="67" t="s">
        <v>204</v>
      </c>
      <c r="C225" s="50" t="s">
        <v>205</v>
      </c>
      <c r="D225" s="13"/>
      <c r="E225" s="11"/>
      <c r="F225" s="52" t="s">
        <v>206</v>
      </c>
      <c r="G225" s="111" t="e">
        <f ca="1">(INDIRECT("H225")+INDIRECT("I225")+INDIRECT("J225")+INDIRECT("K225")+INDIRECT("L225")+INDIRECT("M225")+INDIRECT("N225")+INDIRECT("O225")+INDIRECT("P225")+INDIRECT("Q225")+INDIRECT("R225")+INDIRECT("S225")) / 12</f>
        <v>#REF!</v>
      </c>
      <c r="H225" s="51" t="e">
        <f>#REF!</f>
        <v>#REF!</v>
      </c>
      <c r="I225" s="51">
        <v>75</v>
      </c>
      <c r="J225" s="51">
        <v>56</v>
      </c>
      <c r="K225" s="51">
        <v>77</v>
      </c>
      <c r="L225" s="51">
        <v>87</v>
      </c>
      <c r="M225" s="51">
        <v>97</v>
      </c>
      <c r="N225" s="51">
        <v>147</v>
      </c>
      <c r="O225" s="51">
        <v>3570</v>
      </c>
      <c r="P225" s="51">
        <v>69</v>
      </c>
      <c r="Q225" s="51">
        <v>79</v>
      </c>
      <c r="R225" s="51">
        <v>95</v>
      </c>
      <c r="S225" s="51">
        <v>178</v>
      </c>
      <c r="T225" s="51">
        <v>135</v>
      </c>
      <c r="U225" s="51">
        <v>136</v>
      </c>
      <c r="V225" s="51">
        <v>201</v>
      </c>
      <c r="W225" s="51">
        <v>121</v>
      </c>
      <c r="X225" s="51">
        <v>68</v>
      </c>
      <c r="Y225" s="51">
        <v>60</v>
      </c>
      <c r="Z225" s="51">
        <v>60</v>
      </c>
      <c r="AA225" s="51">
        <v>81</v>
      </c>
      <c r="AB225" s="51">
        <v>153</v>
      </c>
      <c r="AC225" s="51">
        <v>103</v>
      </c>
      <c r="AD225" s="51">
        <v>90</v>
      </c>
      <c r="AE225" s="51">
        <v>135</v>
      </c>
      <c r="AF225" s="51">
        <v>79</v>
      </c>
      <c r="AG225" s="51">
        <v>3508</v>
      </c>
      <c r="AH225" s="51">
        <v>32</v>
      </c>
      <c r="AI225" s="51">
        <v>3551</v>
      </c>
      <c r="AJ225" s="51">
        <v>75</v>
      </c>
      <c r="AK225" s="51">
        <v>3523</v>
      </c>
      <c r="AL225" s="51">
        <v>80</v>
      </c>
      <c r="AM225" s="51">
        <v>3505</v>
      </c>
      <c r="AN225" s="51">
        <v>40</v>
      </c>
      <c r="AO225" s="51">
        <v>116</v>
      </c>
      <c r="AP225" s="51">
        <v>3501</v>
      </c>
      <c r="AQ225" s="51">
        <v>164</v>
      </c>
      <c r="AR225" s="51">
        <v>106</v>
      </c>
      <c r="AS225" s="51">
        <v>99</v>
      </c>
      <c r="AT225" s="51">
        <v>141</v>
      </c>
      <c r="AU225" s="51">
        <v>172</v>
      </c>
      <c r="AV225" s="51">
        <v>109</v>
      </c>
      <c r="AW225" s="51">
        <v>61</v>
      </c>
      <c r="AX225" s="51">
        <v>84</v>
      </c>
      <c r="AY225" s="51">
        <v>87</v>
      </c>
      <c r="AZ225" s="51">
        <v>55</v>
      </c>
      <c r="BA225" s="51">
        <v>173</v>
      </c>
      <c r="BB225" s="51">
        <v>78</v>
      </c>
      <c r="BC225" s="51">
        <v>152</v>
      </c>
      <c r="BD225" s="51">
        <v>149</v>
      </c>
      <c r="BE225" s="51">
        <v>133</v>
      </c>
      <c r="BF225" s="51">
        <v>148</v>
      </c>
      <c r="BG225" s="51">
        <v>203</v>
      </c>
      <c r="BH225" s="51">
        <v>120</v>
      </c>
      <c r="BI225" s="51">
        <v>69</v>
      </c>
      <c r="BJ225" s="51">
        <v>90</v>
      </c>
      <c r="BK225" s="51">
        <v>149</v>
      </c>
      <c r="BL225" s="51">
        <v>80</v>
      </c>
      <c r="BM225" s="51">
        <v>93</v>
      </c>
      <c r="BN225" s="51">
        <v>113</v>
      </c>
      <c r="BO225" s="51">
        <v>91</v>
      </c>
      <c r="BP225" s="51">
        <v>55</v>
      </c>
      <c r="BQ225" s="51">
        <v>28</v>
      </c>
      <c r="BR225" s="51">
        <v>49</v>
      </c>
      <c r="BS225" s="51">
        <v>113</v>
      </c>
      <c r="BT225" s="51">
        <v>34</v>
      </c>
      <c r="BU225" s="51">
        <v>126</v>
      </c>
      <c r="BV225" s="51">
        <v>725</v>
      </c>
      <c r="BW225" s="51">
        <v>58</v>
      </c>
      <c r="BX225" s="51">
        <v>44</v>
      </c>
      <c r="BY225" s="51">
        <v>58</v>
      </c>
      <c r="BZ225" s="51">
        <v>82</v>
      </c>
      <c r="CA225" s="51">
        <v>95</v>
      </c>
      <c r="CB225" s="51">
        <v>156</v>
      </c>
      <c r="CC225" s="51">
        <v>138</v>
      </c>
      <c r="CD225" s="51">
        <v>142</v>
      </c>
      <c r="CE225" s="51">
        <v>159</v>
      </c>
      <c r="CF225" s="51">
        <v>101</v>
      </c>
    </row>
    <row r="226" spans="1:84" x14ac:dyDescent="0.25">
      <c r="A226" s="17"/>
      <c r="B226" s="17"/>
      <c r="C226" s="17"/>
      <c r="D226" s="13"/>
      <c r="E226" s="11"/>
      <c r="F226" s="27" t="s">
        <v>68</v>
      </c>
      <c r="G226" s="106" t="e">
        <f ca="1" xml:space="preserve"> G225/G8</f>
        <v>#REF!</v>
      </c>
      <c r="H226" s="74" t="e">
        <f>IF(H8=0, 0, H225/H8)</f>
        <v>#REF!</v>
      </c>
      <c r="I226" s="74">
        <v>8.1451796826638001E-4</v>
      </c>
      <c r="J226" s="74">
        <v>6.0638217236413244E-4</v>
      </c>
      <c r="K226" s="74">
        <v>8.3278355198407978E-4</v>
      </c>
      <c r="L226" s="74">
        <v>9.3867334167709634E-4</v>
      </c>
      <c r="M226" s="74">
        <v>1.0444707655863034E-3</v>
      </c>
      <c r="N226" s="74">
        <v>1.5703282733866746E-3</v>
      </c>
      <c r="O226" s="74">
        <v>3.7665776896213379E-2</v>
      </c>
      <c r="P226" s="74">
        <v>7.2355865019609489E-4</v>
      </c>
      <c r="Q226" s="74">
        <v>8.2481546059157021E-4</v>
      </c>
      <c r="R226" s="74">
        <v>9.8967611546915864E-4</v>
      </c>
      <c r="S226" s="74">
        <v>1.8499272500519643E-3</v>
      </c>
      <c r="T226" s="74">
        <v>1.3977759831024414E-3</v>
      </c>
      <c r="U226" s="74">
        <v>1.4023510002062281E-3</v>
      </c>
      <c r="V226" s="74">
        <v>2.057844893780394E-3</v>
      </c>
      <c r="W226" s="74">
        <v>1.2292125928258684E-3</v>
      </c>
      <c r="X226" s="74">
        <v>6.8810588735301859E-4</v>
      </c>
      <c r="Y226" s="74">
        <v>6.0585865317621399E-4</v>
      </c>
      <c r="Z226" s="74">
        <v>6.0370068520027768E-4</v>
      </c>
      <c r="AA226" s="74">
        <v>8.1208706375384744E-4</v>
      </c>
      <c r="AB226" s="74">
        <v>1.5243143076325307E-3</v>
      </c>
      <c r="AC226" s="74">
        <v>1.0214504596527069E-3</v>
      </c>
      <c r="AD226" s="74">
        <v>8.8617565970854669E-4</v>
      </c>
      <c r="AE226" s="74">
        <v>1.3194675215513027E-3</v>
      </c>
      <c r="AF226" s="74">
        <v>7.6696050638810139E-4</v>
      </c>
      <c r="AG226" s="74">
        <v>3.3345056699903994E-2</v>
      </c>
      <c r="AH226" s="74">
        <v>3.0388497953524592E-4</v>
      </c>
      <c r="AI226" s="74">
        <v>3.356681696584711E-2</v>
      </c>
      <c r="AJ226" s="74">
        <v>7.0269459955777085E-4</v>
      </c>
      <c r="AK226" s="74">
        <v>3.2681800050094162E-2</v>
      </c>
      <c r="AL226" s="74">
        <v>7.4024039306764872E-4</v>
      </c>
      <c r="AM226" s="74">
        <v>3.2277670850638644E-2</v>
      </c>
      <c r="AN226" s="74">
        <v>3.6653532484193165E-4</v>
      </c>
      <c r="AO226" s="74">
        <v>1.0834539765562975E-3</v>
      </c>
      <c r="AP226" s="74">
        <v>3.2443703085904919E-2</v>
      </c>
      <c r="AQ226" s="74">
        <v>1.4662625504027751E-3</v>
      </c>
      <c r="AR226" s="74">
        <v>9.7942287968806304E-4</v>
      </c>
      <c r="AS226" s="74">
        <v>9.0709180868609124E-4</v>
      </c>
      <c r="AT226" s="74">
        <v>1.2825060714383169E-3</v>
      </c>
      <c r="AU226" s="74">
        <v>1.5567442323531275E-3</v>
      </c>
      <c r="AV226" s="74">
        <v>9.7916797671556517E-4</v>
      </c>
      <c r="AW226" s="74">
        <v>5.3823212804630558E-4</v>
      </c>
      <c r="AX226" s="74">
        <v>7.3322102249417356E-4</v>
      </c>
      <c r="AY226" s="74">
        <v>7.5174326671332658E-4</v>
      </c>
      <c r="AZ226" s="74">
        <v>4.7174261722804036E-4</v>
      </c>
      <c r="BA226" s="74">
        <v>1.4731177302065772E-3</v>
      </c>
      <c r="BB226" s="74">
        <v>6.5729044653616367E-4</v>
      </c>
      <c r="BC226" s="74">
        <v>1.2713707383987421E-3</v>
      </c>
      <c r="BD226" s="74">
        <v>1.2393738250902498E-3</v>
      </c>
      <c r="BE226" s="74">
        <v>1.1000372193044126E-3</v>
      </c>
      <c r="BF226" s="74">
        <v>1.2111392073584891E-3</v>
      </c>
      <c r="BG226" s="74">
        <v>1.6453900709219858E-3</v>
      </c>
      <c r="BH226" s="74">
        <v>9.6262604384761625E-4</v>
      </c>
      <c r="BI226" s="74">
        <v>5.5263221124966962E-4</v>
      </c>
      <c r="BJ226" s="74">
        <v>7.1638369510709939E-4</v>
      </c>
      <c r="BK226" s="74">
        <v>1.1818924557186938E-3</v>
      </c>
      <c r="BL226" s="74">
        <v>6.3515755877192285E-4</v>
      </c>
      <c r="BM226" s="74">
        <v>7.3837066207236028E-4</v>
      </c>
      <c r="BN226" s="74">
        <v>8.9558153358430749E-4</v>
      </c>
      <c r="BO226" s="74">
        <v>7.1826605837687653E-4</v>
      </c>
      <c r="BP226" s="74">
        <v>4.3306745616176253E-4</v>
      </c>
      <c r="BQ226" s="74">
        <v>2.202036884117809E-4</v>
      </c>
      <c r="BR226" s="74">
        <v>3.8474222271078377E-4</v>
      </c>
      <c r="BS226" s="74">
        <v>8.5951167566745263E-4</v>
      </c>
      <c r="BT226" s="74">
        <v>2.5861413250171143E-4</v>
      </c>
      <c r="BU226" s="74">
        <v>9.5839354985928352E-4</v>
      </c>
      <c r="BV226" s="74">
        <v>5.4747970549367565E-3</v>
      </c>
      <c r="BW226" s="74">
        <v>4.3502066348151538E-4</v>
      </c>
      <c r="BX226" s="74">
        <v>3.2879742342382733E-4</v>
      </c>
      <c r="BY226" s="74">
        <v>4.3195579155898804E-4</v>
      </c>
      <c r="BZ226" s="74">
        <v>6.1043243927313875E-4</v>
      </c>
      <c r="CA226" s="74">
        <v>7.0762446741947976E-4</v>
      </c>
      <c r="CB226" s="74">
        <v>1.1608438441790378E-3</v>
      </c>
      <c r="CC226" s="74">
        <v>1.0208082138075407E-3</v>
      </c>
      <c r="CD226" s="74">
        <v>1.0458864255726596E-3</v>
      </c>
      <c r="CE226" s="74">
        <v>1.1660481966587952E-3</v>
      </c>
      <c r="CF226" s="74">
        <v>7.3658109684947488E-4</v>
      </c>
    </row>
    <row r="227" spans="1:84" ht="13.8" thickBot="1" x14ac:dyDescent="0.3">
      <c r="A227" s="17"/>
      <c r="B227" s="17"/>
      <c r="C227" s="17"/>
      <c r="D227" s="20"/>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3"/>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3"/>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3"/>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3"/>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3"/>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3"/>
      <c r="E233" s="11"/>
      <c r="F233" s="159" t="s">
        <v>208</v>
      </c>
      <c r="G233" s="111" t="e">
        <f ca="1">(INDIRECT("H233")+INDIRECT("I233")+INDIRECT("J233")+INDIRECT("K233")+INDIRECT("L233")+INDIRECT("M233")+INDIRECT("N233")+INDIRECT("O233")+INDIRECT("P233")+INDIRECT("Q233")+INDIRECT("R233")+INDIRECT("S233")) / 12</f>
        <v>#REF!</v>
      </c>
      <c r="H233" s="73" t="e">
        <f>#REF!</f>
        <v>#REF!</v>
      </c>
      <c r="I233" s="73">
        <v>6130</v>
      </c>
      <c r="J233" s="73">
        <v>6160</v>
      </c>
      <c r="K233" s="73">
        <v>6183</v>
      </c>
      <c r="L233" s="73">
        <v>6214</v>
      </c>
      <c r="M233" s="73">
        <v>6247</v>
      </c>
      <c r="N233" s="73">
        <v>6385</v>
      </c>
      <c r="O233" s="73">
        <v>6191</v>
      </c>
      <c r="P233" s="73">
        <v>6266</v>
      </c>
      <c r="Q233" s="73">
        <v>7018</v>
      </c>
      <c r="R233" s="73">
        <v>6314</v>
      </c>
      <c r="S233" s="73">
        <v>6373</v>
      </c>
      <c r="T233" s="73">
        <v>6461</v>
      </c>
      <c r="U233" s="73">
        <v>6526</v>
      </c>
      <c r="V233" s="73">
        <v>6620</v>
      </c>
      <c r="W233" s="73">
        <v>6714</v>
      </c>
      <c r="X233" s="73">
        <v>6803</v>
      </c>
      <c r="Y233" s="73">
        <v>6857</v>
      </c>
      <c r="Z233" s="73">
        <v>6862</v>
      </c>
      <c r="AA233" s="73">
        <v>6882</v>
      </c>
      <c r="AB233" s="73">
        <v>7018</v>
      </c>
      <c r="AC233" s="73">
        <v>7075</v>
      </c>
      <c r="AD233" s="73">
        <v>7201</v>
      </c>
      <c r="AE233" s="73">
        <v>7319</v>
      </c>
      <c r="AF233" s="73">
        <v>7434</v>
      </c>
      <c r="AG233" s="73">
        <v>8010</v>
      </c>
      <c r="AH233" s="73">
        <v>8068</v>
      </c>
      <c r="AI233" s="73">
        <v>8390</v>
      </c>
      <c r="AJ233" s="73">
        <v>8390</v>
      </c>
      <c r="AK233" s="73">
        <v>8520</v>
      </c>
      <c r="AL233" s="73">
        <v>8601</v>
      </c>
      <c r="AM233" s="73">
        <v>8778</v>
      </c>
      <c r="AN233" s="73">
        <v>8837</v>
      </c>
      <c r="AO233" s="73">
        <v>9202</v>
      </c>
      <c r="AP233" s="73">
        <v>9299</v>
      </c>
      <c r="AQ233" s="73">
        <v>9337</v>
      </c>
      <c r="AR233" s="73">
        <v>9441</v>
      </c>
      <c r="AS233" s="73">
        <v>9643</v>
      </c>
      <c r="AT233" s="73">
        <v>9894</v>
      </c>
      <c r="AU233" s="73">
        <v>10026</v>
      </c>
      <c r="AV233" s="73">
        <v>10158</v>
      </c>
      <c r="AW233" s="73">
        <v>10306</v>
      </c>
      <c r="AX233" s="73">
        <v>10585</v>
      </c>
      <c r="AY233" s="73">
        <v>10869</v>
      </c>
      <c r="AZ233" s="73">
        <v>11112</v>
      </c>
      <c r="BA233" s="73">
        <v>11332</v>
      </c>
      <c r="BB233" s="73">
        <v>11581</v>
      </c>
      <c r="BC233" s="73">
        <v>11819</v>
      </c>
      <c r="BD233" s="73">
        <v>11941</v>
      </c>
      <c r="BE233" s="73">
        <v>12135</v>
      </c>
      <c r="BF233" s="73">
        <v>12319</v>
      </c>
      <c r="BG233" s="73">
        <v>12614</v>
      </c>
      <c r="BH233" s="73">
        <v>12994</v>
      </c>
      <c r="BI233" s="73">
        <v>13065</v>
      </c>
      <c r="BJ233" s="73">
        <v>13271</v>
      </c>
      <c r="BK233" s="73">
        <v>13408</v>
      </c>
      <c r="BL233" s="73">
        <v>13655</v>
      </c>
      <c r="BM233" s="73">
        <v>13922</v>
      </c>
      <c r="BN233" s="73">
        <v>14297</v>
      </c>
      <c r="BO233" s="73">
        <v>14608</v>
      </c>
      <c r="BP233" s="73">
        <v>14760</v>
      </c>
      <c r="BQ233" s="73">
        <v>14920</v>
      </c>
      <c r="BR233" s="73">
        <v>15064</v>
      </c>
      <c r="BS233" s="73">
        <v>15822</v>
      </c>
      <c r="BT233" s="73">
        <v>16055</v>
      </c>
      <c r="BU233" s="73">
        <v>16240</v>
      </c>
      <c r="BV233" s="73">
        <v>16510</v>
      </c>
      <c r="BW233" s="73">
        <v>16703</v>
      </c>
      <c r="BX233" s="73">
        <v>16867</v>
      </c>
      <c r="BY233" s="73">
        <v>16990</v>
      </c>
      <c r="BZ233" s="73">
        <v>17078</v>
      </c>
      <c r="CA233" s="73">
        <v>17220</v>
      </c>
      <c r="CB233" s="73">
        <v>17464</v>
      </c>
      <c r="CC233" s="73">
        <v>17777</v>
      </c>
      <c r="CD233" s="73">
        <v>17998</v>
      </c>
      <c r="CE233" s="73">
        <v>18312</v>
      </c>
      <c r="CF233" s="73">
        <v>18553</v>
      </c>
    </row>
    <row r="234" spans="1:84" x14ac:dyDescent="0.25">
      <c r="A234" s="17"/>
      <c r="B234" s="17"/>
      <c r="C234" s="17"/>
      <c r="D234" s="13"/>
      <c r="E234" s="11"/>
      <c r="F234" s="159" t="s">
        <v>209</v>
      </c>
      <c r="G234" s="111" t="e">
        <f ca="1">(INDIRECT("H234")+INDIRECT("I234")+INDIRECT("J234")+INDIRECT("K234")+INDIRECT("L234")+INDIRECT("M234")+INDIRECT("N234")+INDIRECT("O234")+INDIRECT("P234")+INDIRECT("Q234")+INDIRECT("R234")+INDIRECT("S234")) / 12</f>
        <v>#REF!</v>
      </c>
      <c r="H234" s="73" t="e">
        <f>#REF!</f>
        <v>#REF!</v>
      </c>
      <c r="I234" s="73">
        <v>373</v>
      </c>
      <c r="J234" s="73">
        <v>370</v>
      </c>
      <c r="K234" s="73">
        <v>368</v>
      </c>
      <c r="L234" s="73">
        <v>369</v>
      </c>
      <c r="M234" s="73">
        <v>372</v>
      </c>
      <c r="N234" s="73">
        <v>378</v>
      </c>
      <c r="O234" s="73">
        <v>654</v>
      </c>
      <c r="P234" s="73">
        <v>661</v>
      </c>
      <c r="Q234" s="73">
        <v>728</v>
      </c>
      <c r="R234" s="73">
        <v>667</v>
      </c>
      <c r="S234" s="73">
        <v>666</v>
      </c>
      <c r="T234" s="73">
        <v>645</v>
      </c>
      <c r="U234" s="73">
        <v>661</v>
      </c>
      <c r="V234" s="73">
        <v>672</v>
      </c>
      <c r="W234" s="73">
        <v>685</v>
      </c>
      <c r="X234" s="73">
        <v>693</v>
      </c>
      <c r="Y234" s="73">
        <v>695</v>
      </c>
      <c r="Z234" s="73">
        <v>707</v>
      </c>
      <c r="AA234" s="73">
        <v>713</v>
      </c>
      <c r="AB234" s="73">
        <v>728</v>
      </c>
      <c r="AC234" s="73">
        <v>739</v>
      </c>
      <c r="AD234" s="73">
        <v>754</v>
      </c>
      <c r="AE234" s="73">
        <v>771</v>
      </c>
      <c r="AF234" s="73">
        <v>785</v>
      </c>
      <c r="AG234" s="73">
        <v>849</v>
      </c>
      <c r="AH234" s="73">
        <v>841</v>
      </c>
      <c r="AI234" s="73">
        <v>865</v>
      </c>
      <c r="AJ234" s="73">
        <v>865</v>
      </c>
      <c r="AK234" s="73">
        <v>866</v>
      </c>
      <c r="AL234" s="73">
        <v>862</v>
      </c>
      <c r="AM234" s="73">
        <v>879</v>
      </c>
      <c r="AN234" s="73">
        <v>884</v>
      </c>
      <c r="AO234" s="73">
        <v>912</v>
      </c>
      <c r="AP234" s="73">
        <v>931</v>
      </c>
      <c r="AQ234" s="73">
        <v>928</v>
      </c>
      <c r="AR234" s="73">
        <v>940</v>
      </c>
      <c r="AS234" s="73">
        <v>967</v>
      </c>
      <c r="AT234" s="73">
        <v>979</v>
      </c>
      <c r="AU234" s="73">
        <v>986</v>
      </c>
      <c r="AV234" s="73">
        <v>1006</v>
      </c>
      <c r="AW234" s="73">
        <v>1044</v>
      </c>
      <c r="AX234" s="73">
        <v>1053</v>
      </c>
      <c r="AY234" s="73">
        <v>1071</v>
      </c>
      <c r="AZ234" s="73">
        <v>1078</v>
      </c>
      <c r="BA234" s="73">
        <v>1085</v>
      </c>
      <c r="BB234" s="73">
        <v>1097</v>
      </c>
      <c r="BC234" s="73">
        <v>1101</v>
      </c>
      <c r="BD234" s="73">
        <v>1103</v>
      </c>
      <c r="BE234" s="73">
        <v>1102</v>
      </c>
      <c r="BF234" s="73">
        <v>1107</v>
      </c>
      <c r="BG234" s="73">
        <v>1113</v>
      </c>
      <c r="BH234" s="73">
        <v>1128</v>
      </c>
      <c r="BI234" s="73">
        <v>1129</v>
      </c>
      <c r="BJ234" s="73">
        <v>1127</v>
      </c>
      <c r="BK234" s="73">
        <v>1129</v>
      </c>
      <c r="BL234" s="73">
        <v>1134</v>
      </c>
      <c r="BM234" s="73">
        <v>1160</v>
      </c>
      <c r="BN234" s="73">
        <v>1161</v>
      </c>
      <c r="BO234" s="73">
        <v>1160</v>
      </c>
      <c r="BP234" s="73">
        <v>1155</v>
      </c>
      <c r="BQ234" s="73">
        <v>1137</v>
      </c>
      <c r="BR234" s="73">
        <v>1132</v>
      </c>
      <c r="BS234" s="73">
        <v>1184</v>
      </c>
      <c r="BT234" s="73">
        <v>1190</v>
      </c>
      <c r="BU234" s="73">
        <v>1166</v>
      </c>
      <c r="BV234" s="73">
        <v>1163</v>
      </c>
      <c r="BW234" s="73">
        <v>1154</v>
      </c>
      <c r="BX234" s="73">
        <v>1149</v>
      </c>
      <c r="BY234" s="73">
        <v>1149</v>
      </c>
      <c r="BZ234" s="73">
        <v>1135</v>
      </c>
      <c r="CA234" s="73">
        <v>1123</v>
      </c>
      <c r="CB234" s="73">
        <v>1094</v>
      </c>
      <c r="CC234" s="73">
        <v>1064</v>
      </c>
      <c r="CD234" s="73">
        <v>1053</v>
      </c>
      <c r="CE234" s="73">
        <v>1025</v>
      </c>
      <c r="CF234" s="73">
        <v>1013</v>
      </c>
    </row>
    <row r="235" spans="1:84" x14ac:dyDescent="0.25">
      <c r="A235" s="17"/>
      <c r="B235" s="17"/>
      <c r="C235" s="17"/>
      <c r="D235" s="20"/>
      <c r="E235" s="11"/>
      <c r="F235" s="159" t="s">
        <v>210</v>
      </c>
      <c r="G235" s="111" t="e">
        <f ca="1">(INDIRECT("H235")+INDIRECT("I235")+INDIRECT("J235")+INDIRECT("K235")+INDIRECT("L235")+INDIRECT("M235")+INDIRECT("N235")+INDIRECT("O235")+INDIRECT("P235")+INDIRECT("Q235")+INDIRECT("R235")+INDIRECT("S235")) / 12</f>
        <v>#REF!</v>
      </c>
      <c r="H235" s="73" t="e">
        <f>#REF!</f>
        <v>#REF!</v>
      </c>
      <c r="I235" s="73">
        <v>14699</v>
      </c>
      <c r="J235" s="73">
        <v>14788</v>
      </c>
      <c r="K235" s="73">
        <v>14652</v>
      </c>
      <c r="L235" s="73">
        <v>14337</v>
      </c>
      <c r="M235" s="73">
        <v>14291</v>
      </c>
      <c r="N235" s="73">
        <v>14447</v>
      </c>
      <c r="O235" s="73">
        <v>14654</v>
      </c>
      <c r="P235" s="73">
        <v>14380</v>
      </c>
      <c r="Q235" s="73">
        <v>16283</v>
      </c>
      <c r="R235" s="73">
        <v>14150</v>
      </c>
      <c r="S235" s="73">
        <v>14117</v>
      </c>
      <c r="T235" s="73">
        <v>14152</v>
      </c>
      <c r="U235" s="73">
        <v>14496</v>
      </c>
      <c r="V235" s="73">
        <v>14734</v>
      </c>
      <c r="W235" s="73">
        <v>15163</v>
      </c>
      <c r="X235" s="73">
        <v>15685</v>
      </c>
      <c r="Y235" s="73">
        <v>15764</v>
      </c>
      <c r="Z235" s="73">
        <v>15836</v>
      </c>
      <c r="AA235" s="73">
        <v>15999</v>
      </c>
      <c r="AB235" s="73">
        <v>16283</v>
      </c>
      <c r="AC235" s="73">
        <v>16450</v>
      </c>
      <c r="AD235" s="73">
        <v>17095</v>
      </c>
      <c r="AE235" s="73">
        <v>17584</v>
      </c>
      <c r="AF235" s="73">
        <v>17889</v>
      </c>
      <c r="AG235" s="73">
        <v>19170</v>
      </c>
      <c r="AH235" s="73">
        <v>19239</v>
      </c>
      <c r="AI235" s="73">
        <v>21774</v>
      </c>
      <c r="AJ235" s="73">
        <v>21774</v>
      </c>
      <c r="AK235" s="73">
        <v>22532</v>
      </c>
      <c r="AL235" s="73">
        <v>22839</v>
      </c>
      <c r="AM235" s="73">
        <v>23186</v>
      </c>
      <c r="AN235" s="73">
        <v>23287</v>
      </c>
      <c r="AO235" s="73">
        <v>24258</v>
      </c>
      <c r="AP235" s="73">
        <v>24593</v>
      </c>
      <c r="AQ235" s="73">
        <v>24652</v>
      </c>
      <c r="AR235" s="73">
        <v>24760</v>
      </c>
      <c r="AS235" s="73">
        <v>25342</v>
      </c>
      <c r="AT235" s="73">
        <v>25782</v>
      </c>
      <c r="AU235" s="73">
        <v>25995</v>
      </c>
      <c r="AV235" s="73">
        <v>26358</v>
      </c>
      <c r="AW235" s="73">
        <v>27026</v>
      </c>
      <c r="AX235" s="73">
        <v>27634</v>
      </c>
      <c r="AY235" s="73">
        <v>28454</v>
      </c>
      <c r="AZ235" s="73">
        <v>30395</v>
      </c>
      <c r="BA235" s="73">
        <v>31984</v>
      </c>
      <c r="BB235" s="73">
        <v>33449</v>
      </c>
      <c r="BC235" s="73">
        <v>34693</v>
      </c>
      <c r="BD235" s="73">
        <v>37480</v>
      </c>
      <c r="BE235" s="73">
        <v>39605</v>
      </c>
      <c r="BF235" s="73">
        <v>40688</v>
      </c>
      <c r="BG235" s="73">
        <v>42542</v>
      </c>
      <c r="BH235" s="73">
        <v>43589</v>
      </c>
      <c r="BI235" s="73">
        <v>43702</v>
      </c>
      <c r="BJ235" s="73">
        <v>44153</v>
      </c>
      <c r="BK235" s="73">
        <v>44393</v>
      </c>
      <c r="BL235" s="73">
        <v>44815</v>
      </c>
      <c r="BM235" s="73">
        <v>44866</v>
      </c>
      <c r="BN235" s="73">
        <v>45121</v>
      </c>
      <c r="BO235" s="73">
        <v>45474</v>
      </c>
      <c r="BP235" s="73">
        <v>45570</v>
      </c>
      <c r="BQ235" s="73">
        <v>47161</v>
      </c>
      <c r="BR235" s="73">
        <v>50425</v>
      </c>
      <c r="BS235" s="73">
        <v>58473</v>
      </c>
      <c r="BT235" s="73">
        <v>60154</v>
      </c>
      <c r="BU235" s="73">
        <v>60649</v>
      </c>
      <c r="BV235" s="73">
        <v>61508</v>
      </c>
      <c r="BW235" s="73">
        <v>62387</v>
      </c>
      <c r="BX235" s="73">
        <v>63244</v>
      </c>
      <c r="BY235" s="73">
        <v>63702</v>
      </c>
      <c r="BZ235" s="73">
        <v>63944</v>
      </c>
      <c r="CA235" s="73">
        <v>64417</v>
      </c>
      <c r="CB235" s="73">
        <v>64763</v>
      </c>
      <c r="CC235" s="73">
        <v>65868</v>
      </c>
      <c r="CD235" s="73">
        <v>66768</v>
      </c>
      <c r="CE235" s="73">
        <v>67735</v>
      </c>
      <c r="CF235" s="73">
        <v>69101</v>
      </c>
    </row>
    <row r="236" spans="1:84" x14ac:dyDescent="0.25">
      <c r="A236" s="17"/>
      <c r="B236" s="17"/>
      <c r="C236" s="17"/>
      <c r="D236" s="4"/>
      <c r="E236" s="11"/>
      <c r="F236" s="159" t="s">
        <v>211</v>
      </c>
      <c r="G236" s="111" t="e">
        <f ca="1">(INDIRECT("H236")+INDIRECT("I236")+INDIRECT("J236")+INDIRECT("K236")+INDIRECT("L236")+INDIRECT("M236")+INDIRECT("N236")+INDIRECT("O236")+INDIRECT("P236")+INDIRECT("Q236")+INDIRECT("R236")+INDIRECT("S236")) / 12</f>
        <v>#REF!</v>
      </c>
      <c r="H236" s="73" t="e">
        <f>#REF!</f>
        <v>#REF!</v>
      </c>
      <c r="I236" s="73">
        <v>3546</v>
      </c>
      <c r="J236" s="73">
        <v>3577</v>
      </c>
      <c r="K236" s="73">
        <v>3579</v>
      </c>
      <c r="L236" s="73">
        <v>3599</v>
      </c>
      <c r="M236" s="73">
        <v>3631</v>
      </c>
      <c r="N236" s="73">
        <v>3724</v>
      </c>
      <c r="O236" s="73">
        <v>3798</v>
      </c>
      <c r="P236" s="73">
        <v>3816</v>
      </c>
      <c r="Q236" s="73">
        <v>4533</v>
      </c>
      <c r="R236" s="73">
        <v>3893</v>
      </c>
      <c r="S236" s="73">
        <v>3939</v>
      </c>
      <c r="T236" s="73">
        <v>4012</v>
      </c>
      <c r="U236" s="73">
        <v>4088</v>
      </c>
      <c r="V236" s="73">
        <v>4191</v>
      </c>
      <c r="W236" s="73">
        <v>4364</v>
      </c>
      <c r="X236" s="73">
        <v>4400</v>
      </c>
      <c r="Y236" s="73">
        <v>4433</v>
      </c>
      <c r="Z236" s="73">
        <v>4451</v>
      </c>
      <c r="AA236" s="73">
        <v>4467</v>
      </c>
      <c r="AB236" s="73">
        <v>4533</v>
      </c>
      <c r="AC236" s="73">
        <v>4557</v>
      </c>
      <c r="AD236" s="73">
        <v>4593</v>
      </c>
      <c r="AE236" s="73">
        <v>4619</v>
      </c>
      <c r="AF236" s="73">
        <v>4667</v>
      </c>
      <c r="AG236" s="73">
        <v>5271</v>
      </c>
      <c r="AH236" s="73">
        <v>5300</v>
      </c>
      <c r="AI236" s="73">
        <v>5384</v>
      </c>
      <c r="AJ236" s="73">
        <v>5384</v>
      </c>
      <c r="AK236" s="73">
        <v>5419</v>
      </c>
      <c r="AL236" s="73">
        <v>5444</v>
      </c>
      <c r="AM236" s="73">
        <v>5473</v>
      </c>
      <c r="AN236" s="73">
        <v>5523</v>
      </c>
      <c r="AO236" s="73">
        <v>5706</v>
      </c>
      <c r="AP236" s="73">
        <v>5772</v>
      </c>
      <c r="AQ236" s="73">
        <v>5775</v>
      </c>
      <c r="AR236" s="73">
        <v>5793</v>
      </c>
      <c r="AS236" s="73">
        <v>5858</v>
      </c>
      <c r="AT236" s="73">
        <v>5928</v>
      </c>
      <c r="AU236" s="73">
        <v>5996</v>
      </c>
      <c r="AV236" s="73">
        <v>6143</v>
      </c>
      <c r="AW236" s="73">
        <v>6333</v>
      </c>
      <c r="AX236" s="73">
        <v>6683</v>
      </c>
      <c r="AY236" s="73">
        <v>6968</v>
      </c>
      <c r="AZ236" s="73">
        <v>7238</v>
      </c>
      <c r="BA236" s="73">
        <v>7482</v>
      </c>
      <c r="BB236" s="73">
        <v>7772</v>
      </c>
      <c r="BC236" s="73">
        <v>7959</v>
      </c>
      <c r="BD236" s="73">
        <v>8017</v>
      </c>
      <c r="BE236" s="73">
        <v>8115</v>
      </c>
      <c r="BF236" s="73">
        <v>8172</v>
      </c>
      <c r="BG236" s="73">
        <v>8344</v>
      </c>
      <c r="BH236" s="73">
        <v>8502</v>
      </c>
      <c r="BI236" s="73">
        <v>8516</v>
      </c>
      <c r="BJ236" s="73">
        <v>8631</v>
      </c>
      <c r="BK236" s="73">
        <v>8681</v>
      </c>
      <c r="BL236" s="73">
        <v>8715</v>
      </c>
      <c r="BM236" s="73">
        <v>8742</v>
      </c>
      <c r="BN236" s="73">
        <v>8860</v>
      </c>
      <c r="BO236" s="73">
        <v>9021</v>
      </c>
      <c r="BP236" s="73">
        <v>9073</v>
      </c>
      <c r="BQ236" s="73">
        <v>9137</v>
      </c>
      <c r="BR236" s="73">
        <v>9202</v>
      </c>
      <c r="BS236" s="73">
        <v>9636</v>
      </c>
      <c r="BT236" s="73">
        <v>9704</v>
      </c>
      <c r="BU236" s="73">
        <v>9786</v>
      </c>
      <c r="BV236" s="73">
        <v>9924</v>
      </c>
      <c r="BW236" s="73">
        <v>9960</v>
      </c>
      <c r="BX236" s="73">
        <v>9983</v>
      </c>
      <c r="BY236" s="73">
        <v>10055</v>
      </c>
      <c r="BZ236" s="73">
        <v>10054</v>
      </c>
      <c r="CA236" s="73">
        <v>10066</v>
      </c>
      <c r="CB236" s="73">
        <v>10078</v>
      </c>
      <c r="CC236" s="73">
        <v>10176</v>
      </c>
      <c r="CD236" s="73">
        <v>10284</v>
      </c>
      <c r="CE236" s="73">
        <v>10466</v>
      </c>
      <c r="CF236" s="73">
        <v>10638</v>
      </c>
    </row>
    <row r="237" spans="1:84" x14ac:dyDescent="0.25">
      <c r="A237" s="17"/>
      <c r="B237" s="17"/>
      <c r="C237" s="17"/>
      <c r="D237" s="4"/>
      <c r="E237" s="11"/>
      <c r="F237" s="166" t="s">
        <v>212</v>
      </c>
      <c r="G237" s="111" t="e">
        <f ca="1">(INDIRECT("H237")+INDIRECT("I237")+INDIRECT("J237")+INDIRECT("K237")+INDIRECT("L237")+INDIRECT("M237")+INDIRECT("N237")+INDIRECT("O237")+INDIRECT("P237")+INDIRECT("Q237")+INDIRECT("R237")+INDIRECT("S237")) / 12</f>
        <v>#REF!</v>
      </c>
      <c r="H237" s="73" t="e">
        <f>#REF!</f>
        <v>#REF!</v>
      </c>
      <c r="I237" s="73">
        <v>48</v>
      </c>
      <c r="J237" s="73">
        <v>50</v>
      </c>
      <c r="K237" s="73">
        <v>56</v>
      </c>
      <c r="L237" s="73">
        <v>39</v>
      </c>
      <c r="M237" s="73">
        <v>40</v>
      </c>
      <c r="N237" s="73">
        <v>38</v>
      </c>
      <c r="O237" s="73">
        <v>37</v>
      </c>
      <c r="P237" s="73">
        <v>33</v>
      </c>
      <c r="Q237" s="73">
        <v>54</v>
      </c>
      <c r="R237" s="73">
        <v>36</v>
      </c>
      <c r="S237" s="73">
        <v>44</v>
      </c>
      <c r="T237" s="73">
        <v>44</v>
      </c>
      <c r="U237" s="73">
        <v>59</v>
      </c>
      <c r="V237" s="73">
        <v>61</v>
      </c>
      <c r="W237" s="73">
        <v>57</v>
      </c>
      <c r="X237" s="73">
        <v>56</v>
      </c>
      <c r="Y237" s="73">
        <v>58</v>
      </c>
      <c r="Z237" s="73">
        <v>61</v>
      </c>
      <c r="AA237" s="73">
        <v>58</v>
      </c>
      <c r="AB237" s="73">
        <v>54</v>
      </c>
      <c r="AC237" s="73">
        <v>45</v>
      </c>
      <c r="AD237" s="73">
        <v>42</v>
      </c>
      <c r="AE237" s="73">
        <v>47</v>
      </c>
      <c r="AF237" s="73">
        <v>44</v>
      </c>
      <c r="AG237" s="73">
        <v>36</v>
      </c>
      <c r="AH237" s="73">
        <v>32</v>
      </c>
      <c r="AI237" s="73">
        <v>22</v>
      </c>
      <c r="AJ237" s="73">
        <v>22</v>
      </c>
      <c r="AK237" s="73">
        <v>18</v>
      </c>
      <c r="AL237" s="73">
        <v>19</v>
      </c>
      <c r="AM237" s="73">
        <v>20</v>
      </c>
      <c r="AN237" s="73">
        <v>21</v>
      </c>
      <c r="AO237" s="73">
        <v>25</v>
      </c>
      <c r="AP237" s="73">
        <v>25</v>
      </c>
      <c r="AQ237" s="73">
        <v>23</v>
      </c>
      <c r="AR237" s="73">
        <v>25</v>
      </c>
      <c r="AS237" s="73">
        <v>26</v>
      </c>
      <c r="AT237" s="73">
        <v>28</v>
      </c>
      <c r="AU237" s="73">
        <v>28</v>
      </c>
      <c r="AV237" s="73">
        <v>23</v>
      </c>
      <c r="AW237" s="73">
        <v>26</v>
      </c>
      <c r="AX237" s="73">
        <v>25</v>
      </c>
      <c r="AY237" s="73">
        <v>30</v>
      </c>
      <c r="AZ237" s="73">
        <v>20</v>
      </c>
      <c r="BA237" s="73">
        <v>12</v>
      </c>
      <c r="BB237" s="73">
        <v>13</v>
      </c>
      <c r="BC237" s="73">
        <v>16</v>
      </c>
      <c r="BD237" s="73">
        <v>19</v>
      </c>
      <c r="BE237" s="73">
        <v>12</v>
      </c>
      <c r="BF237" s="73">
        <v>27</v>
      </c>
      <c r="BG237" s="73">
        <v>28</v>
      </c>
      <c r="BH237" s="73">
        <v>15</v>
      </c>
      <c r="BI237" s="73">
        <v>18</v>
      </c>
      <c r="BJ237" s="73">
        <v>21</v>
      </c>
      <c r="BK237" s="73">
        <v>20</v>
      </c>
      <c r="BL237" s="73">
        <v>17</v>
      </c>
      <c r="BM237" s="73">
        <v>18</v>
      </c>
      <c r="BN237" s="73">
        <v>18</v>
      </c>
      <c r="BO237" s="73">
        <v>14</v>
      </c>
      <c r="BP237" s="73">
        <v>17</v>
      </c>
      <c r="BQ237" s="73">
        <v>14</v>
      </c>
      <c r="BR237" s="73">
        <v>12</v>
      </c>
      <c r="BS237" s="73">
        <v>12</v>
      </c>
      <c r="BT237" s="73">
        <v>13</v>
      </c>
      <c r="BU237" s="73">
        <v>12</v>
      </c>
      <c r="BV237" s="73">
        <v>12</v>
      </c>
      <c r="BW237" s="73">
        <v>11</v>
      </c>
      <c r="BX237" s="73">
        <v>11</v>
      </c>
      <c r="BY237" s="73">
        <v>12</v>
      </c>
      <c r="BZ237" s="73">
        <v>9</v>
      </c>
      <c r="CA237" s="73">
        <v>8</v>
      </c>
      <c r="CB237" s="73">
        <v>11</v>
      </c>
      <c r="CC237" s="73">
        <v>12</v>
      </c>
      <c r="CD237" s="73">
        <v>9</v>
      </c>
      <c r="CE237" s="73">
        <v>9</v>
      </c>
      <c r="CF237" s="73">
        <v>11</v>
      </c>
    </row>
    <row r="238" spans="1:84" x14ac:dyDescent="0.25">
      <c r="A238" s="17"/>
      <c r="B238" s="17"/>
      <c r="C238" s="17"/>
      <c r="D238" s="4"/>
      <c r="E238" s="11"/>
      <c r="F238" s="166" t="s">
        <v>213</v>
      </c>
      <c r="G238" s="111" t="e">
        <f ca="1">(INDIRECT("H238")+INDIRECT("I238")+INDIRECT("J238")+INDIRECT("K238")+INDIRECT("L238")+INDIRECT("M238")+INDIRECT("N238")+INDIRECT("O238")+INDIRECT("P238")+INDIRECT("Q238")+INDIRECT("R238")+INDIRECT("S238")) / 12</f>
        <v>#REF!</v>
      </c>
      <c r="H238" s="73" t="e">
        <f>#REF!</f>
        <v>#REF!</v>
      </c>
      <c r="I238" s="73">
        <v>6</v>
      </c>
      <c r="J238" s="73">
        <v>2</v>
      </c>
      <c r="K238" s="73">
        <v>0</v>
      </c>
      <c r="L238" s="73">
        <v>1</v>
      </c>
      <c r="M238" s="73">
        <v>10</v>
      </c>
      <c r="N238" s="73">
        <v>1</v>
      </c>
      <c r="O238" s="73">
        <v>0</v>
      </c>
      <c r="P238" s="73">
        <v>3</v>
      </c>
      <c r="Q238" s="73">
        <v>4</v>
      </c>
      <c r="R238" s="73">
        <v>0</v>
      </c>
      <c r="S238" s="73">
        <v>0</v>
      </c>
      <c r="T238" s="73">
        <v>1</v>
      </c>
      <c r="U238" s="73">
        <v>5</v>
      </c>
      <c r="V238" s="73">
        <v>5</v>
      </c>
      <c r="W238" s="73">
        <v>7</v>
      </c>
      <c r="X238" s="73">
        <v>6</v>
      </c>
      <c r="Y238" s="73">
        <v>2</v>
      </c>
      <c r="Z238" s="73">
        <v>2</v>
      </c>
      <c r="AA238" s="73">
        <v>4</v>
      </c>
      <c r="AB238" s="73">
        <v>4</v>
      </c>
      <c r="AC238" s="73">
        <v>2</v>
      </c>
      <c r="AD238" s="73">
        <v>0</v>
      </c>
      <c r="AE238" s="73">
        <v>2</v>
      </c>
      <c r="AF238" s="73">
        <v>0</v>
      </c>
      <c r="AG238" s="73">
        <v>6</v>
      </c>
      <c r="AH238" s="73">
        <v>6</v>
      </c>
      <c r="AI238" s="73">
        <v>9</v>
      </c>
      <c r="AJ238" s="73">
        <v>9</v>
      </c>
      <c r="AK238" s="73">
        <v>14</v>
      </c>
      <c r="AL238" s="73">
        <v>13</v>
      </c>
      <c r="AM238" s="73">
        <v>10</v>
      </c>
      <c r="AN238" s="73">
        <v>9</v>
      </c>
      <c r="AO238" s="73">
        <v>5</v>
      </c>
      <c r="AP238" s="73">
        <v>4</v>
      </c>
      <c r="AQ238" s="73">
        <v>4</v>
      </c>
      <c r="AR238" s="73">
        <v>3</v>
      </c>
      <c r="AS238" s="73">
        <v>5</v>
      </c>
      <c r="AT238" s="73">
        <v>4</v>
      </c>
      <c r="AU238" s="73">
        <v>5</v>
      </c>
      <c r="AV238" s="73">
        <v>5</v>
      </c>
      <c r="AW238" s="73">
        <v>11</v>
      </c>
      <c r="AX238" s="73">
        <v>15</v>
      </c>
      <c r="AY238" s="73">
        <v>16</v>
      </c>
      <c r="AZ238" s="73">
        <v>14</v>
      </c>
      <c r="BA238" s="73">
        <v>20</v>
      </c>
      <c r="BB238" s="73">
        <v>11</v>
      </c>
      <c r="BC238" s="73">
        <v>12</v>
      </c>
      <c r="BD238" s="73">
        <v>11</v>
      </c>
      <c r="BE238" s="73">
        <v>13</v>
      </c>
      <c r="BF238" s="73">
        <v>11</v>
      </c>
      <c r="BG238" s="73">
        <v>9</v>
      </c>
      <c r="BH238" s="73">
        <v>10</v>
      </c>
      <c r="BI238" s="73">
        <v>10</v>
      </c>
      <c r="BJ238" s="73">
        <v>15</v>
      </c>
      <c r="BK238" s="73">
        <v>18</v>
      </c>
      <c r="BL238" s="73">
        <v>20</v>
      </c>
      <c r="BM238" s="73">
        <v>18</v>
      </c>
      <c r="BN238" s="73">
        <v>18</v>
      </c>
      <c r="BO238" s="73">
        <v>21</v>
      </c>
      <c r="BP238" s="73">
        <v>18</v>
      </c>
      <c r="BQ238" s="73">
        <v>18</v>
      </c>
      <c r="BR238" s="73">
        <v>23</v>
      </c>
      <c r="BS238" s="73">
        <v>27</v>
      </c>
      <c r="BT238" s="73">
        <v>27</v>
      </c>
      <c r="BU238" s="73">
        <v>25</v>
      </c>
      <c r="BV238" s="73">
        <v>26</v>
      </c>
      <c r="BW238" s="73">
        <v>28</v>
      </c>
      <c r="BX238" s="73">
        <v>26</v>
      </c>
      <c r="BY238" s="73">
        <v>28</v>
      </c>
      <c r="BZ238" s="73">
        <v>34</v>
      </c>
      <c r="CA238" s="73">
        <v>36</v>
      </c>
      <c r="CB238" s="73">
        <v>34</v>
      </c>
      <c r="CC238" s="73">
        <v>37</v>
      </c>
      <c r="CD238" s="73">
        <v>32</v>
      </c>
      <c r="CE238" s="73">
        <v>30</v>
      </c>
      <c r="CF238" s="73">
        <v>34</v>
      </c>
    </row>
    <row r="239" spans="1:84" x14ac:dyDescent="0.25">
      <c r="A239" s="17"/>
      <c r="B239" s="17"/>
      <c r="C239" s="17"/>
      <c r="D239" s="1"/>
      <c r="E239" s="11"/>
      <c r="F239" s="166" t="s">
        <v>214</v>
      </c>
      <c r="G239" s="111" t="e">
        <f ca="1">(INDIRECT("H239")+INDIRECT("I239")+INDIRECT("J239")+INDIRECT("K239")+INDIRECT("L239")+INDIRECT("M239")+INDIRECT("N239")+INDIRECT("O239")+INDIRECT("P239")+INDIRECT("Q239")+INDIRECT("R239")+INDIRECT("S239")) / 12</f>
        <v>#REF!</v>
      </c>
      <c r="H239" s="73" t="e">
        <f>#REF!</f>
        <v>#REF!</v>
      </c>
      <c r="I239" s="73">
        <v>4</v>
      </c>
      <c r="J239" s="73">
        <v>4</v>
      </c>
      <c r="K239" s="73">
        <v>4</v>
      </c>
      <c r="L239" s="73">
        <v>3</v>
      </c>
      <c r="M239" s="73">
        <v>3</v>
      </c>
      <c r="N239" s="73">
        <v>3</v>
      </c>
      <c r="O239" s="73">
        <v>3</v>
      </c>
      <c r="P239" s="73">
        <v>3</v>
      </c>
      <c r="Q239" s="73">
        <v>7</v>
      </c>
      <c r="R239" s="73">
        <v>4</v>
      </c>
      <c r="S239" s="73">
        <v>4</v>
      </c>
      <c r="T239" s="73">
        <v>7</v>
      </c>
      <c r="U239" s="73">
        <v>8</v>
      </c>
      <c r="V239" s="73">
        <v>9</v>
      </c>
      <c r="W239" s="73">
        <v>9</v>
      </c>
      <c r="X239" s="73">
        <v>7</v>
      </c>
      <c r="Y239" s="73">
        <v>6</v>
      </c>
      <c r="Z239" s="73">
        <v>6</v>
      </c>
      <c r="AA239" s="73">
        <v>8</v>
      </c>
      <c r="AB239" s="73">
        <v>7</v>
      </c>
      <c r="AC239" s="73">
        <v>8</v>
      </c>
      <c r="AD239" s="73">
        <v>7</v>
      </c>
      <c r="AE239" s="73">
        <v>8</v>
      </c>
      <c r="AF239" s="73">
        <v>9</v>
      </c>
      <c r="AG239" s="73">
        <v>15</v>
      </c>
      <c r="AH239" s="73">
        <v>15</v>
      </c>
      <c r="AI239" s="73">
        <v>14</v>
      </c>
      <c r="AJ239" s="73">
        <v>14</v>
      </c>
      <c r="AK239" s="73">
        <v>24</v>
      </c>
      <c r="AL239" s="73">
        <v>24</v>
      </c>
      <c r="AM239" s="73">
        <v>24</v>
      </c>
      <c r="AN239" s="73">
        <v>27</v>
      </c>
      <c r="AO239" s="73">
        <v>29</v>
      </c>
      <c r="AP239" s="73">
        <v>26</v>
      </c>
      <c r="AQ239" s="73">
        <v>23</v>
      </c>
      <c r="AR239" s="73">
        <v>24</v>
      </c>
      <c r="AS239" s="73">
        <v>24</v>
      </c>
      <c r="AT239" s="73">
        <v>26</v>
      </c>
      <c r="AU239" s="73">
        <v>25</v>
      </c>
      <c r="AV239" s="73">
        <v>24</v>
      </c>
      <c r="AW239" s="73">
        <v>22</v>
      </c>
      <c r="AX239" s="73">
        <v>21</v>
      </c>
      <c r="AY239" s="73">
        <v>23</v>
      </c>
      <c r="AZ239" s="73">
        <v>22</v>
      </c>
      <c r="BA239" s="73">
        <v>36</v>
      </c>
      <c r="BB239" s="73">
        <v>43</v>
      </c>
      <c r="BC239" s="73">
        <v>44</v>
      </c>
      <c r="BD239" s="73">
        <v>45</v>
      </c>
      <c r="BE239" s="73">
        <v>56</v>
      </c>
      <c r="BF239" s="73">
        <v>55</v>
      </c>
      <c r="BG239" s="73">
        <v>56</v>
      </c>
      <c r="BH239" s="73">
        <v>56</v>
      </c>
      <c r="BI239" s="73">
        <v>57</v>
      </c>
      <c r="BJ239" s="73">
        <v>61</v>
      </c>
      <c r="BK239" s="73">
        <v>63</v>
      </c>
      <c r="BL239" s="73">
        <v>62</v>
      </c>
      <c r="BM239" s="73">
        <v>64</v>
      </c>
      <c r="BN239" s="73">
        <v>65</v>
      </c>
      <c r="BO239" s="73">
        <v>66</v>
      </c>
      <c r="BP239" s="73">
        <v>66</v>
      </c>
      <c r="BQ239" s="73">
        <v>65</v>
      </c>
      <c r="BR239" s="73">
        <v>65</v>
      </c>
      <c r="BS239" s="73">
        <v>66</v>
      </c>
      <c r="BT239" s="73">
        <v>66</v>
      </c>
      <c r="BU239" s="73">
        <v>68</v>
      </c>
      <c r="BV239" s="73">
        <v>68</v>
      </c>
      <c r="BW239" s="73">
        <v>67</v>
      </c>
      <c r="BX239" s="73">
        <v>65</v>
      </c>
      <c r="BY239" s="73">
        <v>65</v>
      </c>
      <c r="BZ239" s="73">
        <v>65</v>
      </c>
      <c r="CA239" s="73">
        <v>67</v>
      </c>
      <c r="CB239" s="73">
        <v>69</v>
      </c>
      <c r="CC239" s="73">
        <v>66</v>
      </c>
      <c r="CD239" s="73">
        <v>65</v>
      </c>
      <c r="CE239" s="73">
        <v>67</v>
      </c>
      <c r="CF239" s="73">
        <v>64</v>
      </c>
    </row>
    <row r="240" spans="1:84" ht="13.8" thickBot="1" x14ac:dyDescent="0.3">
      <c r="A240" s="17"/>
      <c r="B240" s="17"/>
      <c r="C240" s="17"/>
      <c r="D240" s="1"/>
      <c r="E240" s="15"/>
      <c r="F240" s="16"/>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68"/>
    </row>
    <row r="241" spans="1:83" ht="13.8" thickTop="1" x14ac:dyDescent="0.25">
      <c r="A241" s="17"/>
      <c r="B241" s="17"/>
      <c r="C241" s="17"/>
      <c r="D241" s="1"/>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4"/>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4"/>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4"/>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4"/>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4"/>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4"/>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4"/>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4"/>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4"/>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4"/>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4"/>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4"/>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4"/>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4"/>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flQyek9PNdewvgPYVAjXO5ZqNpJT/lGmjWt0PnHmzIGamVhWzbBLk2S7fre+u5clcjEUyM8IetBOzwuxTNj/XQ==" saltValue="dGmwySSbudMXRhKzfplGOA==" spinCount="100000" sheet="1" objects="1" scenarios="1" insertColumns="0"/>
  <phoneticPr fontId="0" type="noConversion"/>
  <conditionalFormatting sqref="A20">
    <cfRule type="cellIs" dxfId="1758" priority="341" stopIfTrue="1" operator="lessThan">
      <formula>1000</formula>
    </cfRule>
  </conditionalFormatting>
  <conditionalFormatting sqref="B20">
    <cfRule type="cellIs" dxfId="1757" priority="339" stopIfTrue="1" operator="between">
      <formula>1000</formula>
      <formula>2000</formula>
    </cfRule>
    <cfRule type="cellIs" dxfId="1756" priority="340" stopIfTrue="1" operator="lessThan">
      <formula>1000</formula>
    </cfRule>
  </conditionalFormatting>
  <conditionalFormatting sqref="C20 C31 C33 C65 C75 C83 C95 C131 C133 C135:C136 C138 C140 C142 C145 C147 C153 C161 C163 C167 C169 C171 C181 C183 C185 C187 C189 C196:C198 C200 D200:D266 C202 C204 C208 C210 C213 C216 C224:C225">
    <cfRule type="cellIs" dxfId="1755" priority="342" stopIfTrue="1" operator="equal">
      <formula>"g"</formula>
    </cfRule>
    <cfRule type="cellIs" dxfId="1754" priority="343" stopIfTrue="1" operator="equal">
      <formula>"r"</formula>
    </cfRule>
    <cfRule type="cellIs" dxfId="1753" priority="344" stopIfTrue="1" operator="equal">
      <formula>"y"</formula>
    </cfRule>
  </conditionalFormatting>
  <conditionalFormatting sqref="C67 C69 C71">
    <cfRule type="cellIs" dxfId="1752" priority="291" stopIfTrue="1" operator="equal">
      <formula>"g"</formula>
    </cfRule>
    <cfRule type="cellIs" dxfId="1751" priority="292" stopIfTrue="1" operator="equal">
      <formula>"r"</formula>
    </cfRule>
    <cfRule type="cellIs" dxfId="1750" priority="293" stopIfTrue="1" operator="equal">
      <formula>"y"</formula>
    </cfRule>
  </conditionalFormatting>
  <conditionalFormatting sqref="C77 C79 C81">
    <cfRule type="cellIs" dxfId="1749" priority="279" stopIfTrue="1" operator="equal">
      <formula>"g"</formula>
    </cfRule>
    <cfRule type="cellIs" dxfId="1748" priority="280" stopIfTrue="1" operator="equal">
      <formula>"r"</formula>
    </cfRule>
    <cfRule type="cellIs" dxfId="1747" priority="281" stopIfTrue="1" operator="equal">
      <formula>"y"</formula>
    </cfRule>
  </conditionalFormatting>
  <conditionalFormatting sqref="C85 C87">
    <cfRule type="cellIs" dxfId="1746" priority="270" stopIfTrue="1" operator="equal">
      <formula>"g"</formula>
    </cfRule>
    <cfRule type="cellIs" dxfId="1745" priority="271" stopIfTrue="1" operator="equal">
      <formula>"r"</formula>
    </cfRule>
    <cfRule type="cellIs" dxfId="1744" priority="272" stopIfTrue="1" operator="equal">
      <formula>"y"</formula>
    </cfRule>
  </conditionalFormatting>
  <conditionalFormatting sqref="C89 C91 C93">
    <cfRule type="cellIs" dxfId="1743" priority="261" stopIfTrue="1" operator="equal">
      <formula>"g"</formula>
    </cfRule>
    <cfRule type="cellIs" dxfId="1742" priority="262" stopIfTrue="1" operator="equal">
      <formula>"r"</formula>
    </cfRule>
    <cfRule type="cellIs" dxfId="1741" priority="263" stopIfTrue="1" operator="equal">
      <formula>"y"</formula>
    </cfRule>
  </conditionalFormatting>
  <conditionalFormatting sqref="D1:D42">
    <cfRule type="cellIs" dxfId="1740" priority="288" stopIfTrue="1" operator="equal">
      <formula>"g"</formula>
    </cfRule>
    <cfRule type="cellIs" dxfId="1739" priority="289" stopIfTrue="1" operator="equal">
      <formula>"r"</formula>
    </cfRule>
    <cfRule type="cellIs" dxfId="1738" priority="290" stopIfTrue="1" operator="equal">
      <formula>"y"</formula>
    </cfRule>
  </conditionalFormatting>
  <conditionalFormatting sqref="D45:D198 C97 C99">
    <cfRule type="cellIs" dxfId="1737" priority="252" stopIfTrue="1" operator="equal">
      <formula>"g"</formula>
    </cfRule>
    <cfRule type="cellIs" dxfId="1736" priority="253" stopIfTrue="1" operator="equal">
      <formula>"r"</formula>
    </cfRule>
    <cfRule type="cellIs" dxfId="1735" priority="254" stopIfTrue="1" operator="equal">
      <formula>"y"</formula>
    </cfRule>
  </conditionalFormatting>
  <conditionalFormatting sqref="D199">
    <cfRule type="cellIs" dxfId="1734" priority="345" stopIfTrue="1" operator="equal">
      <formula>"g"</formula>
    </cfRule>
    <cfRule type="cellIs" dxfId="1733" priority="346" stopIfTrue="1" operator="equal">
      <formula>"r"</formula>
    </cfRule>
    <cfRule type="cellIs" dxfId="1732" priority="347" stopIfTrue="1" operator="equal">
      <formula>"y"</formula>
    </cfRule>
  </conditionalFormatting>
  <conditionalFormatting sqref="H21:CF21">
    <cfRule type="expression" dxfId="1731" priority="159" stopIfTrue="1">
      <formula>H22&lt;0.0101</formula>
    </cfRule>
    <cfRule type="expression" dxfId="1730" priority="160" stopIfTrue="1">
      <formula>H22&gt;0.0201</formula>
    </cfRule>
    <cfRule type="expression" dxfId="1729" priority="161" stopIfTrue="1">
      <formula>H22&lt;0.0201</formula>
    </cfRule>
  </conditionalFormatting>
  <conditionalFormatting sqref="H22:CF22">
    <cfRule type="cellIs" dxfId="1728" priority="162" stopIfTrue="1" operator="lessThanOrEqual">
      <formula>0.01</formula>
    </cfRule>
    <cfRule type="cellIs" dxfId="1727" priority="163" stopIfTrue="1" operator="between">
      <formula>0.01</formula>
      <formula>0.02</formula>
    </cfRule>
    <cfRule type="cellIs" dxfId="1726" priority="164" stopIfTrue="1" operator="greaterThan">
      <formula>0.02</formula>
    </cfRule>
  </conditionalFormatting>
  <conditionalFormatting sqref="H31:CF31">
    <cfRule type="cellIs" dxfId="1725" priority="7" stopIfTrue="1" operator="lessThanOrEqual">
      <formula>0.4</formula>
    </cfRule>
    <cfRule type="cellIs" dxfId="1724" priority="8" stopIfTrue="1" operator="greaterThan">
      <formula>0.65</formula>
    </cfRule>
    <cfRule type="cellIs" dxfId="1723" priority="9" stopIfTrue="1" operator="between">
      <formula>0.4</formula>
      <formula>0.65</formula>
    </cfRule>
  </conditionalFormatting>
  <conditionalFormatting sqref="H32:CF32">
    <cfRule type="expression" dxfId="1722" priority="10" stopIfTrue="1">
      <formula>H33&lt;0.000201</formula>
    </cfRule>
    <cfRule type="expression" dxfId="1721" priority="11" stopIfTrue="1">
      <formula>H33&gt;0.0005</formula>
    </cfRule>
    <cfRule type="expression" dxfId="1720" priority="12" stopIfTrue="1">
      <formula>H33&lt;0.0005</formula>
    </cfRule>
  </conditionalFormatting>
  <conditionalFormatting sqref="H33:CF33">
    <cfRule type="cellIs" dxfId="1719" priority="13" stopIfTrue="1" operator="lessThanOrEqual">
      <formula>0.0002</formula>
    </cfRule>
    <cfRule type="cellIs" dxfId="1718" priority="14" stopIfTrue="1" operator="greaterThan">
      <formula>0.0005</formula>
    </cfRule>
    <cfRule type="cellIs" dxfId="1717" priority="15" stopIfTrue="1" operator="between">
      <formula>0.0002</formula>
      <formula>0.0005</formula>
    </cfRule>
  </conditionalFormatting>
  <conditionalFormatting sqref="H34:CF34">
    <cfRule type="expression" dxfId="1716" priority="1" stopIfTrue="1">
      <formula>H35&lt;0.0301</formula>
    </cfRule>
    <cfRule type="expression" dxfId="1715" priority="2" stopIfTrue="1">
      <formula>H35&gt;0.05</formula>
    </cfRule>
    <cfRule type="expression" dxfId="1714" priority="3" stopIfTrue="1">
      <formula>H35&lt;0.0501</formula>
    </cfRule>
  </conditionalFormatting>
  <conditionalFormatting sqref="H35:CF35">
    <cfRule type="cellIs" dxfId="1713" priority="4" stopIfTrue="1" operator="lessThanOrEqual">
      <formula>0.0301</formula>
    </cfRule>
    <cfRule type="cellIs" dxfId="1712" priority="5" stopIfTrue="1" operator="between">
      <formula>0.03</formula>
      <formula>0.0501</formula>
    </cfRule>
    <cfRule type="cellIs" dxfId="1711" priority="6" stopIfTrue="1" operator="greaterThan">
      <formula>0.05</formula>
    </cfRule>
  </conditionalFormatting>
  <conditionalFormatting sqref="H36:CF36">
    <cfRule type="cellIs" dxfId="1710" priority="16" stopIfTrue="1" operator="lessThanOrEqual">
      <formula>0</formula>
    </cfRule>
    <cfRule type="cellIs" dxfId="1709" priority="17" stopIfTrue="1" operator="greaterThan">
      <formula>0</formula>
    </cfRule>
  </conditionalFormatting>
  <conditionalFormatting sqref="H37:CF37">
    <cfRule type="expression" dxfId="1708" priority="21" stopIfTrue="1">
      <formula>H38&lt;0.005</formula>
    </cfRule>
    <cfRule type="expression" dxfId="1707" priority="22" stopIfTrue="1">
      <formula>H38&gt;=0.01</formula>
    </cfRule>
    <cfRule type="expression" dxfId="1706" priority="23" stopIfTrue="1">
      <formula>H38&lt;0.01</formula>
    </cfRule>
  </conditionalFormatting>
  <conditionalFormatting sqref="H38:CF38">
    <cfRule type="cellIs" dxfId="1705" priority="18" stopIfTrue="1" operator="lessThan">
      <formula>0.005</formula>
    </cfRule>
    <cfRule type="cellIs" dxfId="1704" priority="19" stopIfTrue="1" operator="between">
      <formula>0.005</formula>
      <formula>0.01</formula>
    </cfRule>
    <cfRule type="cellIs" dxfId="1703" priority="20" stopIfTrue="1" operator="greaterThan">
      <formula>0.01</formula>
    </cfRule>
  </conditionalFormatting>
  <conditionalFormatting sqref="H39:CF39">
    <cfRule type="expression" dxfId="1702" priority="24" stopIfTrue="1">
      <formula>H40&lt;0.01</formula>
    </cfRule>
    <cfRule type="expression" dxfId="1701" priority="25" stopIfTrue="1">
      <formula>H40&lt;0.01501</formula>
    </cfRule>
    <cfRule type="expression" dxfId="1700" priority="26" stopIfTrue="1">
      <formula>H40&gt;0.015</formula>
    </cfRule>
  </conditionalFormatting>
  <conditionalFormatting sqref="H40:CF40">
    <cfRule type="cellIs" dxfId="1699" priority="27" stopIfTrue="1" operator="lessThanOrEqual">
      <formula>0.01</formula>
    </cfRule>
    <cfRule type="cellIs" dxfId="1698" priority="28" stopIfTrue="1" operator="between">
      <formula>0.01</formula>
      <formula>0.01501</formula>
    </cfRule>
    <cfRule type="cellIs" dxfId="1697" priority="29" stopIfTrue="1" operator="greaterThanOrEqual">
      <formula>0.01501</formula>
    </cfRule>
  </conditionalFormatting>
  <conditionalFormatting sqref="H45:CF45 H47:CF47 H49:CF49">
    <cfRule type="expression" dxfId="1696" priority="30" stopIfTrue="1">
      <formula>H46&lt;0.00501</formula>
    </cfRule>
    <cfRule type="expression" dxfId="1695" priority="31" stopIfTrue="1">
      <formula>H46&gt;0.01</formula>
    </cfRule>
    <cfRule type="expression" dxfId="1694" priority="32" stopIfTrue="1">
      <formula>H46&lt;0.0101</formula>
    </cfRule>
  </conditionalFormatting>
  <conditionalFormatting sqref="H46:CF46 H48:CF48">
    <cfRule type="cellIs" dxfId="1693" priority="33" stopIfTrue="1" operator="lessThanOrEqual">
      <formula>0.005</formula>
    </cfRule>
    <cfRule type="cellIs" dxfId="1692" priority="34" stopIfTrue="1" operator="greaterThan">
      <formula>0.01</formula>
    </cfRule>
    <cfRule type="cellIs" dxfId="1691" priority="35" stopIfTrue="1" operator="between">
      <formula>0.005</formula>
      <formula>0.0101</formula>
    </cfRule>
  </conditionalFormatting>
  <conditionalFormatting sqref="H50:CF50">
    <cfRule type="cellIs" dxfId="1690" priority="165" stopIfTrue="1" operator="lessThanOrEqual">
      <formula>0.04</formula>
    </cfRule>
    <cfRule type="cellIs" dxfId="1689" priority="166" stopIfTrue="1" operator="greaterThan">
      <formula>0.08</formula>
    </cfRule>
    <cfRule type="cellIs" dxfId="1688" priority="167" stopIfTrue="1" operator="between">
      <formula>0.04</formula>
      <formula>0.0801</formula>
    </cfRule>
  </conditionalFormatting>
  <conditionalFormatting sqref="H51:CF51">
    <cfRule type="cellIs" dxfId="1687" priority="36" stopIfTrue="1" operator="lessThanOrEqual">
      <formula>50</formula>
    </cfRule>
    <cfRule type="cellIs" dxfId="1686" priority="37" stopIfTrue="1" operator="greaterThan">
      <formula>80</formula>
    </cfRule>
    <cfRule type="cellIs" dxfId="1685" priority="38" stopIfTrue="1" operator="between">
      <formula>50</formula>
      <formula>81</formula>
    </cfRule>
  </conditionalFormatting>
  <conditionalFormatting sqref="H53:CF53">
    <cfRule type="expression" dxfId="1684" priority="39" stopIfTrue="1">
      <formula>H54&lt;0.1501</formula>
    </cfRule>
    <cfRule type="expression" dxfId="1683" priority="40" stopIfTrue="1">
      <formula>H54&lt;0.201</formula>
    </cfRule>
    <cfRule type="expression" dxfId="1682" priority="41" stopIfTrue="1">
      <formula>H54&gt;0.2</formula>
    </cfRule>
  </conditionalFormatting>
  <conditionalFormatting sqref="H54:CF54">
    <cfRule type="cellIs" dxfId="1681" priority="42" stopIfTrue="1" operator="lessThanOrEqual">
      <formula>0.15</formula>
    </cfRule>
    <cfRule type="cellIs" dxfId="1680" priority="43" stopIfTrue="1" operator="lessThanOrEqual">
      <formula>0.2</formula>
    </cfRule>
    <cfRule type="cellIs" dxfId="1679" priority="44" stopIfTrue="1" operator="greaterThan">
      <formula>0.2</formula>
    </cfRule>
  </conditionalFormatting>
  <conditionalFormatting sqref="H64:CF64 H66:CF66 H68:CF68 H70:CF70">
    <cfRule type="expression" dxfId="1678" priority="66" stopIfTrue="1">
      <formula>H65&lt;0.0101</formula>
    </cfRule>
    <cfRule type="expression" dxfId="1677" priority="67" stopIfTrue="1">
      <formula>H65&gt;0.02</formula>
    </cfRule>
    <cfRule type="expression" dxfId="1676" priority="68" stopIfTrue="1">
      <formula>H65&lt;0.0201</formula>
    </cfRule>
  </conditionalFormatting>
  <conditionalFormatting sqref="H65:CF65 H67:CF67 H69:CF69 H71:CF71 H77:CF77 H79:CF79 H81:CF81 H83:CF83 H85:CF85 H87:CF87 H89:CF89 H91:CF91 H93:CF93 H95:CF95 H97:CF97 H99:CF99">
    <cfRule type="cellIs" dxfId="1675" priority="48" stopIfTrue="1" operator="lessThanOrEqual">
      <formula>0.01</formula>
    </cfRule>
    <cfRule type="cellIs" dxfId="1674" priority="49" stopIfTrue="1" operator="between">
      <formula>0.01</formula>
      <formula>0.0201</formula>
    </cfRule>
    <cfRule type="cellIs" dxfId="1673" priority="50" stopIfTrue="1" operator="greaterThanOrEqual">
      <formula>0.02</formula>
    </cfRule>
  </conditionalFormatting>
  <conditionalFormatting sqref="H74:CF74 H76:CF76 H78:CF78 H80:CF80">
    <cfRule type="expression" dxfId="1672" priority="45" stopIfTrue="1">
      <formula>H75&lt;0.00075</formula>
    </cfRule>
    <cfRule type="expression" dxfId="1671" priority="46" stopIfTrue="1">
      <formula>H75 &gt; 0.0015</formula>
    </cfRule>
    <cfRule type="expression" dxfId="1670" priority="47" stopIfTrue="1">
      <formula>H75 &gt;= 0.00075</formula>
    </cfRule>
  </conditionalFormatting>
  <conditionalFormatting sqref="H75:CF75">
    <cfRule type="cellIs" dxfId="1669" priority="54" stopIfTrue="1" operator="lessThan">
      <formula>0.00075</formula>
    </cfRule>
    <cfRule type="cellIs" dxfId="1668" priority="55" stopIfTrue="1" operator="between">
      <formula>0.00075</formula>
      <formula>0.0015</formula>
    </cfRule>
    <cfRule type="cellIs" dxfId="1667" priority="56" stopIfTrue="1" operator="greaterThanOrEqual">
      <formula>0.0015</formula>
    </cfRule>
  </conditionalFormatting>
  <conditionalFormatting sqref="H82:CF82 H84:CF84 H86:CF86 H88:CF88 H90:CF90 H92:CF92">
    <cfRule type="expression" dxfId="1666" priority="51" stopIfTrue="1">
      <formula>H83 &lt;= 0.01</formula>
    </cfRule>
    <cfRule type="expression" dxfId="1665" priority="52" stopIfTrue="1">
      <formula>H83 &gt;= 0.02</formula>
    </cfRule>
    <cfRule type="expression" dxfId="1664" priority="53" stopIfTrue="1">
      <formula>H83 &gt; 0.01</formula>
    </cfRule>
  </conditionalFormatting>
  <conditionalFormatting sqref="H94:CF94 H96:CF96 H98:CF98">
    <cfRule type="expression" dxfId="1663" priority="57" stopIfTrue="1">
      <formula>H95 &lt;= 0.01</formula>
    </cfRule>
    <cfRule type="expression" dxfId="1662" priority="58" stopIfTrue="1">
      <formula xml:space="preserve"> H95 &gt;= 0.02</formula>
    </cfRule>
    <cfRule type="expression" dxfId="1661" priority="59" stopIfTrue="1">
      <formula xml:space="preserve"> H95 &gt; 0.01</formula>
    </cfRule>
  </conditionalFormatting>
  <conditionalFormatting sqref="H130:CF130 H137:CF137 H139:CF139">
    <cfRule type="expression" dxfId="1660" priority="60" stopIfTrue="1">
      <formula>H131&lt;0.0501</formula>
    </cfRule>
    <cfRule type="expression" dxfId="1659" priority="61" stopIfTrue="1">
      <formula>H131&lt;0.07501</formula>
    </cfRule>
    <cfRule type="expression" dxfId="1658" priority="62" stopIfTrue="1">
      <formula>H131&gt;0.075</formula>
    </cfRule>
  </conditionalFormatting>
  <conditionalFormatting sqref="H131:CF131">
    <cfRule type="cellIs" dxfId="1657" priority="63" stopIfTrue="1" operator="lessThanOrEqual">
      <formula>0.05</formula>
    </cfRule>
    <cfRule type="cellIs" dxfId="1656" priority="64" stopIfTrue="1" operator="between">
      <formula>0.05</formula>
      <formula>0.07501</formula>
    </cfRule>
    <cfRule type="cellIs" dxfId="1655" priority="65" stopIfTrue="1" operator="greaterThan">
      <formula>0.075</formula>
    </cfRule>
  </conditionalFormatting>
  <conditionalFormatting sqref="H132:CF132">
    <cfRule type="expression" dxfId="1654" priority="69" stopIfTrue="1">
      <formula>H133&lt;0.0201</formula>
    </cfRule>
    <cfRule type="expression" dxfId="1653" priority="70" stopIfTrue="1">
      <formula>H133&lt;0.0401</formula>
    </cfRule>
    <cfRule type="expression" dxfId="1652" priority="71" stopIfTrue="1">
      <formula>H133&gt;0.04</formula>
    </cfRule>
  </conditionalFormatting>
  <conditionalFormatting sqref="H133:CF133">
    <cfRule type="cellIs" dxfId="1651" priority="72" stopIfTrue="1" operator="lessThanOrEqual">
      <formula>0.02</formula>
    </cfRule>
    <cfRule type="cellIs" dxfId="1650" priority="73" stopIfTrue="1" operator="between">
      <formula>0.02</formula>
      <formula>0.0401</formula>
    </cfRule>
    <cfRule type="cellIs" dxfId="1649" priority="74" stopIfTrue="1" operator="greaterThan">
      <formula>0.04</formula>
    </cfRule>
  </conditionalFormatting>
  <conditionalFormatting sqref="H134:CF134">
    <cfRule type="expression" dxfId="1648" priority="75" stopIfTrue="1">
      <formula>H135&lt;0.0301</formula>
    </cfRule>
    <cfRule type="expression" dxfId="1647" priority="76" stopIfTrue="1">
      <formula>H135&lt;0.0501</formula>
    </cfRule>
    <cfRule type="expression" dxfId="1646" priority="77" stopIfTrue="1">
      <formula>H135&gt;0.05</formula>
    </cfRule>
  </conditionalFormatting>
  <conditionalFormatting sqref="H135:CF135">
    <cfRule type="cellIs" dxfId="1645" priority="78" stopIfTrue="1" operator="lessThanOrEqual">
      <formula>0.03</formula>
    </cfRule>
    <cfRule type="cellIs" dxfId="1644" priority="79" stopIfTrue="1" operator="between">
      <formula>0.03</formula>
      <formula>0.0501</formula>
    </cfRule>
    <cfRule type="cellIs" dxfId="1643" priority="80" stopIfTrue="1" operator="greaterThan">
      <formula>0.05</formula>
    </cfRule>
  </conditionalFormatting>
  <conditionalFormatting sqref="H136:CF136">
    <cfRule type="cellIs" dxfId="1642" priority="81" stopIfTrue="1" operator="lessThan">
      <formula>201</formula>
    </cfRule>
    <cfRule type="cellIs" dxfId="1641" priority="82" stopIfTrue="1" operator="lessThan">
      <formula>501</formula>
    </cfRule>
    <cfRule type="cellIs" dxfId="1640" priority="83" stopIfTrue="1" operator="greaterThan">
      <formula>500</formula>
    </cfRule>
  </conditionalFormatting>
  <conditionalFormatting sqref="H138:CF138">
    <cfRule type="cellIs" dxfId="1639" priority="84" stopIfTrue="1" operator="lessThan">
      <formula>0.005</formula>
    </cfRule>
    <cfRule type="cellIs" dxfId="1638" priority="85" stopIfTrue="1" operator="between">
      <formula>0.005</formula>
      <formula>0.0101</formula>
    </cfRule>
    <cfRule type="cellIs" dxfId="1637" priority="86" stopIfTrue="1" operator="greaterThan">
      <formula>0.01</formula>
    </cfRule>
  </conditionalFormatting>
  <conditionalFormatting sqref="H140:CF140">
    <cfRule type="cellIs" dxfId="1636" priority="87" stopIfTrue="1" operator="lessThanOrEqual">
      <formula>0.01</formula>
    </cfRule>
    <cfRule type="cellIs" dxfId="1635" priority="88" stopIfTrue="1" operator="between">
      <formula>0.01</formula>
      <formula>0.01501</formula>
    </cfRule>
    <cfRule type="cellIs" dxfId="1634" priority="89" stopIfTrue="1" operator="greaterThan">
      <formula>0.015</formula>
    </cfRule>
  </conditionalFormatting>
  <conditionalFormatting sqref="H141:CF141">
    <cfRule type="expression" dxfId="1633" priority="90" stopIfTrue="1">
      <formula>H142&lt;0.001</formula>
    </cfRule>
    <cfRule type="expression" dxfId="1632" priority="91" stopIfTrue="1">
      <formula>H142&lt;0.001501</formula>
    </cfRule>
    <cfRule type="expression" dxfId="1631" priority="92" stopIfTrue="1">
      <formula>H142&gt;0.015</formula>
    </cfRule>
  </conditionalFormatting>
  <conditionalFormatting sqref="H142:CF142 H149:CF149">
    <cfRule type="cellIs" dxfId="1630" priority="99" stopIfTrue="1" operator="lessThanOrEqual">
      <formula>0.001</formula>
    </cfRule>
    <cfRule type="cellIs" dxfId="1629" priority="100" stopIfTrue="1" operator="between">
      <formula>0.001</formula>
      <formula>0.001501</formula>
    </cfRule>
    <cfRule type="cellIs" dxfId="1628" priority="101" stopIfTrue="1" operator="greaterThan">
      <formula>0.0015</formula>
    </cfRule>
  </conditionalFormatting>
  <conditionalFormatting sqref="H144:CF144">
    <cfRule type="expression" dxfId="1627" priority="96" stopIfTrue="1">
      <formula>H145 &lt; 0.25</formula>
    </cfRule>
    <cfRule type="expression" dxfId="1626" priority="97" stopIfTrue="1">
      <formula>H145 &gt; 0.4</formula>
    </cfRule>
    <cfRule type="expression" dxfId="1625" priority="98" stopIfTrue="1">
      <formula>H145 &gt;= 0.25</formula>
    </cfRule>
  </conditionalFormatting>
  <conditionalFormatting sqref="H145:CF145">
    <cfRule type="cellIs" dxfId="1624" priority="93" stopIfTrue="1" operator="lessThan">
      <formula>0.25</formula>
    </cfRule>
    <cfRule type="cellIs" dxfId="1623" priority="94" stopIfTrue="1" operator="greaterThan">
      <formula>0.4</formula>
    </cfRule>
    <cfRule type="cellIs" dxfId="1622" priority="95" stopIfTrue="1" operator="greaterThanOrEqual">
      <formula>0.25</formula>
    </cfRule>
  </conditionalFormatting>
  <conditionalFormatting sqref="H146:CF146">
    <cfRule type="expression" dxfId="1621" priority="102" stopIfTrue="1">
      <formula>H147&lt;0.0251</formula>
    </cfRule>
    <cfRule type="expression" dxfId="1620" priority="103" stopIfTrue="1">
      <formula>H147&lt;0.0401</formula>
    </cfRule>
    <cfRule type="expression" dxfId="1619" priority="104" stopIfTrue="1">
      <formula>H147&gt;0.04</formula>
    </cfRule>
  </conditionalFormatting>
  <conditionalFormatting sqref="H147:CF147">
    <cfRule type="cellIs" dxfId="1618" priority="105" stopIfTrue="1" operator="lessThanOrEqual">
      <formula>0.025</formula>
    </cfRule>
    <cfRule type="cellIs" dxfId="1617" priority="106" stopIfTrue="1" operator="between">
      <formula>0.025</formula>
      <formula>0.0401</formula>
    </cfRule>
    <cfRule type="cellIs" dxfId="1616" priority="107" stopIfTrue="1" operator="greaterThan">
      <formula>0.04</formula>
    </cfRule>
  </conditionalFormatting>
  <conditionalFormatting sqref="H148:CF148">
    <cfRule type="expression" dxfId="1615" priority="108" stopIfTrue="1">
      <formula>H153&lt;0.001</formula>
    </cfRule>
    <cfRule type="expression" dxfId="1614" priority="109" stopIfTrue="1">
      <formula>H153&lt;0.001501</formula>
    </cfRule>
    <cfRule type="expression" dxfId="1613" priority="110" stopIfTrue="1">
      <formula>H153&gt;0.0015</formula>
    </cfRule>
  </conditionalFormatting>
  <conditionalFormatting sqref="H160:CF160 H162:CF162 H166:CF166 H168:CF168 H170:CF170">
    <cfRule type="expression" dxfId="1612" priority="111" stopIfTrue="1">
      <formula>H161&lt;0.00501</formula>
    </cfRule>
    <cfRule type="expression" dxfId="1611" priority="112" stopIfTrue="1">
      <formula>H161&lt;0.0101</formula>
    </cfRule>
    <cfRule type="expression" dxfId="1610" priority="113" stopIfTrue="1">
      <formula>H161&gt;0.01</formula>
    </cfRule>
  </conditionalFormatting>
  <conditionalFormatting sqref="H161:CF161">
    <cfRule type="cellIs" dxfId="1609" priority="114" stopIfTrue="1" operator="lessThanOrEqual">
      <formula>0.005</formula>
    </cfRule>
    <cfRule type="cellIs" dxfId="1608" priority="115" stopIfTrue="1" operator="greaterThan">
      <formula>0.01</formula>
    </cfRule>
    <cfRule type="cellIs" dxfId="1607" priority="116" stopIfTrue="1" operator="between">
      <formula>0.005</formula>
      <formula>0.01</formula>
    </cfRule>
  </conditionalFormatting>
  <conditionalFormatting sqref="H163:CF163">
    <cfRule type="cellIs" dxfId="1606" priority="117" stopIfTrue="1" operator="lessThanOrEqual">
      <formula>0.03</formula>
    </cfRule>
    <cfRule type="cellIs" dxfId="1605" priority="118" stopIfTrue="1" operator="greaterThan">
      <formula>0.05</formula>
    </cfRule>
    <cfRule type="cellIs" dxfId="1604" priority="119" stopIfTrue="1" operator="between">
      <formula>0.03</formula>
      <formula>0.05</formula>
    </cfRule>
  </conditionalFormatting>
  <conditionalFormatting sqref="H167:CF167">
    <cfRule type="cellIs" dxfId="1603" priority="120" stopIfTrue="1" operator="lessThanOrEqual">
      <formula>0.005</formula>
    </cfRule>
    <cfRule type="cellIs" dxfId="1602" priority="121" stopIfTrue="1" operator="greaterThan">
      <formula>0.01</formula>
    </cfRule>
    <cfRule type="cellIs" dxfId="1601" priority="122" stopIfTrue="1" operator="between">
      <formula>0.005</formula>
      <formula>0.0101</formula>
    </cfRule>
  </conditionalFormatting>
  <conditionalFormatting sqref="H169:CF169">
    <cfRule type="cellIs" dxfId="1600" priority="123" stopIfTrue="1" operator="lessThanOrEqual">
      <formula>0.01</formula>
    </cfRule>
    <cfRule type="cellIs" dxfId="1599" priority="124" stopIfTrue="1" operator="greaterThan">
      <formula>0.03</formula>
    </cfRule>
    <cfRule type="cellIs" dxfId="1598" priority="125" stopIfTrue="1" operator="between">
      <formula>0.01</formula>
      <formula>0.0301</formula>
    </cfRule>
  </conditionalFormatting>
  <conditionalFormatting sqref="H171:CF171 H181:CF181">
    <cfRule type="cellIs" dxfId="1597" priority="126" stopIfTrue="1" operator="lessThan">
      <formula>0.005</formula>
    </cfRule>
    <cfRule type="cellIs" dxfId="1596" priority="127" stopIfTrue="1" operator="greaterThan">
      <formula>0.01</formula>
    </cfRule>
    <cfRule type="cellIs" dxfId="1595" priority="128" stopIfTrue="1" operator="between">
      <formula>0.005</formula>
      <formula>0.0101</formula>
    </cfRule>
  </conditionalFormatting>
  <conditionalFormatting sqref="H180:CF180">
    <cfRule type="expression" dxfId="1594" priority="129" stopIfTrue="1">
      <formula>H181&lt;0.005</formula>
    </cfRule>
    <cfRule type="expression" dxfId="1593" priority="130" stopIfTrue="1">
      <formula>H181&gt;0.01</formula>
    </cfRule>
    <cfRule type="expression" dxfId="1592" priority="131" stopIfTrue="1">
      <formula>H181&lt;0.0101</formula>
    </cfRule>
  </conditionalFormatting>
  <conditionalFormatting sqref="H182:CF182 H188:CF188">
    <cfRule type="expression" dxfId="1591" priority="132" stopIfTrue="1">
      <formula>H183&lt;0.02</formula>
    </cfRule>
    <cfRule type="expression" dxfId="1590" priority="133" stopIfTrue="1">
      <formula>H183&gt;0.04</formula>
    </cfRule>
    <cfRule type="expression" dxfId="1589" priority="134" stopIfTrue="1">
      <formula>H183&lt;0.0401</formula>
    </cfRule>
  </conditionalFormatting>
  <conditionalFormatting sqref="H183:CF183 H189:CF189">
    <cfRule type="cellIs" dxfId="1588" priority="135" stopIfTrue="1" operator="lessThan">
      <formula>0.02</formula>
    </cfRule>
    <cfRule type="cellIs" dxfId="1587" priority="136" stopIfTrue="1" operator="greaterThan">
      <formula>0.04</formula>
    </cfRule>
    <cfRule type="cellIs" dxfId="1586" priority="137" stopIfTrue="1" operator="between">
      <formula>0.02</formula>
      <formula>0.0401</formula>
    </cfRule>
  </conditionalFormatting>
  <conditionalFormatting sqref="H184:CF184 H186:CF186 H207:CF207 H209:CF209 H213:CF213 H215:CF215">
    <cfRule type="expression" dxfId="1585" priority="138" stopIfTrue="1">
      <formula>H185&lt;0.01</formula>
    </cfRule>
    <cfRule type="expression" dxfId="1584" priority="139" stopIfTrue="1">
      <formula>H185&gt;0.02</formula>
    </cfRule>
    <cfRule type="expression" dxfId="1583" priority="140" stopIfTrue="1">
      <formula>H185&lt;0.0201</formula>
    </cfRule>
  </conditionalFormatting>
  <conditionalFormatting sqref="H185:CF185 H187:CF187">
    <cfRule type="cellIs" dxfId="1582" priority="141" stopIfTrue="1" operator="lessThan">
      <formula>0.01</formula>
    </cfRule>
    <cfRule type="cellIs" dxfId="1581" priority="142" stopIfTrue="1" operator="greaterThan">
      <formula>0.02</formula>
    </cfRule>
    <cfRule type="cellIs" dxfId="1580" priority="143" stopIfTrue="1" operator="between">
      <formula>0.01</formula>
      <formula>0.0201</formula>
    </cfRule>
  </conditionalFormatting>
  <conditionalFormatting sqref="H196:CF198">
    <cfRule type="cellIs" dxfId="1579" priority="144" stopIfTrue="1" operator="lessThanOrEqual">
      <formula>0</formula>
    </cfRule>
    <cfRule type="cellIs" dxfId="1578" priority="145" stopIfTrue="1" operator="between">
      <formula>1</formula>
      <formula>5</formula>
    </cfRule>
    <cfRule type="cellIs" dxfId="1577" priority="146" stopIfTrue="1" operator="greaterThan">
      <formula>5</formula>
    </cfRule>
  </conditionalFormatting>
  <conditionalFormatting sqref="H203:CF203">
    <cfRule type="expression" dxfId="1576" priority="150" stopIfTrue="1">
      <formula>H204 &lt;= 0.03</formula>
    </cfRule>
    <cfRule type="expression" dxfId="1575" priority="151" stopIfTrue="1">
      <formula xml:space="preserve"> H204 &gt; 0.05</formula>
    </cfRule>
    <cfRule type="expression" dxfId="1574" priority="152" stopIfTrue="1">
      <formula xml:space="preserve"> H204 &lt;= 0.05</formula>
    </cfRule>
  </conditionalFormatting>
  <conditionalFormatting sqref="H204:CF204">
    <cfRule type="cellIs" dxfId="1573" priority="147" stopIfTrue="1" operator="lessThanOrEqual">
      <formula>0.03</formula>
    </cfRule>
    <cfRule type="cellIs" dxfId="1572" priority="148" stopIfTrue="1" operator="between">
      <formula>0.03</formula>
      <formula>0.05</formula>
    </cfRule>
    <cfRule type="cellIs" dxfId="1571" priority="149" stopIfTrue="1" operator="greaterThan">
      <formula>0.05</formula>
    </cfRule>
  </conditionalFormatting>
  <conditionalFormatting sqref="H208:CF208 H210:CF210 H214:CF214 H216:CF216">
    <cfRule type="cellIs" dxfId="1570" priority="153" stopIfTrue="1" operator="lessThanOrEqual">
      <formula>0.01</formula>
    </cfRule>
    <cfRule type="cellIs" dxfId="1569" priority="154" stopIfTrue="1" operator="greaterThan">
      <formula>0.02</formula>
    </cfRule>
    <cfRule type="cellIs" dxfId="1568" priority="155" stopIfTrue="1" operator="between">
      <formula>0.01</formula>
      <formula>0.0201</formula>
    </cfRule>
  </conditionalFormatting>
  <conditionalFormatting sqref="H224:CF225">
    <cfRule type="cellIs" dxfId="1567" priority="156" stopIfTrue="1" operator="lessThan">
      <formula>100</formula>
    </cfRule>
    <cfRule type="cellIs" dxfId="1566" priority="157" stopIfTrue="1" operator="greaterThan">
      <formula>200</formula>
    </cfRule>
    <cfRule type="cellIs" dxfId="1565" priority="158" stopIfTrue="1" operator="between">
      <formula>100</formula>
      <formula>201</formula>
    </cfRule>
  </conditionalFormatting>
  <hyperlinks>
    <hyperlink ref="F21" location="GRAPHS!A25" display="List Clean To Do's - Address Validation" xr:uid="{00000000-0004-0000-0200-000000000000}"/>
    <hyperlink ref="F34" location="GRAPHS!A80" display="SPU Accounts which should have had at least 1 actual read used on a bill in the past 100 days and haven't" xr:uid="{00000000-0004-0000-0200-000001000000}"/>
    <hyperlink ref="F37" location="GRAPHS!A145" display="LPU Accounts which should have had at least 1 actual read used on a bill in the past 100 days and haven't" xr:uid="{00000000-0004-0000-0200-000002000000}"/>
    <hyperlink ref="F53" location="GRAPHS!A325" display="Conventional Pending Field Activities (past scheduled date)" xr:uid="{00000000-0004-0000-0200-000003000000}"/>
    <hyperlink ref="F62" location="GRAPHS!A385" display="Unbilled Service Agreements - Inception to date" xr:uid="{00000000-0004-0000-0200-000004000000}"/>
    <hyperlink ref="F82" location="GRAPHS!A445" display="No. of active customers billed on zero consumption" xr:uid="{00000000-0004-0000-0200-000005000000}"/>
    <hyperlink ref="F146" location="GRAPHS!A505" display="Refund To Do's in excess of 60 days" xr:uid="{00000000-0004-0000-0200-000006000000}"/>
    <hyperlink ref="F166" location="GRAPHS!A625" display="Conventional Unallocated Payments " xr:uid="{00000000-0004-0000-0200-000007000000}"/>
    <hyperlink ref="F39" location="GRAPHS!A205" display="Accounts which should have had at least 1 actual read used on a bill in the past 300 days and haven't" xr:uid="{00000000-0004-0000-0200-000008000000}"/>
    <hyperlink ref="F51" location="GRAPHS!A265" display="Routes Uploaded Late" xr:uid="{00000000-0004-0000-0200-000009000000}"/>
    <hyperlink ref="F225" location="GRAPHS!A685" display="- Inception To Date" xr:uid="{00000000-0004-0000-0200-00000A000000}"/>
    <hyperlink ref="F148" location="GRAPHS!A560" display="Number of active customers linked to zero interest rate" xr:uid="{00000000-0004-0000-0200-00000B000000}"/>
    <hyperlink ref="F84" location="GRAPHS!A445" display="No. of active customers billed on zero consumption" xr:uid="{00000000-0004-0000-0200-00000C000000}"/>
    <hyperlink ref="F86" location="GRAPHS!A445" display="No. of active customers billed on zero consumption" xr:uid="{00000000-0004-0000-02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109" bestFit="1" customWidth="1"/>
    <col min="9" max="45" width="13" style="109" customWidth="1"/>
    <col min="46" max="46" width="13" style="109" bestFit="1" customWidth="1"/>
    <col min="47" max="83" width="13.44140625" style="109" customWidth="1"/>
    <col min="84" max="84" width="15.5546875" customWidth="1"/>
  </cols>
  <sheetData>
    <row r="1" spans="1:84" ht="56.25" customHeight="1" thickBot="1" x14ac:dyDescent="0.35">
      <c r="A1" s="46" t="s">
        <v>0</v>
      </c>
      <c r="B1" s="46"/>
      <c r="C1" s="46"/>
      <c r="D1" s="2"/>
      <c r="E1" s="2"/>
      <c r="F1" s="3" t="s">
        <v>223</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2735</v>
      </c>
      <c r="J5" s="73">
        <v>2732</v>
      </c>
      <c r="K5" s="73">
        <v>2718</v>
      </c>
      <c r="L5" s="73">
        <v>2714</v>
      </c>
      <c r="M5" s="73">
        <v>2708</v>
      </c>
      <c r="N5" s="73">
        <v>2692</v>
      </c>
      <c r="O5" s="73">
        <v>2690</v>
      </c>
      <c r="P5" s="73">
        <v>2681</v>
      </c>
      <c r="Q5" s="73">
        <v>2670</v>
      </c>
      <c r="R5" s="73">
        <v>2656</v>
      </c>
      <c r="S5" s="73">
        <v>2632</v>
      </c>
      <c r="T5" s="73">
        <v>2615</v>
      </c>
      <c r="U5" s="73">
        <v>2589</v>
      </c>
      <c r="V5" s="73">
        <v>2568</v>
      </c>
      <c r="W5" s="73">
        <v>2539</v>
      </c>
      <c r="X5" s="73">
        <v>2533</v>
      </c>
      <c r="Y5" s="73">
        <v>2523</v>
      </c>
      <c r="Z5" s="73">
        <v>2491</v>
      </c>
      <c r="AA5" s="73">
        <v>2470</v>
      </c>
      <c r="AB5" s="73">
        <v>2440</v>
      </c>
      <c r="AC5" s="73">
        <v>2380</v>
      </c>
      <c r="AD5" s="73">
        <v>2352</v>
      </c>
      <c r="AE5" s="73">
        <v>2347</v>
      </c>
      <c r="AF5" s="73">
        <v>2337</v>
      </c>
      <c r="AG5" s="73">
        <v>2332</v>
      </c>
      <c r="AH5" s="73">
        <v>2340</v>
      </c>
      <c r="AI5" s="73">
        <v>2323</v>
      </c>
      <c r="AJ5" s="73">
        <v>2322</v>
      </c>
      <c r="AK5" s="73">
        <v>2319</v>
      </c>
      <c r="AL5" s="73">
        <v>2316</v>
      </c>
      <c r="AM5" s="73">
        <v>2311</v>
      </c>
      <c r="AN5" s="73">
        <v>2304</v>
      </c>
      <c r="AO5" s="73">
        <v>2216</v>
      </c>
      <c r="AP5" s="73">
        <v>2211</v>
      </c>
      <c r="AQ5" s="73">
        <v>2288</v>
      </c>
      <c r="AR5" s="73">
        <v>2199</v>
      </c>
      <c r="AS5" s="73">
        <v>2197</v>
      </c>
      <c r="AT5" s="73">
        <v>2194</v>
      </c>
      <c r="AU5" s="73">
        <v>2190</v>
      </c>
      <c r="AV5" s="73">
        <v>2187</v>
      </c>
      <c r="AW5" s="73">
        <v>2187</v>
      </c>
      <c r="AX5" s="73">
        <v>2187</v>
      </c>
      <c r="AY5" s="73">
        <v>2176</v>
      </c>
      <c r="AZ5" s="73">
        <v>2161</v>
      </c>
      <c r="BA5" s="73">
        <v>2151</v>
      </c>
      <c r="BB5" s="73">
        <v>2149</v>
      </c>
      <c r="BC5" s="73">
        <v>2154</v>
      </c>
      <c r="BD5" s="73">
        <v>2156</v>
      </c>
      <c r="BE5" s="73">
        <v>2153</v>
      </c>
      <c r="BF5" s="73">
        <v>2147</v>
      </c>
      <c r="BG5" s="73">
        <v>2145</v>
      </c>
      <c r="BH5" s="73">
        <v>2149</v>
      </c>
      <c r="BI5" s="73">
        <v>2142</v>
      </c>
      <c r="BJ5" s="73">
        <v>2138</v>
      </c>
      <c r="BK5" s="73">
        <v>2135</v>
      </c>
      <c r="BL5" s="73">
        <v>2122</v>
      </c>
      <c r="BM5" s="73">
        <v>2122</v>
      </c>
      <c r="BN5" s="73">
        <v>2116</v>
      </c>
      <c r="BO5" s="73">
        <v>2111</v>
      </c>
      <c r="BP5" s="73">
        <v>2110</v>
      </c>
      <c r="BQ5" s="73">
        <v>2106</v>
      </c>
      <c r="BR5" s="73">
        <v>2101</v>
      </c>
      <c r="BS5" s="73">
        <v>2104</v>
      </c>
      <c r="BT5" s="73">
        <v>2104</v>
      </c>
      <c r="BU5" s="73">
        <v>2104</v>
      </c>
      <c r="BV5" s="73">
        <v>2096</v>
      </c>
      <c r="BW5" s="73">
        <v>2090</v>
      </c>
      <c r="BX5" s="73">
        <v>2080</v>
      </c>
      <c r="BY5" s="73">
        <v>2072</v>
      </c>
      <c r="BZ5" s="73">
        <v>2082</v>
      </c>
      <c r="CA5" s="73">
        <v>2067</v>
      </c>
      <c r="CB5" s="73">
        <v>2055</v>
      </c>
      <c r="CC5" s="73">
        <v>2049</v>
      </c>
      <c r="CD5" s="73">
        <v>2045</v>
      </c>
      <c r="CE5" s="73">
        <v>2037</v>
      </c>
      <c r="CF5" s="73">
        <v>2029</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55240</v>
      </c>
      <c r="J6" s="73">
        <v>55320</v>
      </c>
      <c r="K6" s="73">
        <v>55594</v>
      </c>
      <c r="L6" s="73">
        <v>55819</v>
      </c>
      <c r="M6" s="73">
        <v>56038</v>
      </c>
      <c r="N6" s="73">
        <v>56051</v>
      </c>
      <c r="O6" s="73">
        <v>56177</v>
      </c>
      <c r="P6" s="73">
        <v>56377</v>
      </c>
      <c r="Q6" s="73">
        <v>56417</v>
      </c>
      <c r="R6" s="73">
        <v>56527</v>
      </c>
      <c r="S6" s="73">
        <v>56641</v>
      </c>
      <c r="T6" s="73">
        <v>56751</v>
      </c>
      <c r="U6" s="73">
        <v>56789</v>
      </c>
      <c r="V6" s="73">
        <v>56781</v>
      </c>
      <c r="W6" s="73">
        <v>56988</v>
      </c>
      <c r="X6" s="73">
        <v>57086</v>
      </c>
      <c r="Y6" s="73">
        <v>57206</v>
      </c>
      <c r="Z6" s="73">
        <v>57262</v>
      </c>
      <c r="AA6" s="73">
        <v>57345</v>
      </c>
      <c r="AB6" s="73">
        <v>57476</v>
      </c>
      <c r="AC6" s="73">
        <v>57713</v>
      </c>
      <c r="AD6" s="73">
        <v>57863</v>
      </c>
      <c r="AE6" s="73">
        <v>57989</v>
      </c>
      <c r="AF6" s="73">
        <v>58121</v>
      </c>
      <c r="AG6" s="73">
        <v>58264</v>
      </c>
      <c r="AH6" s="73">
        <v>58307</v>
      </c>
      <c r="AI6" s="73">
        <v>58407</v>
      </c>
      <c r="AJ6" s="73">
        <v>58582</v>
      </c>
      <c r="AK6" s="73">
        <v>58688</v>
      </c>
      <c r="AL6" s="73">
        <v>58706</v>
      </c>
      <c r="AM6" s="73">
        <v>58699</v>
      </c>
      <c r="AN6" s="73">
        <v>58828</v>
      </c>
      <c r="AO6" s="73">
        <v>58644</v>
      </c>
      <c r="AP6" s="73">
        <v>58730</v>
      </c>
      <c r="AQ6" s="73">
        <v>59197</v>
      </c>
      <c r="AR6" s="73">
        <v>59020</v>
      </c>
      <c r="AS6" s="73">
        <v>59147</v>
      </c>
      <c r="AT6" s="73">
        <v>59196</v>
      </c>
      <c r="AU6" s="73">
        <v>59287</v>
      </c>
      <c r="AV6" s="73">
        <v>59266</v>
      </c>
      <c r="AW6" s="73">
        <v>59356</v>
      </c>
      <c r="AX6" s="73">
        <v>59418</v>
      </c>
      <c r="AY6" s="73">
        <v>59463</v>
      </c>
      <c r="AZ6" s="73">
        <v>59536</v>
      </c>
      <c r="BA6" s="73">
        <v>59726</v>
      </c>
      <c r="BB6" s="73">
        <v>59919</v>
      </c>
      <c r="BC6" s="73">
        <v>60102</v>
      </c>
      <c r="BD6" s="73">
        <v>60229</v>
      </c>
      <c r="BE6" s="73">
        <v>60248</v>
      </c>
      <c r="BF6" s="73">
        <v>60274</v>
      </c>
      <c r="BG6" s="73">
        <v>60588</v>
      </c>
      <c r="BH6" s="73">
        <v>60922</v>
      </c>
      <c r="BI6" s="73">
        <v>61130</v>
      </c>
      <c r="BJ6" s="73">
        <v>61311</v>
      </c>
      <c r="BK6" s="73">
        <v>61482</v>
      </c>
      <c r="BL6" s="73">
        <v>61803</v>
      </c>
      <c r="BM6" s="73">
        <v>61803</v>
      </c>
      <c r="BN6" s="73">
        <v>62105</v>
      </c>
      <c r="BO6" s="73">
        <v>62290</v>
      </c>
      <c r="BP6" s="73">
        <v>62674</v>
      </c>
      <c r="BQ6" s="73">
        <v>63103</v>
      </c>
      <c r="BR6" s="73">
        <v>63365</v>
      </c>
      <c r="BS6" s="73">
        <v>64361</v>
      </c>
      <c r="BT6" s="73">
        <v>64361</v>
      </c>
      <c r="BU6" s="73">
        <v>64361</v>
      </c>
      <c r="BV6" s="73">
        <v>64550</v>
      </c>
      <c r="BW6" s="73">
        <v>64666</v>
      </c>
      <c r="BX6" s="73">
        <v>64814</v>
      </c>
      <c r="BY6" s="73">
        <v>64940</v>
      </c>
      <c r="BZ6" s="73">
        <v>65013</v>
      </c>
      <c r="CA6" s="73">
        <v>65124</v>
      </c>
      <c r="CB6" s="73">
        <v>65157</v>
      </c>
      <c r="CC6" s="73">
        <v>65291</v>
      </c>
      <c r="CD6" s="73">
        <v>65395</v>
      </c>
      <c r="CE6" s="73">
        <v>65520</v>
      </c>
      <c r="CF6" s="73">
        <v>65651</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41</v>
      </c>
      <c r="J7" s="73">
        <v>41</v>
      </c>
      <c r="K7" s="73">
        <v>41</v>
      </c>
      <c r="L7" s="73">
        <v>41</v>
      </c>
      <c r="M7" s="73">
        <v>100</v>
      </c>
      <c r="N7" s="73">
        <v>100</v>
      </c>
      <c r="O7" s="73">
        <v>100</v>
      </c>
      <c r="P7" s="73">
        <v>100</v>
      </c>
      <c r="Q7" s="73">
        <v>100</v>
      </c>
      <c r="R7" s="73">
        <v>101</v>
      </c>
      <c r="S7" s="73">
        <v>101</v>
      </c>
      <c r="T7" s="73">
        <v>101</v>
      </c>
      <c r="U7" s="73">
        <v>101</v>
      </c>
      <c r="V7" s="73">
        <v>101</v>
      </c>
      <c r="W7" s="73">
        <v>101</v>
      </c>
      <c r="X7" s="73">
        <v>101</v>
      </c>
      <c r="Y7" s="73">
        <v>101</v>
      </c>
      <c r="Z7" s="73">
        <v>101</v>
      </c>
      <c r="AA7" s="73">
        <v>101</v>
      </c>
      <c r="AB7" s="73">
        <v>101</v>
      </c>
      <c r="AC7" s="73">
        <v>101</v>
      </c>
      <c r="AD7" s="73">
        <v>101</v>
      </c>
      <c r="AE7" s="73">
        <v>101</v>
      </c>
      <c r="AF7" s="73">
        <v>101</v>
      </c>
      <c r="AG7" s="73">
        <v>101</v>
      </c>
      <c r="AH7" s="73">
        <v>101</v>
      </c>
      <c r="AI7" s="73">
        <v>100</v>
      </c>
      <c r="AJ7" s="73">
        <v>100</v>
      </c>
      <c r="AK7" s="73">
        <v>100</v>
      </c>
      <c r="AL7" s="73">
        <v>100</v>
      </c>
      <c r="AM7" s="73">
        <v>100</v>
      </c>
      <c r="AN7" s="73">
        <v>100</v>
      </c>
      <c r="AO7" s="73">
        <v>100</v>
      </c>
      <c r="AP7" s="73">
        <v>100</v>
      </c>
      <c r="AQ7" s="73">
        <v>100</v>
      </c>
      <c r="AR7" s="73">
        <v>100</v>
      </c>
      <c r="AS7" s="73">
        <v>100</v>
      </c>
      <c r="AT7" s="73">
        <v>100</v>
      </c>
      <c r="AU7" s="73">
        <v>100</v>
      </c>
      <c r="AV7" s="73">
        <v>100</v>
      </c>
      <c r="AW7" s="73">
        <v>101</v>
      </c>
      <c r="AX7" s="73">
        <v>101</v>
      </c>
      <c r="AY7" s="73">
        <v>101</v>
      </c>
      <c r="AZ7" s="73">
        <v>101</v>
      </c>
      <c r="BA7" s="73">
        <v>101</v>
      </c>
      <c r="BB7" s="73">
        <v>101</v>
      </c>
      <c r="BC7" s="73">
        <v>101</v>
      </c>
      <c r="BD7" s="73">
        <v>101</v>
      </c>
      <c r="BE7" s="73">
        <v>101</v>
      </c>
      <c r="BF7" s="73">
        <v>101</v>
      </c>
      <c r="BG7" s="73">
        <v>101</v>
      </c>
      <c r="BH7" s="73">
        <v>101</v>
      </c>
      <c r="BI7" s="73">
        <v>101</v>
      </c>
      <c r="BJ7" s="73">
        <v>99</v>
      </c>
      <c r="BK7" s="73">
        <v>99</v>
      </c>
      <c r="BL7" s="73">
        <v>99</v>
      </c>
      <c r="BM7" s="73">
        <v>99</v>
      </c>
      <c r="BN7" s="73">
        <v>100</v>
      </c>
      <c r="BO7" s="73">
        <v>98</v>
      </c>
      <c r="BP7" s="73">
        <v>98</v>
      </c>
      <c r="BQ7" s="73">
        <v>98</v>
      </c>
      <c r="BR7" s="73">
        <v>101</v>
      </c>
      <c r="BS7" s="73">
        <v>98</v>
      </c>
      <c r="BT7" s="73">
        <v>98</v>
      </c>
      <c r="BU7" s="73">
        <v>98</v>
      </c>
      <c r="BV7" s="73">
        <v>98</v>
      </c>
      <c r="BW7" s="73">
        <v>98</v>
      </c>
      <c r="BX7" s="73">
        <v>98</v>
      </c>
      <c r="BY7" s="73">
        <v>98</v>
      </c>
      <c r="BZ7" s="73">
        <v>98</v>
      </c>
      <c r="CA7" s="73">
        <v>98</v>
      </c>
      <c r="CB7" s="73">
        <v>98</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57975</v>
      </c>
      <c r="J8" s="156">
        <v>58052</v>
      </c>
      <c r="K8" s="156">
        <v>58312</v>
      </c>
      <c r="L8" s="156">
        <v>58533</v>
      </c>
      <c r="M8" s="156">
        <v>58746</v>
      </c>
      <c r="N8" s="156">
        <v>58743</v>
      </c>
      <c r="O8" s="156">
        <v>58867</v>
      </c>
      <c r="P8" s="156">
        <v>59058</v>
      </c>
      <c r="Q8" s="156">
        <v>59087</v>
      </c>
      <c r="R8" s="156">
        <v>59183</v>
      </c>
      <c r="S8" s="156">
        <v>59273</v>
      </c>
      <c r="T8" s="156">
        <v>59366</v>
      </c>
      <c r="U8" s="156">
        <v>59378</v>
      </c>
      <c r="V8" s="156">
        <v>59349</v>
      </c>
      <c r="W8" s="156">
        <v>59527</v>
      </c>
      <c r="X8" s="156">
        <v>59619</v>
      </c>
      <c r="Y8" s="156">
        <v>59729</v>
      </c>
      <c r="Z8" s="156">
        <v>59753</v>
      </c>
      <c r="AA8" s="156">
        <v>59815</v>
      </c>
      <c r="AB8" s="156">
        <v>59916</v>
      </c>
      <c r="AC8" s="156">
        <v>60093</v>
      </c>
      <c r="AD8" s="156">
        <v>60215</v>
      </c>
      <c r="AE8" s="156">
        <v>60336</v>
      </c>
      <c r="AF8" s="156">
        <v>60458</v>
      </c>
      <c r="AG8" s="156">
        <v>60596</v>
      </c>
      <c r="AH8" s="156">
        <v>60647</v>
      </c>
      <c r="AI8" s="156">
        <v>60730</v>
      </c>
      <c r="AJ8" s="156">
        <v>60904</v>
      </c>
      <c r="AK8" s="156">
        <v>61007</v>
      </c>
      <c r="AL8" s="156">
        <v>61022</v>
      </c>
      <c r="AM8" s="156">
        <v>61010</v>
      </c>
      <c r="AN8" s="156">
        <v>61132</v>
      </c>
      <c r="AO8" s="156">
        <v>60860</v>
      </c>
      <c r="AP8" s="156">
        <v>60941</v>
      </c>
      <c r="AQ8" s="156">
        <v>61485</v>
      </c>
      <c r="AR8" s="156">
        <v>61219</v>
      </c>
      <c r="AS8" s="156">
        <v>61344</v>
      </c>
      <c r="AT8" s="156">
        <v>61390</v>
      </c>
      <c r="AU8" s="156">
        <v>61477</v>
      </c>
      <c r="AV8" s="156">
        <v>61453</v>
      </c>
      <c r="AW8" s="156">
        <v>61543</v>
      </c>
      <c r="AX8" s="156">
        <v>61605</v>
      </c>
      <c r="AY8" s="156">
        <v>61639</v>
      </c>
      <c r="AZ8" s="156">
        <v>61697</v>
      </c>
      <c r="BA8" s="156">
        <v>61877</v>
      </c>
      <c r="BB8" s="156">
        <v>62068</v>
      </c>
      <c r="BC8" s="156">
        <v>62256</v>
      </c>
      <c r="BD8" s="156">
        <v>62385</v>
      </c>
      <c r="BE8" s="156">
        <v>62401</v>
      </c>
      <c r="BF8" s="156">
        <v>62421</v>
      </c>
      <c r="BG8" s="156">
        <v>62733</v>
      </c>
      <c r="BH8" s="156">
        <v>63071</v>
      </c>
      <c r="BI8" s="156">
        <v>63272</v>
      </c>
      <c r="BJ8" s="156">
        <v>63449</v>
      </c>
      <c r="BK8" s="156">
        <v>63617</v>
      </c>
      <c r="BL8" s="156">
        <v>63925</v>
      </c>
      <c r="BM8" s="156">
        <v>63925</v>
      </c>
      <c r="BN8" s="156">
        <v>64221</v>
      </c>
      <c r="BO8" s="156">
        <v>64401</v>
      </c>
      <c r="BP8" s="156">
        <v>64784</v>
      </c>
      <c r="BQ8" s="156">
        <v>65209</v>
      </c>
      <c r="BR8" s="156">
        <v>65466</v>
      </c>
      <c r="BS8" s="156">
        <v>66465</v>
      </c>
      <c r="BT8" s="156">
        <v>66465</v>
      </c>
      <c r="BU8" s="156">
        <v>66465</v>
      </c>
      <c r="BV8" s="156">
        <v>66646</v>
      </c>
      <c r="BW8" s="156">
        <v>66756</v>
      </c>
      <c r="BX8" s="156">
        <v>66894</v>
      </c>
      <c r="BY8" s="156">
        <v>67012</v>
      </c>
      <c r="BZ8" s="156">
        <v>67095</v>
      </c>
      <c r="CA8" s="156">
        <v>67191</v>
      </c>
      <c r="CB8" s="156">
        <v>67212</v>
      </c>
      <c r="CC8" s="156">
        <v>67340</v>
      </c>
      <c r="CD8" s="156">
        <v>67440</v>
      </c>
      <c r="CE8" s="156">
        <v>67557</v>
      </c>
      <c r="CF8" s="156">
        <v>67680</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57975</v>
      </c>
      <c r="J10" s="157">
        <v>58052</v>
      </c>
      <c r="K10" s="157">
        <v>58312</v>
      </c>
      <c r="L10" s="157">
        <v>58533</v>
      </c>
      <c r="M10" s="157">
        <v>58746</v>
      </c>
      <c r="N10" s="157">
        <v>58743</v>
      </c>
      <c r="O10" s="157">
        <v>58867</v>
      </c>
      <c r="P10" s="157">
        <v>59058</v>
      </c>
      <c r="Q10" s="157">
        <v>59087</v>
      </c>
      <c r="R10" s="157">
        <v>59183</v>
      </c>
      <c r="S10" s="157">
        <v>59273</v>
      </c>
      <c r="T10" s="157">
        <v>59366</v>
      </c>
      <c r="U10" s="157">
        <v>59378</v>
      </c>
      <c r="V10" s="157">
        <v>59349</v>
      </c>
      <c r="W10" s="157">
        <v>59527</v>
      </c>
      <c r="X10" s="157">
        <v>59619</v>
      </c>
      <c r="Y10" s="157">
        <v>59729</v>
      </c>
      <c r="Z10" s="157">
        <v>59753</v>
      </c>
      <c r="AA10" s="157">
        <v>59815</v>
      </c>
      <c r="AB10" s="157">
        <v>59916</v>
      </c>
      <c r="AC10" s="157">
        <v>60093</v>
      </c>
      <c r="AD10" s="157">
        <v>60215</v>
      </c>
      <c r="AE10" s="157">
        <v>60336</v>
      </c>
      <c r="AF10" s="157">
        <v>60458</v>
      </c>
      <c r="AG10" s="157">
        <v>60596</v>
      </c>
      <c r="AH10" s="157">
        <v>60647</v>
      </c>
      <c r="AI10" s="157">
        <v>60730</v>
      </c>
      <c r="AJ10" s="157">
        <v>60904</v>
      </c>
      <c r="AK10" s="157">
        <v>61007</v>
      </c>
      <c r="AL10" s="157">
        <v>61022</v>
      </c>
      <c r="AM10" s="157">
        <v>61010</v>
      </c>
      <c r="AN10" s="157">
        <v>61132</v>
      </c>
      <c r="AO10" s="157">
        <v>60860</v>
      </c>
      <c r="AP10" s="157">
        <v>60941</v>
      </c>
      <c r="AQ10" s="157">
        <v>61485</v>
      </c>
      <c r="AR10" s="157">
        <v>61219</v>
      </c>
      <c r="AS10" s="157">
        <v>61344</v>
      </c>
      <c r="AT10" s="157">
        <v>61390</v>
      </c>
      <c r="AU10" s="157">
        <v>61477</v>
      </c>
      <c r="AV10" s="157">
        <v>61453</v>
      </c>
      <c r="AW10" s="157">
        <v>61543</v>
      </c>
      <c r="AX10" s="157">
        <v>61605</v>
      </c>
      <c r="AY10" s="157">
        <v>61639</v>
      </c>
      <c r="AZ10" s="157">
        <v>61697</v>
      </c>
      <c r="BA10" s="157">
        <v>61877</v>
      </c>
      <c r="BB10" s="157">
        <v>62068</v>
      </c>
      <c r="BC10" s="157">
        <v>62256</v>
      </c>
      <c r="BD10" s="157">
        <v>62385</v>
      </c>
      <c r="BE10" s="157">
        <v>62401</v>
      </c>
      <c r="BF10" s="157">
        <v>62421</v>
      </c>
      <c r="BG10" s="157">
        <v>62733</v>
      </c>
      <c r="BH10" s="157">
        <v>63071</v>
      </c>
      <c r="BI10" s="157">
        <v>63272</v>
      </c>
      <c r="BJ10" s="157">
        <v>63449</v>
      </c>
      <c r="BK10" s="157">
        <v>63617</v>
      </c>
      <c r="BL10" s="157">
        <v>63925</v>
      </c>
      <c r="BM10" s="157">
        <v>63925</v>
      </c>
      <c r="BN10" s="157">
        <v>64221</v>
      </c>
      <c r="BO10" s="157">
        <v>64401</v>
      </c>
      <c r="BP10" s="157">
        <v>64784</v>
      </c>
      <c r="BQ10" s="157">
        <v>65209</v>
      </c>
      <c r="BR10" s="157">
        <v>65466</v>
      </c>
      <c r="BS10" s="157">
        <v>66465</v>
      </c>
      <c r="BT10" s="157">
        <v>66465</v>
      </c>
      <c r="BU10" s="157">
        <v>66465</v>
      </c>
      <c r="BV10" s="157">
        <v>66646</v>
      </c>
      <c r="BW10" s="157">
        <v>66756</v>
      </c>
      <c r="BX10" s="157">
        <v>66894</v>
      </c>
      <c r="BY10" s="157">
        <v>67012</v>
      </c>
      <c r="BZ10" s="157">
        <v>67095</v>
      </c>
      <c r="CA10" s="157">
        <v>67191</v>
      </c>
      <c r="CB10" s="157">
        <v>67212</v>
      </c>
      <c r="CC10" s="157">
        <v>67340</v>
      </c>
      <c r="CD10" s="157">
        <v>67440</v>
      </c>
      <c r="CE10" s="157">
        <v>67557</v>
      </c>
      <c r="CF10" s="157">
        <v>67680</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row>
    <row r="13" spans="1:84" x14ac:dyDescent="0.25">
      <c r="A13" s="46"/>
      <c r="B13" s="46"/>
      <c r="C13" s="46"/>
      <c r="D13" s="17"/>
      <c r="E13" s="17"/>
      <c r="F13" s="18"/>
      <c r="G13" s="117"/>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row>
    <row r="14" spans="1:84" ht="13.8" thickBot="1" x14ac:dyDescent="0.3">
      <c r="A14" s="46"/>
      <c r="B14" s="46"/>
      <c r="C14" s="46"/>
      <c r="D14" s="17"/>
      <c r="E14" s="17"/>
      <c r="F14" s="18"/>
      <c r="G14" s="117"/>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row>
    <row r="15" spans="1:84" ht="24" customHeight="1" thickTop="1" thickBot="1" x14ac:dyDescent="0.3">
      <c r="A15" s="46"/>
      <c r="B15" s="46"/>
      <c r="C15" s="46"/>
      <c r="D15" s="17"/>
      <c r="E15" s="7"/>
      <c r="F15" s="8" t="s">
        <v>10</v>
      </c>
      <c r="G15" s="117"/>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row>
    <row r="16" spans="1:84" ht="12.75" customHeight="1" x14ac:dyDescent="0.3">
      <c r="A16" s="46"/>
      <c r="B16" s="46"/>
      <c r="C16" s="46"/>
      <c r="D16" s="17"/>
      <c r="E16" s="11"/>
      <c r="F16" s="19"/>
      <c r="G16" s="117"/>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146835</v>
      </c>
      <c r="J17" s="73">
        <v>146544</v>
      </c>
      <c r="K17" s="73">
        <v>145906</v>
      </c>
      <c r="L17" s="73">
        <v>145229</v>
      </c>
      <c r="M17" s="73">
        <v>144622</v>
      </c>
      <c r="N17" s="73">
        <v>144358</v>
      </c>
      <c r="O17" s="73">
        <v>143945</v>
      </c>
      <c r="P17" s="73">
        <v>143427</v>
      </c>
      <c r="Q17" s="73">
        <v>143008</v>
      </c>
      <c r="R17" s="73">
        <v>142477</v>
      </c>
      <c r="S17" s="73">
        <v>142097</v>
      </c>
      <c r="T17" s="73">
        <v>141673</v>
      </c>
      <c r="U17" s="73">
        <v>141316</v>
      </c>
      <c r="V17" s="73">
        <v>140988</v>
      </c>
      <c r="W17" s="73">
        <v>140383</v>
      </c>
      <c r="X17" s="73">
        <v>139906</v>
      </c>
      <c r="Y17" s="73">
        <v>139584</v>
      </c>
      <c r="Z17" s="73">
        <v>139166</v>
      </c>
      <c r="AA17" s="73">
        <v>138813</v>
      </c>
      <c r="AB17" s="73">
        <v>138249</v>
      </c>
      <c r="AC17" s="73">
        <v>137642</v>
      </c>
      <c r="AD17" s="73">
        <v>137183</v>
      </c>
      <c r="AE17" s="73">
        <v>136807</v>
      </c>
      <c r="AF17" s="73">
        <v>136445</v>
      </c>
      <c r="AG17" s="73">
        <v>136135</v>
      </c>
      <c r="AH17" s="73">
        <v>136048</v>
      </c>
      <c r="AI17" s="73">
        <v>135772</v>
      </c>
      <c r="AJ17" s="73">
        <v>135207</v>
      </c>
      <c r="AK17" s="73">
        <v>134777</v>
      </c>
      <c r="AL17" s="73">
        <v>134532</v>
      </c>
      <c r="AM17" s="73">
        <v>134184</v>
      </c>
      <c r="AN17" s="73">
        <v>133772</v>
      </c>
      <c r="AO17" s="73">
        <v>133222</v>
      </c>
      <c r="AP17" s="73">
        <v>132867</v>
      </c>
      <c r="AQ17" s="73">
        <v>132332</v>
      </c>
      <c r="AR17" s="73">
        <v>131797</v>
      </c>
      <c r="AS17" s="73">
        <v>131308</v>
      </c>
      <c r="AT17" s="73">
        <v>130941</v>
      </c>
      <c r="AU17" s="73">
        <v>130441</v>
      </c>
      <c r="AV17" s="73">
        <v>130205</v>
      </c>
      <c r="AW17" s="73">
        <v>129780</v>
      </c>
      <c r="AX17" s="73">
        <v>129437</v>
      </c>
      <c r="AY17" s="73">
        <v>129097</v>
      </c>
      <c r="AZ17" s="73">
        <v>128594</v>
      </c>
      <c r="BA17" s="73">
        <v>128133</v>
      </c>
      <c r="BB17" s="73">
        <v>127387</v>
      </c>
      <c r="BC17" s="73">
        <v>126853</v>
      </c>
      <c r="BD17" s="73">
        <v>0</v>
      </c>
      <c r="BE17" s="73">
        <v>125938</v>
      </c>
      <c r="BF17" s="73">
        <v>125668</v>
      </c>
      <c r="BG17" s="73">
        <v>124862</v>
      </c>
      <c r="BH17" s="73">
        <v>124043</v>
      </c>
      <c r="BI17" s="73">
        <v>123435</v>
      </c>
      <c r="BJ17" s="73">
        <v>122868</v>
      </c>
      <c r="BK17" s="73">
        <v>122338</v>
      </c>
      <c r="BL17" s="73">
        <v>121627</v>
      </c>
      <c r="BM17" s="73">
        <v>120879</v>
      </c>
      <c r="BN17" s="73">
        <v>120231</v>
      </c>
      <c r="BO17" s="73">
        <v>119491</v>
      </c>
      <c r="BP17" s="73">
        <v>118641</v>
      </c>
      <c r="BQ17" s="73">
        <v>117599</v>
      </c>
      <c r="BR17" s="73">
        <v>116939</v>
      </c>
      <c r="BS17" s="73">
        <v>116057</v>
      </c>
      <c r="BT17" s="73">
        <v>115255</v>
      </c>
      <c r="BU17" s="73">
        <v>114435</v>
      </c>
      <c r="BV17" s="73">
        <v>113928</v>
      </c>
      <c r="BW17" s="73">
        <v>113347</v>
      </c>
      <c r="BX17" s="73">
        <v>112738</v>
      </c>
      <c r="BY17" s="73">
        <v>112031</v>
      </c>
      <c r="BZ17" s="73">
        <v>111393</v>
      </c>
      <c r="CA17" s="73">
        <v>110756</v>
      </c>
      <c r="CB17" s="73">
        <v>110336</v>
      </c>
      <c r="CC17" s="73">
        <v>109785</v>
      </c>
      <c r="CD17" s="73">
        <v>109258</v>
      </c>
      <c r="CE17" s="73">
        <v>108642</v>
      </c>
      <c r="CF17" s="73" t="s">
        <v>224</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2246</v>
      </c>
      <c r="J18" s="73">
        <v>2245</v>
      </c>
      <c r="K18" s="73">
        <v>2238</v>
      </c>
      <c r="L18" s="73">
        <v>2241</v>
      </c>
      <c r="M18" s="73">
        <v>3725</v>
      </c>
      <c r="N18" s="73">
        <v>3724</v>
      </c>
      <c r="O18" s="73">
        <v>3720</v>
      </c>
      <c r="P18" s="73">
        <v>3714</v>
      </c>
      <c r="Q18" s="73">
        <v>3701</v>
      </c>
      <c r="R18" s="73">
        <v>3695</v>
      </c>
      <c r="S18" s="73">
        <v>3695</v>
      </c>
      <c r="T18" s="73">
        <v>3688</v>
      </c>
      <c r="U18" s="73">
        <v>3681</v>
      </c>
      <c r="V18" s="73">
        <v>3659</v>
      </c>
      <c r="W18" s="73">
        <v>3662</v>
      </c>
      <c r="X18" s="73">
        <v>3660</v>
      </c>
      <c r="Y18" s="73">
        <v>3654</v>
      </c>
      <c r="Z18" s="73">
        <v>3652</v>
      </c>
      <c r="AA18" s="73">
        <v>3657</v>
      </c>
      <c r="AB18" s="73">
        <v>3652</v>
      </c>
      <c r="AC18" s="73">
        <v>4064</v>
      </c>
      <c r="AD18" s="73">
        <v>4092</v>
      </c>
      <c r="AE18" s="73">
        <v>4091</v>
      </c>
      <c r="AF18" s="73">
        <v>4086</v>
      </c>
      <c r="AG18" s="73">
        <v>4086</v>
      </c>
      <c r="AH18" s="73">
        <v>4087</v>
      </c>
      <c r="AI18" s="73">
        <v>4085</v>
      </c>
      <c r="AJ18" s="73">
        <v>4099</v>
      </c>
      <c r="AK18" s="73">
        <v>4065</v>
      </c>
      <c r="AL18" s="73">
        <v>4065</v>
      </c>
      <c r="AM18" s="73">
        <v>4053</v>
      </c>
      <c r="AN18" s="73">
        <v>4050</v>
      </c>
      <c r="AO18" s="73">
        <v>4039</v>
      </c>
      <c r="AP18" s="73">
        <v>4039</v>
      </c>
      <c r="AQ18" s="73">
        <v>4034</v>
      </c>
      <c r="AR18" s="73">
        <v>4034</v>
      </c>
      <c r="AS18" s="73">
        <v>4037</v>
      </c>
      <c r="AT18" s="73">
        <v>4022</v>
      </c>
      <c r="AU18" s="73">
        <v>4022</v>
      </c>
      <c r="AV18" s="73">
        <v>4016</v>
      </c>
      <c r="AW18" s="73">
        <v>4009</v>
      </c>
      <c r="AX18" s="73">
        <v>3996</v>
      </c>
      <c r="AY18" s="73">
        <v>3989</v>
      </c>
      <c r="AZ18" s="73">
        <v>3987</v>
      </c>
      <c r="BA18" s="73">
        <v>3985</v>
      </c>
      <c r="BB18" s="73">
        <v>3969</v>
      </c>
      <c r="BC18" s="73">
        <v>3940</v>
      </c>
      <c r="BD18" s="73">
        <v>1538</v>
      </c>
      <c r="BE18" s="73">
        <v>3946</v>
      </c>
      <c r="BF18" s="73">
        <v>3953</v>
      </c>
      <c r="BG18" s="73">
        <v>3947</v>
      </c>
      <c r="BH18" s="73">
        <v>3972</v>
      </c>
      <c r="BI18" s="73">
        <v>3972</v>
      </c>
      <c r="BJ18" s="73">
        <v>3968</v>
      </c>
      <c r="BK18" s="73">
        <v>3967</v>
      </c>
      <c r="BL18" s="73">
        <v>3951</v>
      </c>
      <c r="BM18" s="73">
        <v>3929</v>
      </c>
      <c r="BN18" s="73">
        <v>3913</v>
      </c>
      <c r="BO18" s="73">
        <v>3919</v>
      </c>
      <c r="BP18" s="73">
        <v>3925</v>
      </c>
      <c r="BQ18" s="73">
        <v>3925</v>
      </c>
      <c r="BR18" s="73">
        <v>0</v>
      </c>
      <c r="BS18" s="73">
        <v>3919</v>
      </c>
      <c r="BT18" s="73">
        <v>3911</v>
      </c>
      <c r="BU18" s="73">
        <v>3900</v>
      </c>
      <c r="BV18" s="73">
        <v>3922</v>
      </c>
      <c r="BW18" s="73">
        <v>3919</v>
      </c>
      <c r="BX18" s="73">
        <v>3920</v>
      </c>
      <c r="BY18" s="73">
        <v>3928</v>
      </c>
      <c r="BZ18" s="73">
        <v>3925</v>
      </c>
      <c r="CA18" s="73">
        <v>3914</v>
      </c>
      <c r="CB18" s="73">
        <v>3904</v>
      </c>
      <c r="CC18" s="73">
        <v>3901</v>
      </c>
      <c r="CD18" s="73">
        <v>3897</v>
      </c>
      <c r="CE18" s="73">
        <v>3889</v>
      </c>
      <c r="CF18" s="73" t="s">
        <v>225</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16</v>
      </c>
      <c r="J19" s="73">
        <v>16</v>
      </c>
      <c r="K19" s="73">
        <v>16</v>
      </c>
      <c r="L19" s="73">
        <v>16</v>
      </c>
      <c r="M19" s="73">
        <v>16</v>
      </c>
      <c r="N19" s="73">
        <v>16</v>
      </c>
      <c r="O19" s="73">
        <v>16</v>
      </c>
      <c r="P19" s="73">
        <v>16</v>
      </c>
      <c r="Q19" s="73">
        <v>16</v>
      </c>
      <c r="R19" s="73">
        <v>16</v>
      </c>
      <c r="S19" s="73">
        <v>16</v>
      </c>
      <c r="T19" s="73">
        <v>16</v>
      </c>
      <c r="U19" s="73">
        <v>16</v>
      </c>
      <c r="V19" s="73">
        <v>16</v>
      </c>
      <c r="W19" s="73">
        <v>16</v>
      </c>
      <c r="X19" s="73">
        <v>16</v>
      </c>
      <c r="Y19" s="73">
        <v>16</v>
      </c>
      <c r="Z19" s="73">
        <v>16</v>
      </c>
      <c r="AA19" s="73">
        <v>16</v>
      </c>
      <c r="AB19" s="73">
        <v>16</v>
      </c>
      <c r="AC19" s="73">
        <v>16</v>
      </c>
      <c r="AD19" s="73">
        <v>16</v>
      </c>
      <c r="AE19" s="73">
        <v>16</v>
      </c>
      <c r="AF19" s="73">
        <v>16</v>
      </c>
      <c r="AG19" s="73">
        <v>16</v>
      </c>
      <c r="AH19" s="73">
        <v>16</v>
      </c>
      <c r="AI19" s="73">
        <v>16</v>
      </c>
      <c r="AJ19" s="73">
        <v>16</v>
      </c>
      <c r="AK19" s="73">
        <v>16</v>
      </c>
      <c r="AL19" s="73">
        <v>16</v>
      </c>
      <c r="AM19" s="73">
        <v>16</v>
      </c>
      <c r="AN19" s="73">
        <v>16</v>
      </c>
      <c r="AO19" s="73">
        <v>21</v>
      </c>
      <c r="AP19" s="73">
        <v>21</v>
      </c>
      <c r="AQ19" s="73">
        <v>21</v>
      </c>
      <c r="AR19" s="73">
        <v>21</v>
      </c>
      <c r="AS19" s="73">
        <v>21</v>
      </c>
      <c r="AT19" s="73">
        <v>21</v>
      </c>
      <c r="AU19" s="73">
        <v>21</v>
      </c>
      <c r="AV19" s="73">
        <v>21</v>
      </c>
      <c r="AW19" s="73">
        <v>21</v>
      </c>
      <c r="AX19" s="73">
        <v>21</v>
      </c>
      <c r="AY19" s="73">
        <v>21</v>
      </c>
      <c r="AZ19" s="73">
        <v>21</v>
      </c>
      <c r="BA19" s="73">
        <v>21</v>
      </c>
      <c r="BB19" s="73">
        <v>22</v>
      </c>
      <c r="BC19" s="73">
        <v>25</v>
      </c>
      <c r="BD19" s="73">
        <v>25</v>
      </c>
      <c r="BE19" s="73">
        <v>25</v>
      </c>
      <c r="BF19" s="73">
        <v>25</v>
      </c>
      <c r="BG19" s="73">
        <v>24</v>
      </c>
      <c r="BH19" s="73">
        <v>24</v>
      </c>
      <c r="BI19" s="73">
        <v>24</v>
      </c>
      <c r="BJ19" s="73">
        <v>21</v>
      </c>
      <c r="BK19" s="73">
        <v>21</v>
      </c>
      <c r="BL19" s="73">
        <v>21</v>
      </c>
      <c r="BM19" s="73">
        <v>0</v>
      </c>
      <c r="BN19" s="73">
        <v>18</v>
      </c>
      <c r="BO19" s="73">
        <v>15</v>
      </c>
      <c r="BP19" s="73">
        <v>15</v>
      </c>
      <c r="BQ19" s="73">
        <v>15</v>
      </c>
      <c r="BR19" s="73">
        <v>12</v>
      </c>
      <c r="BS19" s="73">
        <v>12</v>
      </c>
      <c r="BT19" s="73">
        <v>12</v>
      </c>
      <c r="BU19" s="73">
        <v>7</v>
      </c>
      <c r="BV19" s="73">
        <v>7</v>
      </c>
      <c r="BW19" s="73">
        <v>7</v>
      </c>
      <c r="BX19" s="73">
        <v>7</v>
      </c>
      <c r="BY19" s="73">
        <v>7</v>
      </c>
      <c r="BZ19" s="73">
        <v>7</v>
      </c>
      <c r="CA19" s="73">
        <v>12</v>
      </c>
      <c r="CB19" s="73">
        <v>12</v>
      </c>
      <c r="CC19" s="73">
        <v>12</v>
      </c>
      <c r="CD19" s="73">
        <v>11</v>
      </c>
      <c r="CE19" s="73">
        <v>11</v>
      </c>
      <c r="CF19" s="73">
        <v>11</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16</v>
      </c>
      <c r="J21" s="21">
        <v>16</v>
      </c>
      <c r="K21" s="21">
        <v>16</v>
      </c>
      <c r="L21" s="21">
        <v>16</v>
      </c>
      <c r="M21" s="21">
        <v>16</v>
      </c>
      <c r="N21" s="21">
        <v>16</v>
      </c>
      <c r="O21" s="21">
        <v>16</v>
      </c>
      <c r="P21" s="21">
        <v>16</v>
      </c>
      <c r="Q21" s="21">
        <v>16</v>
      </c>
      <c r="R21" s="21">
        <v>16</v>
      </c>
      <c r="S21" s="21">
        <v>16</v>
      </c>
      <c r="T21" s="21">
        <v>16</v>
      </c>
      <c r="U21" s="21">
        <v>16</v>
      </c>
      <c r="V21" s="21">
        <v>16</v>
      </c>
      <c r="W21" s="21">
        <v>16</v>
      </c>
      <c r="X21" s="21">
        <v>16</v>
      </c>
      <c r="Y21" s="21">
        <v>16</v>
      </c>
      <c r="Z21" s="21">
        <v>16</v>
      </c>
      <c r="AA21" s="21">
        <v>16</v>
      </c>
      <c r="AB21" s="21">
        <v>16</v>
      </c>
      <c r="AC21" s="21">
        <v>16</v>
      </c>
      <c r="AD21" s="21">
        <v>16</v>
      </c>
      <c r="AE21" s="21">
        <v>16</v>
      </c>
      <c r="AF21" s="21">
        <v>16</v>
      </c>
      <c r="AG21" s="21">
        <v>16</v>
      </c>
      <c r="AH21" s="21">
        <v>16</v>
      </c>
      <c r="AI21" s="21">
        <v>16</v>
      </c>
      <c r="AJ21" s="21">
        <v>16</v>
      </c>
      <c r="AK21" s="21">
        <v>16</v>
      </c>
      <c r="AL21" s="21">
        <v>16</v>
      </c>
      <c r="AM21" s="21">
        <v>16</v>
      </c>
      <c r="AN21" s="21">
        <v>16</v>
      </c>
      <c r="AO21" s="21">
        <v>21</v>
      </c>
      <c r="AP21" s="21">
        <v>21</v>
      </c>
      <c r="AQ21" s="21">
        <v>21</v>
      </c>
      <c r="AR21" s="21">
        <v>21</v>
      </c>
      <c r="AS21" s="21">
        <v>21</v>
      </c>
      <c r="AT21" s="21">
        <v>21</v>
      </c>
      <c r="AU21" s="21">
        <v>21</v>
      </c>
      <c r="AV21" s="21">
        <v>21</v>
      </c>
      <c r="AW21" s="21">
        <v>21</v>
      </c>
      <c r="AX21" s="21">
        <v>21</v>
      </c>
      <c r="AY21" s="21">
        <v>21</v>
      </c>
      <c r="AZ21" s="21">
        <v>21</v>
      </c>
      <c r="BA21" s="21">
        <v>21</v>
      </c>
      <c r="BB21" s="21">
        <v>22</v>
      </c>
      <c r="BC21" s="21">
        <v>25</v>
      </c>
      <c r="BD21" s="21">
        <v>25</v>
      </c>
      <c r="BE21" s="21">
        <v>25</v>
      </c>
      <c r="BF21" s="21">
        <v>25</v>
      </c>
      <c r="BG21" s="21">
        <v>24</v>
      </c>
      <c r="BH21" s="21">
        <v>24</v>
      </c>
      <c r="BI21" s="21">
        <v>24</v>
      </c>
      <c r="BJ21" s="21">
        <v>21</v>
      </c>
      <c r="BK21" s="21">
        <v>21</v>
      </c>
      <c r="BL21" s="21">
        <v>21</v>
      </c>
      <c r="BM21" s="21">
        <v>0</v>
      </c>
      <c r="BN21" s="21">
        <v>18</v>
      </c>
      <c r="BO21" s="21">
        <v>15</v>
      </c>
      <c r="BP21" s="21">
        <v>15</v>
      </c>
      <c r="BQ21" s="21">
        <v>15</v>
      </c>
      <c r="BR21" s="21">
        <v>12</v>
      </c>
      <c r="BS21" s="21">
        <v>12</v>
      </c>
      <c r="BT21" s="21">
        <v>12</v>
      </c>
      <c r="BU21" s="21">
        <v>7</v>
      </c>
      <c r="BV21" s="21">
        <v>7</v>
      </c>
      <c r="BW21" s="21">
        <v>7</v>
      </c>
      <c r="BX21" s="21">
        <v>7</v>
      </c>
      <c r="BY21" s="21">
        <v>7</v>
      </c>
      <c r="BZ21" s="21">
        <v>7</v>
      </c>
      <c r="CA21" s="21">
        <v>12</v>
      </c>
      <c r="CB21" s="21">
        <v>12</v>
      </c>
      <c r="CC21" s="21">
        <v>12</v>
      </c>
      <c r="CD21" s="21">
        <v>11</v>
      </c>
      <c r="CE21" s="21">
        <v>11</v>
      </c>
      <c r="CF21" s="21">
        <v>11</v>
      </c>
    </row>
    <row r="22" spans="1:84" x14ac:dyDescent="0.25">
      <c r="A22" s="46"/>
      <c r="B22" s="46"/>
      <c r="C22" s="46"/>
      <c r="D22" s="17"/>
      <c r="E22" s="11"/>
      <c r="F22" s="14" t="s">
        <v>21</v>
      </c>
      <c r="G22" s="23" t="e">
        <f ca="1">G21/G8</f>
        <v>#REF!</v>
      </c>
      <c r="H22" s="54" t="e">
        <f>IF(H18 = 0, 0, H21/H8)</f>
        <v>#REF!</v>
      </c>
      <c r="I22" s="54">
        <v>2.7598102630444155E-4</v>
      </c>
      <c r="J22" s="54">
        <v>2.7561496589264796E-4</v>
      </c>
      <c r="K22" s="54">
        <v>2.7438606118809165E-4</v>
      </c>
      <c r="L22" s="54">
        <v>2.7335007602548989E-4</v>
      </c>
      <c r="M22" s="54">
        <v>2.7235896912130187E-4</v>
      </c>
      <c r="N22" s="54">
        <v>2.7237287847062627E-4</v>
      </c>
      <c r="O22" s="54">
        <v>2.7179914043521839E-4</v>
      </c>
      <c r="P22" s="54">
        <v>2.7092011243184667E-4</v>
      </c>
      <c r="Q22" s="54">
        <v>2.7078714438032056E-4</v>
      </c>
      <c r="R22" s="54">
        <v>2.7034790395890712E-4</v>
      </c>
      <c r="S22" s="54">
        <v>2.6993740826345889E-4</v>
      </c>
      <c r="T22" s="54">
        <v>2.6951453694033621E-4</v>
      </c>
      <c r="U22" s="54">
        <v>2.6946006938596785E-4</v>
      </c>
      <c r="V22" s="54">
        <v>2.6959173701326055E-4</v>
      </c>
      <c r="W22" s="54">
        <v>2.6878559309221028E-4</v>
      </c>
      <c r="X22" s="54">
        <v>2.6837082138244517E-4</v>
      </c>
      <c r="Y22" s="54">
        <v>2.6787657586766899E-4</v>
      </c>
      <c r="Z22" s="54">
        <v>2.6776898231051162E-4</v>
      </c>
      <c r="AA22" s="54">
        <v>2.6749143191507149E-4</v>
      </c>
      <c r="AB22" s="54">
        <v>2.6704052339942587E-4</v>
      </c>
      <c r="AC22" s="54">
        <v>2.6625397300850351E-4</v>
      </c>
      <c r="AD22" s="54">
        <v>2.6571452295939553E-4</v>
      </c>
      <c r="AE22" s="54">
        <v>2.6518164942985947E-4</v>
      </c>
      <c r="AF22" s="54">
        <v>2.6464653147639686E-4</v>
      </c>
      <c r="AG22" s="54">
        <v>2.6404383127599183E-4</v>
      </c>
      <c r="AH22" s="54">
        <v>2.6382178838194802E-4</v>
      </c>
      <c r="AI22" s="54">
        <v>2.6346122180141609E-4</v>
      </c>
      <c r="AJ22" s="54">
        <v>2.6270852489163271E-4</v>
      </c>
      <c r="AK22" s="54">
        <v>2.6226498598521482E-4</v>
      </c>
      <c r="AL22" s="54">
        <v>2.6220051784602277E-4</v>
      </c>
      <c r="AM22" s="54">
        <v>2.6225208982134078E-4</v>
      </c>
      <c r="AN22" s="54">
        <v>2.6172871818360267E-4</v>
      </c>
      <c r="AO22" s="54">
        <v>3.4505422280644101E-4</v>
      </c>
      <c r="AP22" s="54">
        <v>3.4459559245827933E-4</v>
      </c>
      <c r="AQ22" s="54">
        <v>3.4154671871188094E-4</v>
      </c>
      <c r="AR22" s="54">
        <v>3.4303075842467211E-4</v>
      </c>
      <c r="AS22" s="54">
        <v>3.4233176838810642E-4</v>
      </c>
      <c r="AT22" s="54">
        <v>3.4207525655644244E-4</v>
      </c>
      <c r="AU22" s="54">
        <v>3.4159116417522E-4</v>
      </c>
      <c r="AV22" s="54">
        <v>3.4172456999658277E-4</v>
      </c>
      <c r="AW22" s="54">
        <v>3.4122483466844319E-4</v>
      </c>
      <c r="AX22" s="54">
        <v>3.4088142196250304E-4</v>
      </c>
      <c r="AY22" s="54">
        <v>3.4069339217054136E-4</v>
      </c>
      <c r="AZ22" s="54">
        <v>3.4037311376566121E-4</v>
      </c>
      <c r="BA22" s="54">
        <v>3.3938296943937166E-4</v>
      </c>
      <c r="BB22" s="54">
        <v>3.5444995811045952E-4</v>
      </c>
      <c r="BC22" s="54">
        <v>4.0156772038036492E-4</v>
      </c>
      <c r="BD22" s="54">
        <v>4.0073735673639495E-4</v>
      </c>
      <c r="BE22" s="54">
        <v>4.0063460521466004E-4</v>
      </c>
      <c r="BF22" s="54">
        <v>4.0050623988721742E-4</v>
      </c>
      <c r="BG22" s="54">
        <v>3.8257376500406485E-4</v>
      </c>
      <c r="BH22" s="54">
        <v>3.8052353696627609E-4</v>
      </c>
      <c r="BI22" s="54">
        <v>3.7931470476672144E-4</v>
      </c>
      <c r="BJ22" s="54">
        <v>3.309744834433955E-4</v>
      </c>
      <c r="BK22" s="54">
        <v>3.3010044484964708E-4</v>
      </c>
      <c r="BL22" s="54">
        <v>3.2850997262416897E-4</v>
      </c>
      <c r="BM22" s="54">
        <v>0</v>
      </c>
      <c r="BN22" s="54">
        <v>2.8028215069836971E-4</v>
      </c>
      <c r="BO22" s="54">
        <v>2.3291563795593237E-4</v>
      </c>
      <c r="BP22" s="54">
        <v>2.3153865151889354E-4</v>
      </c>
      <c r="BQ22" s="54">
        <v>2.3002959714149888E-4</v>
      </c>
      <c r="BR22" s="54">
        <v>0</v>
      </c>
      <c r="BS22" s="54">
        <v>1.8054615211013315E-4</v>
      </c>
      <c r="BT22" s="54">
        <v>1.8054615211013315E-4</v>
      </c>
      <c r="BU22" s="54">
        <v>1.0531858873091101E-4</v>
      </c>
      <c r="BV22" s="54">
        <v>1.0503256009362902E-4</v>
      </c>
      <c r="BW22" s="54">
        <v>1.0485948828569716E-4</v>
      </c>
      <c r="BX22" s="54">
        <v>1.0464316680120788E-4</v>
      </c>
      <c r="BY22" s="54">
        <v>1.0445890288306572E-4</v>
      </c>
      <c r="BZ22" s="54">
        <v>1.0432968179447053E-4</v>
      </c>
      <c r="CA22" s="54">
        <v>1.7859534759119525E-4</v>
      </c>
      <c r="CB22" s="54">
        <v>1.7853954650955185E-4</v>
      </c>
      <c r="CC22" s="54">
        <v>1.7820017820017819E-4</v>
      </c>
      <c r="CD22" s="54">
        <v>1.6310794780545671E-4</v>
      </c>
      <c r="CE22" s="54">
        <v>1.6282546590286722E-4</v>
      </c>
      <c r="CF22" s="54">
        <v>1.6252955082742316E-4</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row>
    <row r="25" spans="1:84" x14ac:dyDescent="0.25">
      <c r="A25" s="46"/>
      <c r="B25" s="46"/>
      <c r="C25" s="46"/>
      <c r="D25" s="17"/>
      <c r="E25" s="17"/>
      <c r="F25" s="18"/>
      <c r="G25" s="117"/>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row>
    <row r="26" spans="1:84" ht="13.8" thickBot="1" x14ac:dyDescent="0.3">
      <c r="A26" s="46"/>
      <c r="B26" s="46"/>
      <c r="C26" s="46"/>
      <c r="D26" s="17"/>
      <c r="E26" s="17"/>
      <c r="F26" s="18"/>
      <c r="G26" s="117"/>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row>
    <row r="27" spans="1:84" ht="24" customHeight="1" thickTop="1" thickBot="1" x14ac:dyDescent="0.3">
      <c r="A27" s="46"/>
      <c r="B27" s="46"/>
      <c r="C27" s="46"/>
      <c r="D27" s="17"/>
      <c r="E27" s="7"/>
      <c r="F27" s="8" t="s">
        <v>22</v>
      </c>
      <c r="G27" s="117"/>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row>
    <row r="28" spans="1:84" ht="12.75" customHeight="1" thickBot="1" x14ac:dyDescent="0.35">
      <c r="A28" s="46"/>
      <c r="B28" s="46"/>
      <c r="C28" s="46"/>
      <c r="D28" s="17"/>
      <c r="E28" s="9"/>
      <c r="F28" s="24"/>
      <c r="G28" s="117"/>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row>
    <row r="29" spans="1:84" ht="13.8" thickBot="1" x14ac:dyDescent="0.3">
      <c r="A29" s="46"/>
      <c r="B29" s="46"/>
      <c r="C29" s="46"/>
      <c r="D29" s="17"/>
      <c r="E29" s="11"/>
      <c r="F29" s="25" t="s">
        <v>23</v>
      </c>
      <c r="G29" s="117"/>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21084</v>
      </c>
      <c r="J30" s="73">
        <v>27606</v>
      </c>
      <c r="K30" s="73">
        <v>24068</v>
      </c>
      <c r="L30" s="73">
        <v>36857</v>
      </c>
      <c r="M30" s="73">
        <v>23653</v>
      </c>
      <c r="N30" s="73">
        <v>22013</v>
      </c>
      <c r="O30" s="73">
        <v>24712</v>
      </c>
      <c r="P30" s="73">
        <v>30577</v>
      </c>
      <c r="Q30" s="73">
        <v>24488</v>
      </c>
      <c r="R30" s="73">
        <v>32593</v>
      </c>
      <c r="S30" s="73">
        <v>25645</v>
      </c>
      <c r="T30" s="73">
        <v>26665</v>
      </c>
      <c r="U30" s="73">
        <v>27491</v>
      </c>
      <c r="V30" s="73">
        <v>23780</v>
      </c>
      <c r="W30" s="73">
        <v>22223</v>
      </c>
      <c r="X30" s="73">
        <v>30179</v>
      </c>
      <c r="Y30" s="73">
        <v>26249</v>
      </c>
      <c r="Z30" s="73">
        <v>26877</v>
      </c>
      <c r="AA30" s="73">
        <v>27751</v>
      </c>
      <c r="AB30" s="73">
        <v>25955</v>
      </c>
      <c r="AC30" s="73">
        <v>24573</v>
      </c>
      <c r="AD30" s="73">
        <v>22761</v>
      </c>
      <c r="AE30" s="73">
        <v>25756</v>
      </c>
      <c r="AF30" s="73">
        <v>38180</v>
      </c>
      <c r="AG30" s="73">
        <v>22832</v>
      </c>
      <c r="AH30" s="73">
        <v>28260</v>
      </c>
      <c r="AI30" s="73">
        <v>25473</v>
      </c>
      <c r="AJ30" s="73">
        <v>37358</v>
      </c>
      <c r="AK30" s="73">
        <v>28218</v>
      </c>
      <c r="AL30" s="73">
        <v>23234</v>
      </c>
      <c r="AM30" s="73">
        <v>27885</v>
      </c>
      <c r="AN30" s="73">
        <v>31428</v>
      </c>
      <c r="AO30" s="73">
        <v>50990</v>
      </c>
      <c r="AP30" s="73">
        <v>27906</v>
      </c>
      <c r="AQ30" s="73">
        <v>28896</v>
      </c>
      <c r="AR30" s="73">
        <v>28848</v>
      </c>
      <c r="AS30" s="73">
        <v>22800</v>
      </c>
      <c r="AT30" s="73">
        <v>28949</v>
      </c>
      <c r="AU30" s="73">
        <v>25109</v>
      </c>
      <c r="AV30" s="73">
        <v>29101</v>
      </c>
      <c r="AW30" s="73">
        <v>23578</v>
      </c>
      <c r="AX30" s="73">
        <v>25123</v>
      </c>
      <c r="AY30" s="73">
        <v>26183</v>
      </c>
      <c r="AZ30" s="73">
        <v>31489</v>
      </c>
      <c r="BA30" s="73">
        <v>25228</v>
      </c>
      <c r="BB30" s="73">
        <v>29061</v>
      </c>
      <c r="BC30" s="73">
        <v>26858</v>
      </c>
      <c r="BD30" s="73">
        <v>27539</v>
      </c>
      <c r="BE30" s="73">
        <v>30211</v>
      </c>
      <c r="BF30" s="73">
        <v>28049</v>
      </c>
      <c r="BG30" s="73">
        <v>25438</v>
      </c>
      <c r="BH30" s="73">
        <v>26620</v>
      </c>
      <c r="BI30" s="73">
        <v>30082</v>
      </c>
      <c r="BJ30" s="73">
        <v>27944</v>
      </c>
      <c r="BK30" s="73">
        <v>29507</v>
      </c>
      <c r="BL30" s="73">
        <v>28013</v>
      </c>
      <c r="BM30" s="73">
        <v>25198</v>
      </c>
      <c r="BN30" s="73">
        <v>32099</v>
      </c>
      <c r="BO30" s="73">
        <v>30550</v>
      </c>
      <c r="BP30" s="73">
        <v>23184</v>
      </c>
      <c r="BQ30" s="73">
        <v>32045</v>
      </c>
      <c r="BR30" s="73">
        <v>30830</v>
      </c>
      <c r="BS30" s="73">
        <v>25816</v>
      </c>
      <c r="BT30" s="73">
        <v>31512</v>
      </c>
      <c r="BU30" s="73">
        <v>29961</v>
      </c>
      <c r="BV30" s="73">
        <v>23374</v>
      </c>
      <c r="BW30" s="73">
        <v>32274</v>
      </c>
      <c r="BX30" s="73">
        <v>31555</v>
      </c>
      <c r="BY30" s="73">
        <v>23513</v>
      </c>
      <c r="BZ30" s="73">
        <v>29685</v>
      </c>
      <c r="CA30" s="73">
        <v>34528</v>
      </c>
      <c r="CB30" s="73">
        <v>26155</v>
      </c>
      <c r="CC30" s="73">
        <v>27516</v>
      </c>
      <c r="CD30" s="73">
        <v>32460</v>
      </c>
      <c r="CE30" s="73">
        <v>25016</v>
      </c>
      <c r="CF30" s="73">
        <v>34136</v>
      </c>
    </row>
    <row r="31" spans="1:84" ht="26.4" x14ac:dyDescent="0.25">
      <c r="A31" s="48" t="s">
        <v>25</v>
      </c>
      <c r="B31" s="62" t="s">
        <v>26</v>
      </c>
      <c r="C31" s="63" t="s">
        <v>27</v>
      </c>
      <c r="D31" s="17"/>
      <c r="E31" s="11"/>
      <c r="F31" s="98" t="s">
        <v>28</v>
      </c>
      <c r="G31" s="96" t="e">
        <f ca="1">G30/G8</f>
        <v>#REF!</v>
      </c>
      <c r="H31" s="28" t="e">
        <f>IF(H8=0, 0, H30/H8)</f>
        <v>#REF!</v>
      </c>
      <c r="I31" s="28">
        <v>0.36367399741267786</v>
      </c>
      <c r="J31" s="28">
        <v>0.47553917177702748</v>
      </c>
      <c r="K31" s="28">
        <v>0.41274523254218687</v>
      </c>
      <c r="L31" s="28">
        <v>0.62967898450446758</v>
      </c>
      <c r="M31" s="28">
        <v>0.40263166853913457</v>
      </c>
      <c r="N31" s="28">
        <v>0.37473401086086855</v>
      </c>
      <c r="O31" s="28">
        <v>0.41979377240219479</v>
      </c>
      <c r="P31" s="28">
        <v>0.51774526736428594</v>
      </c>
      <c r="Q31" s="28">
        <v>0.41443972447408062</v>
      </c>
      <c r="R31" s="28">
        <v>0.55071557710829122</v>
      </c>
      <c r="S31" s="28">
        <v>0.43265905218227524</v>
      </c>
      <c r="T31" s="28">
        <v>0.44916282046962908</v>
      </c>
      <c r="U31" s="28">
        <v>0.46298292296810267</v>
      </c>
      <c r="V31" s="28">
        <v>0.40068071913595849</v>
      </c>
      <c r="W31" s="28">
        <v>0.3733263897055118</v>
      </c>
      <c r="X31" s="28">
        <v>0.50619768865630088</v>
      </c>
      <c r="Y31" s="28">
        <v>0.43946826499690267</v>
      </c>
      <c r="Z31" s="28">
        <v>0.4498016835974763</v>
      </c>
      <c r="AA31" s="28">
        <v>0.4639471704421968</v>
      </c>
      <c r="AB31" s="28">
        <v>0.43318979905200616</v>
      </c>
      <c r="AC31" s="28">
        <v>0.40891617992112228</v>
      </c>
      <c r="AD31" s="28">
        <v>0.37799551606742504</v>
      </c>
      <c r="AE31" s="28">
        <v>0.42687616016971625</v>
      </c>
      <c r="AF31" s="28">
        <v>0.63151278573555192</v>
      </c>
      <c r="AG31" s="28">
        <v>0.37679054723084032</v>
      </c>
      <c r="AH31" s="28">
        <v>0.46597523372961563</v>
      </c>
      <c r="AI31" s="28">
        <v>0.41944673143421701</v>
      </c>
      <c r="AJ31" s="28">
        <v>0.61339156705635101</v>
      </c>
      <c r="AK31" s="28">
        <v>0.46253708590817449</v>
      </c>
      <c r="AL31" s="28">
        <v>0.38074792697715576</v>
      </c>
      <c r="AM31" s="28">
        <v>0.45705622029175547</v>
      </c>
      <c r="AN31" s="28">
        <v>0.51410063469214162</v>
      </c>
      <c r="AO31" s="28">
        <v>0.83782451528097268</v>
      </c>
      <c r="AP31" s="28">
        <v>0.45791831443527348</v>
      </c>
      <c r="AQ31" s="28">
        <v>0.46996828494754816</v>
      </c>
      <c r="AR31" s="28">
        <v>0.47122625328737811</v>
      </c>
      <c r="AS31" s="28">
        <v>0.37167449139280123</v>
      </c>
      <c r="AT31" s="28">
        <v>0.47155888581202149</v>
      </c>
      <c r="AU31" s="28">
        <v>0.40842916863217138</v>
      </c>
      <c r="AV31" s="28">
        <v>0.47354889102240738</v>
      </c>
      <c r="AW31" s="28">
        <v>0.3831142453244073</v>
      </c>
      <c r="AX31" s="28">
        <v>0.40780780780780779</v>
      </c>
      <c r="AY31" s="28">
        <v>0.42477976605720402</v>
      </c>
      <c r="AZ31" s="28">
        <v>0.51038137996985267</v>
      </c>
      <c r="BA31" s="28">
        <v>0.40771207395316517</v>
      </c>
      <c r="BB31" s="28">
        <v>0.46821228330218467</v>
      </c>
      <c r="BC31" s="28">
        <v>0.43141223335903367</v>
      </c>
      <c r="BD31" s="28">
        <v>0.44143624268654325</v>
      </c>
      <c r="BE31" s="28">
        <v>0.48414288232560376</v>
      </c>
      <c r="BF31" s="28">
        <v>0.44935198090386247</v>
      </c>
      <c r="BG31" s="28">
        <v>0.40549630975722506</v>
      </c>
      <c r="BH31" s="28">
        <v>0.42206402308509455</v>
      </c>
      <c r="BI31" s="28">
        <v>0.47543937286635479</v>
      </c>
      <c r="BJ31" s="28">
        <v>0.44041671263534493</v>
      </c>
      <c r="BK31" s="28">
        <v>0.46382256315135889</v>
      </c>
      <c r="BL31" s="28">
        <v>0.43821666014861166</v>
      </c>
      <c r="BM31" s="28">
        <v>0.39418068048494331</v>
      </c>
      <c r="BN31" s="28">
        <v>0.49982093084816492</v>
      </c>
      <c r="BO31" s="28">
        <v>0.4743715159702489</v>
      </c>
      <c r="BP31" s="28">
        <v>0.3578661397876019</v>
      </c>
      <c r="BQ31" s="28">
        <v>0.49141989602662212</v>
      </c>
      <c r="BR31" s="28">
        <v>0.4709314758806098</v>
      </c>
      <c r="BS31" s="28">
        <v>0.38841495523959979</v>
      </c>
      <c r="BT31" s="28">
        <v>0.47411419544120964</v>
      </c>
      <c r="BU31" s="28">
        <v>0.45077860528097496</v>
      </c>
      <c r="BV31" s="28">
        <v>0.35071872280406924</v>
      </c>
      <c r="BW31" s="28">
        <v>0.48346216070465575</v>
      </c>
      <c r="BX31" s="28">
        <v>0.47171644691601639</v>
      </c>
      <c r="BY31" s="28">
        <v>0.35087745478421778</v>
      </c>
      <c r="BZ31" s="28">
        <v>0.44243237200983682</v>
      </c>
      <c r="CA31" s="28">
        <v>0.51387834680239908</v>
      </c>
      <c r="CB31" s="28">
        <v>0.38914181991311075</v>
      </c>
      <c r="CC31" s="28">
        <v>0.40861300861300859</v>
      </c>
      <c r="CD31" s="28">
        <v>0.48131672597864766</v>
      </c>
      <c r="CE31" s="28">
        <v>0.37029471409328418</v>
      </c>
      <c r="CF31" s="28">
        <v>0.50437352245862888</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29" t="e">
        <f>#REF!</f>
        <v>#REF!</v>
      </c>
      <c r="I32" s="29">
        <v>451</v>
      </c>
      <c r="J32" s="29">
        <v>463</v>
      </c>
      <c r="K32" s="29">
        <v>496</v>
      </c>
      <c r="L32" s="29">
        <v>420</v>
      </c>
      <c r="M32" s="29">
        <v>417</v>
      </c>
      <c r="N32" s="29">
        <v>391</v>
      </c>
      <c r="O32" s="29">
        <v>402</v>
      </c>
      <c r="P32" s="29">
        <v>461</v>
      </c>
      <c r="Q32" s="29">
        <v>561</v>
      </c>
      <c r="R32" s="29">
        <v>606</v>
      </c>
      <c r="S32" s="29">
        <v>563</v>
      </c>
      <c r="T32" s="29">
        <v>456</v>
      </c>
      <c r="U32" s="29">
        <v>376</v>
      </c>
      <c r="V32" s="29">
        <v>386</v>
      </c>
      <c r="W32" s="29">
        <v>414</v>
      </c>
      <c r="X32" s="29">
        <v>393</v>
      </c>
      <c r="Y32" s="29">
        <v>156</v>
      </c>
      <c r="Z32" s="29">
        <v>404</v>
      </c>
      <c r="AA32" s="29">
        <v>339</v>
      </c>
      <c r="AB32" s="29">
        <v>317</v>
      </c>
      <c r="AC32" s="29">
        <v>307</v>
      </c>
      <c r="AD32" s="29">
        <v>304</v>
      </c>
      <c r="AE32" s="29">
        <v>341</v>
      </c>
      <c r="AF32" s="29">
        <v>434</v>
      </c>
      <c r="AG32" s="29">
        <v>486</v>
      </c>
      <c r="AH32" s="29">
        <v>387</v>
      </c>
      <c r="AI32" s="29">
        <v>399</v>
      </c>
      <c r="AJ32" s="29">
        <v>379</v>
      </c>
      <c r="AK32" s="29">
        <v>382</v>
      </c>
      <c r="AL32" s="29">
        <v>381</v>
      </c>
      <c r="AM32" s="29">
        <v>387</v>
      </c>
      <c r="AN32" s="29">
        <v>434</v>
      </c>
      <c r="AO32" s="29">
        <v>450</v>
      </c>
      <c r="AP32" s="29">
        <v>420</v>
      </c>
      <c r="AQ32" s="29">
        <v>435</v>
      </c>
      <c r="AR32" s="29">
        <v>395</v>
      </c>
      <c r="AS32" s="29">
        <v>368</v>
      </c>
      <c r="AT32" s="29">
        <v>393</v>
      </c>
      <c r="AU32" s="29">
        <v>410</v>
      </c>
      <c r="AV32" s="29">
        <v>415</v>
      </c>
      <c r="AW32" s="29">
        <v>425</v>
      </c>
      <c r="AX32" s="29">
        <v>414</v>
      </c>
      <c r="AY32" s="29">
        <v>405</v>
      </c>
      <c r="AZ32" s="29">
        <v>416</v>
      </c>
      <c r="BA32" s="29">
        <v>384</v>
      </c>
      <c r="BB32" s="29">
        <v>341</v>
      </c>
      <c r="BC32" s="29">
        <v>361</v>
      </c>
      <c r="BD32" s="29">
        <v>405</v>
      </c>
      <c r="BE32" s="29">
        <v>384</v>
      </c>
      <c r="BF32" s="29">
        <v>371</v>
      </c>
      <c r="BG32" s="29">
        <v>143</v>
      </c>
      <c r="BH32" s="29">
        <v>397</v>
      </c>
      <c r="BI32" s="29">
        <v>384</v>
      </c>
      <c r="BJ32" s="29">
        <v>386</v>
      </c>
      <c r="BK32" s="29">
        <v>408</v>
      </c>
      <c r="BL32" s="29">
        <v>414</v>
      </c>
      <c r="BM32" s="29">
        <v>448</v>
      </c>
      <c r="BN32" s="29">
        <v>388</v>
      </c>
      <c r="BO32" s="29">
        <v>404</v>
      </c>
      <c r="BP32" s="29">
        <v>429</v>
      </c>
      <c r="BQ32" s="29">
        <v>411</v>
      </c>
      <c r="BR32" s="29">
        <v>400</v>
      </c>
      <c r="BS32" s="29">
        <v>409</v>
      </c>
      <c r="BT32" s="29">
        <v>374</v>
      </c>
      <c r="BU32" s="29">
        <v>383</v>
      </c>
      <c r="BV32" s="29">
        <v>495</v>
      </c>
      <c r="BW32" s="29">
        <v>418</v>
      </c>
      <c r="BX32" s="29">
        <v>456</v>
      </c>
      <c r="BY32" s="29">
        <v>457</v>
      </c>
      <c r="BZ32" s="29">
        <v>466</v>
      </c>
      <c r="CA32" s="29">
        <v>414</v>
      </c>
      <c r="CB32" s="29">
        <v>455</v>
      </c>
      <c r="CC32" s="29">
        <v>458</v>
      </c>
      <c r="CD32" s="29">
        <v>398</v>
      </c>
      <c r="CE32" s="29">
        <v>455</v>
      </c>
      <c r="CF32" s="29">
        <v>474</v>
      </c>
    </row>
    <row r="33" spans="1:84" ht="26.4" x14ac:dyDescent="0.25">
      <c r="A33" s="48" t="s">
        <v>30</v>
      </c>
      <c r="B33" s="62" t="s">
        <v>31</v>
      </c>
      <c r="C33" s="63" t="s">
        <v>32</v>
      </c>
      <c r="D33" s="17"/>
      <c r="E33" s="11"/>
      <c r="F33" s="98" t="s">
        <v>28</v>
      </c>
      <c r="G33" s="96" t="e">
        <f ca="1">G32/G8</f>
        <v>#REF!</v>
      </c>
      <c r="H33" s="119" t="e">
        <f>IF(H8=0, 0, H32/H8)</f>
        <v>#REF!</v>
      </c>
      <c r="I33" s="119">
        <v>7.7792151789564468E-3</v>
      </c>
      <c r="J33" s="119">
        <v>7.9756080755184998E-3</v>
      </c>
      <c r="K33" s="119">
        <v>8.5059678968308402E-3</v>
      </c>
      <c r="L33" s="119">
        <v>7.1754394956691095E-3</v>
      </c>
      <c r="M33" s="119">
        <v>7.0983556327239303E-3</v>
      </c>
      <c r="N33" s="119">
        <v>6.6561122176259299E-3</v>
      </c>
      <c r="O33" s="119">
        <v>6.8289534034348615E-3</v>
      </c>
      <c r="P33" s="119">
        <v>7.8058857394425821E-3</v>
      </c>
      <c r="Q33" s="119">
        <v>9.4944742498349888E-3</v>
      </c>
      <c r="R33" s="119">
        <v>1.0239426862443607E-2</v>
      </c>
      <c r="S33" s="119">
        <v>9.4984225532704601E-3</v>
      </c>
      <c r="T33" s="119">
        <v>7.6811643027995822E-3</v>
      </c>
      <c r="U33" s="119">
        <v>6.3323116305702446E-3</v>
      </c>
      <c r="V33" s="119">
        <v>6.503900655444911E-3</v>
      </c>
      <c r="W33" s="119">
        <v>6.9548272212609404E-3</v>
      </c>
      <c r="X33" s="119">
        <v>6.5918583002063103E-3</v>
      </c>
      <c r="Y33" s="119">
        <v>2.6117966147097727E-3</v>
      </c>
      <c r="Z33" s="119">
        <v>6.7611668033404184E-3</v>
      </c>
      <c r="AA33" s="119">
        <v>5.6674747137005765E-3</v>
      </c>
      <c r="AB33" s="119">
        <v>5.2907403698511249E-3</v>
      </c>
      <c r="AC33" s="119">
        <v>5.1087481071006606E-3</v>
      </c>
      <c r="AD33" s="119">
        <v>5.0485759362285144E-3</v>
      </c>
      <c r="AE33" s="119">
        <v>5.6516839034738793E-3</v>
      </c>
      <c r="AF33" s="119">
        <v>7.1785371662972646E-3</v>
      </c>
      <c r="AG33" s="119">
        <v>8.0203313750082522E-3</v>
      </c>
      <c r="AH33" s="119">
        <v>6.3811895064883675E-3</v>
      </c>
      <c r="AI33" s="119">
        <v>6.5700642186728138E-3</v>
      </c>
      <c r="AJ33" s="119">
        <v>6.2229081833705506E-3</v>
      </c>
      <c r="AK33" s="119">
        <v>6.2615765403970037E-3</v>
      </c>
      <c r="AL33" s="119">
        <v>6.2436498312084168E-3</v>
      </c>
      <c r="AM33" s="119">
        <v>6.3432224225536795E-3</v>
      </c>
      <c r="AN33" s="119">
        <v>7.099391480730223E-3</v>
      </c>
      <c r="AO33" s="119">
        <v>7.3940190601380221E-3</v>
      </c>
      <c r="AP33" s="119">
        <v>6.8919118491655865E-3</v>
      </c>
      <c r="AQ33" s="119">
        <v>7.0748963161746765E-3</v>
      </c>
      <c r="AR33" s="119">
        <v>6.4522452179878792E-3</v>
      </c>
      <c r="AS33" s="119">
        <v>5.9989567031820557E-3</v>
      </c>
      <c r="AT33" s="119">
        <v>6.4016940869848511E-3</v>
      </c>
      <c r="AU33" s="119">
        <v>6.6691608243733425E-3</v>
      </c>
      <c r="AV33" s="119">
        <v>6.7531284070753254E-3</v>
      </c>
      <c r="AW33" s="119">
        <v>6.9057407016232556E-3</v>
      </c>
      <c r="AX33" s="119">
        <v>6.720233747260774E-3</v>
      </c>
      <c r="AY33" s="119">
        <v>6.5705154204318697E-3</v>
      </c>
      <c r="AZ33" s="119">
        <v>6.7426293012626225E-3</v>
      </c>
      <c r="BA33" s="119">
        <v>6.2058600126056532E-3</v>
      </c>
      <c r="BB33" s="119">
        <v>5.4939743507121221E-3</v>
      </c>
      <c r="BC33" s="119">
        <v>5.7986378822924697E-3</v>
      </c>
      <c r="BD33" s="119">
        <v>6.4919451791295981E-3</v>
      </c>
      <c r="BE33" s="119">
        <v>6.1537475360971781E-3</v>
      </c>
      <c r="BF33" s="119">
        <v>5.9435125999263072E-3</v>
      </c>
      <c r="BG33" s="119">
        <v>2.2795020164825528E-3</v>
      </c>
      <c r="BH33" s="119">
        <v>6.2944935073171509E-3</v>
      </c>
      <c r="BI33" s="119">
        <v>6.0690352762675431E-3</v>
      </c>
      <c r="BJ33" s="119">
        <v>6.0836262194833646E-3</v>
      </c>
      <c r="BK33" s="119">
        <v>6.413380071364572E-3</v>
      </c>
      <c r="BL33" s="119">
        <v>6.4763394603050452E-3</v>
      </c>
      <c r="BM33" s="119">
        <v>7.0082127493156041E-3</v>
      </c>
      <c r="BN33" s="119">
        <v>6.0416374706093023E-3</v>
      </c>
      <c r="BO33" s="119">
        <v>6.2731945156131114E-3</v>
      </c>
      <c r="BP33" s="119">
        <v>6.6220054334403559E-3</v>
      </c>
      <c r="BQ33" s="119">
        <v>6.3028109616770694E-3</v>
      </c>
      <c r="BR33" s="119">
        <v>6.1100418537866985E-3</v>
      </c>
      <c r="BS33" s="119">
        <v>6.1536146844203719E-3</v>
      </c>
      <c r="BT33" s="119">
        <v>5.627021740765817E-3</v>
      </c>
      <c r="BU33" s="119">
        <v>5.7624313548484164E-3</v>
      </c>
      <c r="BV33" s="119">
        <v>7.4273024637637672E-3</v>
      </c>
      <c r="BW33" s="119">
        <v>6.2616094433459168E-3</v>
      </c>
      <c r="BX33" s="119">
        <v>6.816754865907256E-3</v>
      </c>
      <c r="BY33" s="119">
        <v>6.8196740882230048E-3</v>
      </c>
      <c r="BZ33" s="119">
        <v>6.9453759594604661E-3</v>
      </c>
      <c r="CA33" s="119">
        <v>6.1615394918962361E-3</v>
      </c>
      <c r="CB33" s="119">
        <v>6.7696244718205081E-3</v>
      </c>
      <c r="CC33" s="119">
        <v>6.8013068013068013E-3</v>
      </c>
      <c r="CD33" s="119">
        <v>5.9015421115065246E-3</v>
      </c>
      <c r="CE33" s="119">
        <v>6.7350533623458707E-3</v>
      </c>
      <c r="CF33" s="119">
        <v>7.0035460992907798E-3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29" t="e">
        <f>#REF!</f>
        <v>#REF!</v>
      </c>
      <c r="I34" s="29">
        <v>6530</v>
      </c>
      <c r="J34" s="29">
        <v>5970</v>
      </c>
      <c r="K34" s="29">
        <v>6337</v>
      </c>
      <c r="L34" s="29">
        <v>6524</v>
      </c>
      <c r="M34" s="29">
        <v>6815</v>
      </c>
      <c r="N34" s="29">
        <v>5879</v>
      </c>
      <c r="O34" s="29">
        <v>5872</v>
      </c>
      <c r="P34" s="29">
        <v>13379</v>
      </c>
      <c r="Q34" s="29">
        <v>25152</v>
      </c>
      <c r="R34" s="29">
        <v>37390</v>
      </c>
      <c r="S34" s="29">
        <v>30858</v>
      </c>
      <c r="T34" s="29">
        <v>16650</v>
      </c>
      <c r="U34" s="29">
        <v>4913</v>
      </c>
      <c r="V34" s="29">
        <v>4771</v>
      </c>
      <c r="W34" s="29">
        <v>4774</v>
      </c>
      <c r="X34" s="29">
        <v>4552</v>
      </c>
      <c r="Y34" s="29">
        <v>4257</v>
      </c>
      <c r="Z34" s="29">
        <v>4219</v>
      </c>
      <c r="AA34" s="29">
        <v>4257</v>
      </c>
      <c r="AB34" s="29">
        <v>4422</v>
      </c>
      <c r="AC34" s="29">
        <v>4552</v>
      </c>
      <c r="AD34" s="29">
        <v>4809</v>
      </c>
      <c r="AE34" s="29">
        <v>11831</v>
      </c>
      <c r="AF34" s="29">
        <v>13094</v>
      </c>
      <c r="AG34" s="29">
        <v>19424</v>
      </c>
      <c r="AH34" s="29">
        <v>5346</v>
      </c>
      <c r="AI34" s="29">
        <v>4858</v>
      </c>
      <c r="AJ34" s="29">
        <v>4715</v>
      </c>
      <c r="AK34" s="29">
        <v>4838</v>
      </c>
      <c r="AL34" s="29">
        <v>4240</v>
      </c>
      <c r="AM34" s="29">
        <v>4503</v>
      </c>
      <c r="AN34" s="29">
        <v>4705</v>
      </c>
      <c r="AO34" s="29">
        <v>4891</v>
      </c>
      <c r="AP34" s="29">
        <v>5002</v>
      </c>
      <c r="AQ34" s="29">
        <v>5480</v>
      </c>
      <c r="AR34" s="29">
        <v>5591</v>
      </c>
      <c r="AS34" s="29">
        <v>5643</v>
      </c>
      <c r="AT34" s="29">
        <v>5436</v>
      </c>
      <c r="AU34" s="29">
        <v>5533</v>
      </c>
      <c r="AV34" s="29">
        <v>5281</v>
      </c>
      <c r="AW34" s="29">
        <v>5099</v>
      </c>
      <c r="AX34" s="29">
        <v>4451</v>
      </c>
      <c r="AY34" s="29">
        <v>4504</v>
      </c>
      <c r="AZ34" s="29">
        <v>5013</v>
      </c>
      <c r="BA34" s="29">
        <v>4983</v>
      </c>
      <c r="BB34" s="29">
        <v>5674</v>
      </c>
      <c r="BC34" s="29">
        <v>5772</v>
      </c>
      <c r="BD34" s="29">
        <v>5192</v>
      </c>
      <c r="BE34" s="29">
        <v>4028</v>
      </c>
      <c r="BF34" s="29">
        <v>3669</v>
      </c>
      <c r="BG34" s="29">
        <v>3561</v>
      </c>
      <c r="BH34" s="29">
        <v>3457</v>
      </c>
      <c r="BI34" s="29">
        <v>3740</v>
      </c>
      <c r="BJ34" s="29">
        <v>3644</v>
      </c>
      <c r="BK34" s="29">
        <v>4191</v>
      </c>
      <c r="BL34" s="29">
        <v>4217</v>
      </c>
      <c r="BM34" s="29">
        <v>3838</v>
      </c>
      <c r="BN34" s="29">
        <v>3565</v>
      </c>
      <c r="BO34" s="29">
        <v>3582</v>
      </c>
      <c r="BP34" s="29">
        <v>3740</v>
      </c>
      <c r="BQ34" s="29">
        <v>4076</v>
      </c>
      <c r="BR34" s="29">
        <v>3645</v>
      </c>
      <c r="BS34" s="29">
        <v>3942</v>
      </c>
      <c r="BT34" s="29">
        <v>3086</v>
      </c>
      <c r="BU34" s="29">
        <v>3103</v>
      </c>
      <c r="BV34" s="29">
        <v>2897</v>
      </c>
      <c r="BW34" s="29">
        <v>2833</v>
      </c>
      <c r="BX34" s="29">
        <v>2789</v>
      </c>
      <c r="BY34" s="29">
        <v>2674</v>
      </c>
      <c r="BZ34" s="29">
        <v>2892</v>
      </c>
      <c r="CA34" s="29">
        <v>2709</v>
      </c>
      <c r="CB34" s="29">
        <v>2901</v>
      </c>
      <c r="CC34" s="29">
        <v>754</v>
      </c>
      <c r="CD34" s="29">
        <v>2498</v>
      </c>
      <c r="CE34" s="29">
        <v>2855</v>
      </c>
      <c r="CF34" s="29">
        <v>2755</v>
      </c>
    </row>
    <row r="35" spans="1:84" ht="13.5" customHeight="1" x14ac:dyDescent="0.25">
      <c r="A35" s="48" t="s">
        <v>34</v>
      </c>
      <c r="B35" s="62" t="s">
        <v>35</v>
      </c>
      <c r="C35" s="63" t="s">
        <v>36</v>
      </c>
      <c r="D35" s="17"/>
      <c r="E35" s="11"/>
      <c r="F35" s="98" t="s">
        <v>37</v>
      </c>
      <c r="G35" s="96" t="e">
        <f ca="1">IF(G34 = 0, 0, G34/G6)</f>
        <v>#REF!</v>
      </c>
      <c r="H35" s="30" t="e">
        <f>IF(H6=0, 0, H34/H6)</f>
        <v>#REF!</v>
      </c>
      <c r="I35" s="30">
        <v>0.11821144098479362</v>
      </c>
      <c r="J35" s="30">
        <v>0.1079175704989154</v>
      </c>
      <c r="K35" s="30">
        <v>0.11398712091232867</v>
      </c>
      <c r="L35" s="30">
        <v>0.11687776563535714</v>
      </c>
      <c r="M35" s="30">
        <v>0.12161390485028016</v>
      </c>
      <c r="N35" s="30">
        <v>0.10488662111291502</v>
      </c>
      <c r="O35" s="30">
        <v>0.10452676362212293</v>
      </c>
      <c r="P35" s="30">
        <v>0.23731308867091189</v>
      </c>
      <c r="Q35" s="30">
        <v>0.44582306751511069</v>
      </c>
      <c r="R35" s="30">
        <v>0.66145381852919849</v>
      </c>
      <c r="S35" s="30">
        <v>0.54479970339506723</v>
      </c>
      <c r="T35" s="30">
        <v>0.29338690067135381</v>
      </c>
      <c r="U35" s="30">
        <v>8.6513233196569755E-2</v>
      </c>
      <c r="V35" s="30">
        <v>8.4024585688874803E-2</v>
      </c>
      <c r="W35" s="30">
        <v>8.3772022180108097E-2</v>
      </c>
      <c r="X35" s="30">
        <v>7.9739340643940726E-2</v>
      </c>
      <c r="Y35" s="30">
        <v>7.4415271125406426E-2</v>
      </c>
      <c r="Z35" s="30">
        <v>7.3678879536167086E-2</v>
      </c>
      <c r="AA35" s="30">
        <v>7.423489406225478E-2</v>
      </c>
      <c r="AB35" s="30">
        <v>7.6936460435660103E-2</v>
      </c>
      <c r="AC35" s="30">
        <v>7.8873044201479739E-2</v>
      </c>
      <c r="AD35" s="30">
        <v>8.3110104902960447E-2</v>
      </c>
      <c r="AE35" s="30">
        <v>0.20402145234441016</v>
      </c>
      <c r="AF35" s="30">
        <v>0.22528862201269764</v>
      </c>
      <c r="AG35" s="30">
        <v>0.33337910201839899</v>
      </c>
      <c r="AH35" s="30">
        <v>9.1687104464301034E-2</v>
      </c>
      <c r="AI35" s="30">
        <v>8.3174961905251088E-2</v>
      </c>
      <c r="AJ35" s="30">
        <v>8.048547335358984E-2</v>
      </c>
      <c r="AK35" s="30">
        <v>8.2435932388222471E-2</v>
      </c>
      <c r="AL35" s="30">
        <v>7.2224304159711109E-2</v>
      </c>
      <c r="AM35" s="30">
        <v>7.6713402272611114E-2</v>
      </c>
      <c r="AN35" s="30">
        <v>7.9978921601958256E-2</v>
      </c>
      <c r="AO35" s="30">
        <v>8.3401541504672258E-2</v>
      </c>
      <c r="AP35" s="30">
        <v>8.5169419376809122E-2</v>
      </c>
      <c r="AQ35" s="30">
        <v>9.2572258729327506E-2</v>
      </c>
      <c r="AR35" s="30">
        <v>9.4730599796679096E-2</v>
      </c>
      <c r="AS35" s="30">
        <v>9.5406360424028266E-2</v>
      </c>
      <c r="AT35" s="30">
        <v>9.1830529089803367E-2</v>
      </c>
      <c r="AU35" s="30">
        <v>9.332568691281394E-2</v>
      </c>
      <c r="AV35" s="30">
        <v>8.9106739108426411E-2</v>
      </c>
      <c r="AW35" s="30">
        <v>8.5905384459869269E-2</v>
      </c>
      <c r="AX35" s="30">
        <v>7.4909959944797877E-2</v>
      </c>
      <c r="AY35" s="30">
        <v>7.574458066360594E-2</v>
      </c>
      <c r="AZ35" s="30">
        <v>8.4201155603332439E-2</v>
      </c>
      <c r="BA35" s="30">
        <v>8.3431001573853927E-2</v>
      </c>
      <c r="BB35" s="30">
        <v>9.4694504247400654E-2</v>
      </c>
      <c r="BC35" s="30">
        <v>9.6036737546171508E-2</v>
      </c>
      <c r="BD35" s="30">
        <v>8.6204320177987348E-2</v>
      </c>
      <c r="BE35" s="30">
        <v>6.6856991103439123E-2</v>
      </c>
      <c r="BF35" s="30">
        <v>6.0872017785446458E-2</v>
      </c>
      <c r="BG35" s="30">
        <v>5.8774014656367599E-2</v>
      </c>
      <c r="BH35" s="30">
        <v>5.6744689931387676E-2</v>
      </c>
      <c r="BI35" s="30">
        <v>6.1181089481433013E-2</v>
      </c>
      <c r="BJ35" s="30">
        <v>5.9434685456117173E-2</v>
      </c>
      <c r="BK35" s="30">
        <v>6.8166292573436121E-2</v>
      </c>
      <c r="BL35" s="30">
        <v>6.8232933676358756E-2</v>
      </c>
      <c r="BM35" s="30">
        <v>6.2100545280973418E-2</v>
      </c>
      <c r="BN35" s="30">
        <v>5.7402785605023751E-2</v>
      </c>
      <c r="BO35" s="30">
        <v>5.7505217530903839E-2</v>
      </c>
      <c r="BP35" s="30">
        <v>5.9673867951622682E-2</v>
      </c>
      <c r="BQ35" s="30">
        <v>6.4592808582793218E-2</v>
      </c>
      <c r="BR35" s="30">
        <v>5.7523869644125307E-2</v>
      </c>
      <c r="BS35" s="30">
        <v>6.1248271468746604E-2</v>
      </c>
      <c r="BT35" s="30">
        <v>4.7948291667314055E-2</v>
      </c>
      <c r="BU35" s="30">
        <v>4.8212426780192975E-2</v>
      </c>
      <c r="BV35" s="30">
        <v>4.4879938032532922E-2</v>
      </c>
      <c r="BW35" s="30">
        <v>4.3809729997216468E-2</v>
      </c>
      <c r="BX35" s="30">
        <v>4.303082667324961E-2</v>
      </c>
      <c r="BY35" s="30">
        <v>4.1176470588235294E-2</v>
      </c>
      <c r="BZ35" s="30">
        <v>4.4483411010105674E-2</v>
      </c>
      <c r="CA35" s="30">
        <v>4.15975677169707E-2</v>
      </c>
      <c r="CB35" s="30">
        <v>4.4523228509599888E-2</v>
      </c>
      <c r="CC35" s="30">
        <v>1.1548299153022622E-2</v>
      </c>
      <c r="CD35" s="30">
        <v>3.8198639039681931E-2</v>
      </c>
      <c r="CE35" s="30">
        <v>4.3574481074481072E-2</v>
      </c>
      <c r="CF35" s="30">
        <v>4.1964326514447613E-2</v>
      </c>
    </row>
    <row r="36" spans="1:84" hidden="1" x14ac:dyDescent="0.25">
      <c r="A36" s="64">
        <v>0</v>
      </c>
      <c r="B36" s="68"/>
      <c r="C36" s="65" t="s">
        <v>38</v>
      </c>
      <c r="D36" s="17"/>
      <c r="E36" s="11"/>
      <c r="F36" s="162" t="s">
        <v>39</v>
      </c>
      <c r="G36" s="161">
        <v>0</v>
      </c>
      <c r="H36" s="29" t="e">
        <f>#REF!</f>
        <v>#REF!</v>
      </c>
      <c r="I36" s="29">
        <v>0</v>
      </c>
      <c r="J36" s="29">
        <v>0</v>
      </c>
      <c r="K36" s="29">
        <v>0</v>
      </c>
      <c r="L36" s="29">
        <v>0</v>
      </c>
      <c r="M36" s="29">
        <v>0</v>
      </c>
      <c r="N36" s="29">
        <v>0</v>
      </c>
      <c r="O36" s="29">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9">
        <v>0</v>
      </c>
      <c r="AV36" s="29">
        <v>0</v>
      </c>
      <c r="AW36" s="29">
        <v>0</v>
      </c>
      <c r="AX36" s="29">
        <v>0</v>
      </c>
      <c r="AY36" s="29">
        <v>0</v>
      </c>
      <c r="AZ36" s="29">
        <v>0</v>
      </c>
      <c r="BA36" s="29">
        <v>0</v>
      </c>
      <c r="BB36" s="29">
        <v>0</v>
      </c>
      <c r="BC36" s="29">
        <v>0</v>
      </c>
      <c r="BD36" s="29">
        <v>0</v>
      </c>
      <c r="BE36" s="29">
        <v>0</v>
      </c>
      <c r="BF36" s="29">
        <v>0</v>
      </c>
      <c r="BG36" s="29">
        <v>0</v>
      </c>
      <c r="BH36" s="29">
        <v>0</v>
      </c>
      <c r="BI36" s="29">
        <v>0</v>
      </c>
      <c r="BJ36" s="29">
        <v>0</v>
      </c>
      <c r="BK36" s="29">
        <v>0</v>
      </c>
      <c r="BL36" s="29">
        <v>0</v>
      </c>
      <c r="BM36" s="29">
        <v>0</v>
      </c>
      <c r="BN36" s="29">
        <v>0</v>
      </c>
      <c r="BO36" s="29">
        <v>0</v>
      </c>
      <c r="BP36" s="29">
        <v>0</v>
      </c>
      <c r="BQ36" s="29">
        <v>0</v>
      </c>
      <c r="BR36" s="29">
        <v>0</v>
      </c>
      <c r="BS36" s="29">
        <v>0</v>
      </c>
      <c r="BT36" s="29">
        <v>0</v>
      </c>
      <c r="BU36" s="29">
        <v>0</v>
      </c>
      <c r="BV36" s="29">
        <v>0</v>
      </c>
      <c r="BW36" s="29">
        <v>0</v>
      </c>
      <c r="BX36" s="29">
        <v>0</v>
      </c>
      <c r="BY36" s="29">
        <v>0</v>
      </c>
      <c r="BZ36" s="29">
        <v>0</v>
      </c>
      <c r="CA36" s="29">
        <v>0</v>
      </c>
      <c r="CB36" s="29">
        <v>0</v>
      </c>
      <c r="CC36" s="29">
        <v>0</v>
      </c>
      <c r="CD36" s="29">
        <v>0</v>
      </c>
      <c r="CE36" s="29">
        <v>0</v>
      </c>
      <c r="CF36" s="29">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3" t="e">
        <f>#REF!</f>
        <v>#REF!</v>
      </c>
      <c r="I37" s="73">
        <v>42</v>
      </c>
      <c r="J37" s="73">
        <v>18</v>
      </c>
      <c r="K37" s="73">
        <v>30</v>
      </c>
      <c r="L37" s="73">
        <v>60</v>
      </c>
      <c r="M37" s="73">
        <v>67</v>
      </c>
      <c r="N37" s="73">
        <v>48</v>
      </c>
      <c r="O37" s="73">
        <v>7</v>
      </c>
      <c r="P37" s="73">
        <v>16</v>
      </c>
      <c r="Q37" s="73">
        <v>24</v>
      </c>
      <c r="R37" s="73">
        <v>29</v>
      </c>
      <c r="S37" s="73">
        <v>17</v>
      </c>
      <c r="T37" s="73">
        <v>16</v>
      </c>
      <c r="U37" s="73">
        <v>17</v>
      </c>
      <c r="V37" s="73">
        <v>10</v>
      </c>
      <c r="W37" s="73">
        <v>27</v>
      </c>
      <c r="X37" s="73">
        <v>41</v>
      </c>
      <c r="Y37" s="73">
        <v>45</v>
      </c>
      <c r="Z37" s="73">
        <v>20</v>
      </c>
      <c r="AA37" s="73">
        <v>8</v>
      </c>
      <c r="AB37" s="73">
        <v>33</v>
      </c>
      <c r="AC37" s="73">
        <v>0</v>
      </c>
      <c r="AD37" s="73">
        <v>4</v>
      </c>
      <c r="AE37" s="73">
        <v>3</v>
      </c>
      <c r="AF37" s="73">
        <v>22</v>
      </c>
      <c r="AG37" s="73">
        <v>10</v>
      </c>
      <c r="AH37" s="73">
        <v>6</v>
      </c>
      <c r="AI37" s="73">
        <v>1</v>
      </c>
      <c r="AJ37" s="73">
        <v>2</v>
      </c>
      <c r="AK37" s="73">
        <v>8</v>
      </c>
      <c r="AL37" s="73">
        <v>2</v>
      </c>
      <c r="AM37" s="73">
        <v>1</v>
      </c>
      <c r="AN37" s="73">
        <v>0</v>
      </c>
      <c r="AO37" s="73">
        <v>1</v>
      </c>
      <c r="AP37" s="73">
        <v>2</v>
      </c>
      <c r="AQ37" s="73">
        <v>0</v>
      </c>
      <c r="AR37" s="73">
        <v>3</v>
      </c>
      <c r="AS37" s="73">
        <v>2</v>
      </c>
      <c r="AT37" s="73">
        <v>6</v>
      </c>
      <c r="AU37" s="73">
        <v>23</v>
      </c>
      <c r="AV37" s="73">
        <v>7</v>
      </c>
      <c r="AW37" s="73">
        <v>6</v>
      </c>
      <c r="AX37" s="73">
        <v>1</v>
      </c>
      <c r="AY37" s="73">
        <v>0</v>
      </c>
      <c r="AZ37" s="73">
        <v>0</v>
      </c>
      <c r="BA37" s="73">
        <v>0</v>
      </c>
      <c r="BB37" s="73">
        <v>0</v>
      </c>
      <c r="BC37" s="73">
        <v>3</v>
      </c>
      <c r="BD37" s="73">
        <v>2</v>
      </c>
      <c r="BE37" s="73">
        <v>2</v>
      </c>
      <c r="BF37" s="73">
        <v>0</v>
      </c>
      <c r="BG37" s="73">
        <v>1</v>
      </c>
      <c r="BH37" s="73">
        <v>0</v>
      </c>
      <c r="BI37" s="73">
        <v>8</v>
      </c>
      <c r="BJ37" s="73">
        <v>1</v>
      </c>
      <c r="BK37" s="73">
        <v>0</v>
      </c>
      <c r="BL37" s="73">
        <v>0</v>
      </c>
      <c r="BM37" s="73">
        <v>0</v>
      </c>
      <c r="BN37" s="73">
        <v>0</v>
      </c>
      <c r="BO37" s="73">
        <v>0</v>
      </c>
      <c r="BP37" s="73">
        <v>3</v>
      </c>
      <c r="BQ37" s="73">
        <v>5</v>
      </c>
      <c r="BR37" s="73">
        <v>0</v>
      </c>
      <c r="BS37" s="73">
        <v>3</v>
      </c>
      <c r="BT37" s="73">
        <v>0</v>
      </c>
      <c r="BU37" s="73">
        <v>0</v>
      </c>
      <c r="BV37" s="73">
        <v>0</v>
      </c>
      <c r="BW37" s="73">
        <v>0</v>
      </c>
      <c r="BX37" s="73">
        <v>1</v>
      </c>
      <c r="BY37" s="73">
        <v>1</v>
      </c>
      <c r="BZ37" s="73">
        <v>0</v>
      </c>
      <c r="CA37" s="73">
        <v>0</v>
      </c>
      <c r="CB37" s="73">
        <v>0</v>
      </c>
      <c r="CC37" s="73">
        <v>0</v>
      </c>
      <c r="CD37" s="73">
        <v>1</v>
      </c>
      <c r="CE37" s="73">
        <v>0</v>
      </c>
      <c r="CF37" s="73">
        <v>0</v>
      </c>
    </row>
    <row r="38" spans="1:84" x14ac:dyDescent="0.25">
      <c r="A38" s="48" t="s">
        <v>41</v>
      </c>
      <c r="B38" s="62" t="s">
        <v>42</v>
      </c>
      <c r="C38" s="63" t="s">
        <v>43</v>
      </c>
      <c r="D38" s="17"/>
      <c r="E38" s="11"/>
      <c r="F38" s="98" t="s">
        <v>44</v>
      </c>
      <c r="G38" s="96" t="e">
        <f ca="1">G37/G5</f>
        <v>#REF!</v>
      </c>
      <c r="H38" s="74" t="e">
        <f>IF(H5=0, 0, H37/H5)</f>
        <v>#REF!</v>
      </c>
      <c r="I38" s="74">
        <v>1.5356489945155392E-2</v>
      </c>
      <c r="J38" s="74">
        <v>6.5885797950219621E-3</v>
      </c>
      <c r="K38" s="74">
        <v>1.1037527593818985E-2</v>
      </c>
      <c r="L38" s="74">
        <v>2.210759027266028E-2</v>
      </c>
      <c r="M38" s="74">
        <v>2.4741506646971934E-2</v>
      </c>
      <c r="N38" s="74">
        <v>1.7830609212481426E-2</v>
      </c>
      <c r="O38" s="74">
        <v>2.6022304832713753E-3</v>
      </c>
      <c r="P38" s="74">
        <v>5.9679224170085792E-3</v>
      </c>
      <c r="Q38" s="74">
        <v>8.988764044943821E-3</v>
      </c>
      <c r="R38" s="74">
        <v>1.0918674698795181E-2</v>
      </c>
      <c r="S38" s="74">
        <v>6.4589665653495441E-3</v>
      </c>
      <c r="T38" s="74">
        <v>6.1185468451242829E-3</v>
      </c>
      <c r="U38" s="74">
        <v>6.5662417921977601E-3</v>
      </c>
      <c r="V38" s="74">
        <v>3.8940809968847352E-3</v>
      </c>
      <c r="W38" s="74">
        <v>1.063410791650256E-2</v>
      </c>
      <c r="X38" s="74">
        <v>1.6186340307935254E-2</v>
      </c>
      <c r="Y38" s="74">
        <v>1.78359096313912E-2</v>
      </c>
      <c r="Z38" s="74">
        <v>8.0289040545965477E-3</v>
      </c>
      <c r="AA38" s="74">
        <v>3.2388663967611335E-3</v>
      </c>
      <c r="AB38" s="74">
        <v>1.3524590163934426E-2</v>
      </c>
      <c r="AC38" s="74">
        <v>0</v>
      </c>
      <c r="AD38" s="74">
        <v>1.7006802721088435E-3</v>
      </c>
      <c r="AE38" s="74">
        <v>1.2782275244993609E-3</v>
      </c>
      <c r="AF38" s="74">
        <v>9.4137783483097988E-3</v>
      </c>
      <c r="AG38" s="74">
        <v>4.2881646655231562E-3</v>
      </c>
      <c r="AH38" s="74">
        <v>2.5641025641025641E-3</v>
      </c>
      <c r="AI38" s="74">
        <v>4.3047783039173483E-4</v>
      </c>
      <c r="AJ38" s="74">
        <v>8.6132644272179156E-4</v>
      </c>
      <c r="AK38" s="74">
        <v>3.4497628288055198E-3</v>
      </c>
      <c r="AL38" s="74">
        <v>8.6355785837651119E-4</v>
      </c>
      <c r="AM38" s="74">
        <v>4.3271311120726956E-4</v>
      </c>
      <c r="AN38" s="74">
        <v>0</v>
      </c>
      <c r="AO38" s="74">
        <v>4.512635379061372E-4</v>
      </c>
      <c r="AP38" s="74">
        <v>9.0456806874717323E-4</v>
      </c>
      <c r="AQ38" s="74">
        <v>0</v>
      </c>
      <c r="AR38" s="74">
        <v>1.364256480218281E-3</v>
      </c>
      <c r="AS38" s="74">
        <v>9.1033227127901685E-4</v>
      </c>
      <c r="AT38" s="74">
        <v>2.7347310847766638E-3</v>
      </c>
      <c r="AU38" s="74">
        <v>1.0502283105022832E-2</v>
      </c>
      <c r="AV38" s="74">
        <v>3.200731595793324E-3</v>
      </c>
      <c r="AW38" s="74">
        <v>2.7434842249657062E-3</v>
      </c>
      <c r="AX38" s="74">
        <v>4.5724737082761773E-4</v>
      </c>
      <c r="AY38" s="74">
        <v>0</v>
      </c>
      <c r="AZ38" s="74">
        <v>0</v>
      </c>
      <c r="BA38" s="74">
        <v>0</v>
      </c>
      <c r="BB38" s="74">
        <v>0</v>
      </c>
      <c r="BC38" s="74">
        <v>1.3927576601671309E-3</v>
      </c>
      <c r="BD38" s="74">
        <v>9.2764378478664194E-4</v>
      </c>
      <c r="BE38" s="74">
        <v>9.2893636785880169E-4</v>
      </c>
      <c r="BF38" s="74">
        <v>0</v>
      </c>
      <c r="BG38" s="74">
        <v>4.662004662004662E-4</v>
      </c>
      <c r="BH38" s="74">
        <v>0</v>
      </c>
      <c r="BI38" s="74">
        <v>3.7348272642390291E-3</v>
      </c>
      <c r="BJ38" s="74">
        <v>4.6772684752104771E-4</v>
      </c>
      <c r="BK38" s="74">
        <v>0</v>
      </c>
      <c r="BL38" s="74">
        <v>0</v>
      </c>
      <c r="BM38" s="74">
        <v>0</v>
      </c>
      <c r="BN38" s="74">
        <v>0</v>
      </c>
      <c r="BO38" s="74">
        <v>0</v>
      </c>
      <c r="BP38" s="74">
        <v>1.4218009478672985E-3</v>
      </c>
      <c r="BQ38" s="74">
        <v>2.3741690408357074E-3</v>
      </c>
      <c r="BR38" s="74">
        <v>0</v>
      </c>
      <c r="BS38" s="74">
        <v>1.4258555133079848E-3</v>
      </c>
      <c r="BT38" s="74">
        <v>0</v>
      </c>
      <c r="BU38" s="74">
        <v>0</v>
      </c>
      <c r="BV38" s="74">
        <v>0</v>
      </c>
      <c r="BW38" s="74">
        <v>0</v>
      </c>
      <c r="BX38" s="74">
        <v>4.807692307692308E-4</v>
      </c>
      <c r="BY38" s="74">
        <v>4.8262548262548264E-4</v>
      </c>
      <c r="BZ38" s="74">
        <v>0</v>
      </c>
      <c r="CA38" s="74">
        <v>0</v>
      </c>
      <c r="CB38" s="74">
        <v>0</v>
      </c>
      <c r="CC38" s="74">
        <v>0</v>
      </c>
      <c r="CD38" s="74">
        <v>4.8899755501222489E-4</v>
      </c>
      <c r="CE38" s="74">
        <v>0</v>
      </c>
      <c r="CF38" s="74">
        <v>0</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1719</v>
      </c>
      <c r="J39" s="29">
        <v>1957</v>
      </c>
      <c r="K39" s="29">
        <v>2335</v>
      </c>
      <c r="L39" s="29">
        <v>2484</v>
      </c>
      <c r="M39" s="29">
        <v>2346</v>
      </c>
      <c r="N39" s="29">
        <v>2017</v>
      </c>
      <c r="O39" s="29">
        <v>1937</v>
      </c>
      <c r="P39" s="29">
        <v>1932</v>
      </c>
      <c r="Q39" s="29">
        <v>1874</v>
      </c>
      <c r="R39" s="29">
        <v>1773</v>
      </c>
      <c r="S39" s="29">
        <v>1588</v>
      </c>
      <c r="T39" s="29">
        <v>1334</v>
      </c>
      <c r="U39" s="29">
        <v>1269</v>
      </c>
      <c r="V39" s="29">
        <v>1196</v>
      </c>
      <c r="W39" s="29">
        <v>1100</v>
      </c>
      <c r="X39" s="29">
        <v>1225</v>
      </c>
      <c r="Y39" s="29">
        <v>1351</v>
      </c>
      <c r="Z39" s="29">
        <v>1327</v>
      </c>
      <c r="AA39" s="29">
        <v>1357</v>
      </c>
      <c r="AB39" s="29">
        <v>1402</v>
      </c>
      <c r="AC39" s="29">
        <v>1447</v>
      </c>
      <c r="AD39" s="29">
        <v>1453</v>
      </c>
      <c r="AE39" s="29">
        <v>1438</v>
      </c>
      <c r="AF39" s="29">
        <v>1485</v>
      </c>
      <c r="AG39" s="29">
        <v>1544</v>
      </c>
      <c r="AH39" s="29">
        <v>1397</v>
      </c>
      <c r="AI39" s="29">
        <v>1371</v>
      </c>
      <c r="AJ39" s="29">
        <v>1484</v>
      </c>
      <c r="AK39" s="29">
        <v>1536</v>
      </c>
      <c r="AL39" s="29">
        <v>1466</v>
      </c>
      <c r="AM39" s="29">
        <v>1449</v>
      </c>
      <c r="AN39" s="29">
        <v>1488</v>
      </c>
      <c r="AO39" s="29">
        <v>1531</v>
      </c>
      <c r="AP39" s="29">
        <v>1433</v>
      </c>
      <c r="AQ39" s="29">
        <v>1331</v>
      </c>
      <c r="AR39" s="29">
        <v>1290</v>
      </c>
      <c r="AS39" s="29">
        <v>1192</v>
      </c>
      <c r="AT39" s="29">
        <v>1095</v>
      </c>
      <c r="AU39" s="29">
        <v>1074</v>
      </c>
      <c r="AV39" s="29">
        <v>1087</v>
      </c>
      <c r="AW39" s="29">
        <v>1062</v>
      </c>
      <c r="AX39" s="29">
        <v>865</v>
      </c>
      <c r="AY39" s="29">
        <v>769</v>
      </c>
      <c r="AZ39" s="29">
        <v>760</v>
      </c>
      <c r="BA39" s="29">
        <v>706</v>
      </c>
      <c r="BB39" s="29">
        <v>597</v>
      </c>
      <c r="BC39" s="29">
        <v>591</v>
      </c>
      <c r="BD39" s="29">
        <v>571</v>
      </c>
      <c r="BE39" s="29">
        <v>509</v>
      </c>
      <c r="BF39" s="29">
        <v>482</v>
      </c>
      <c r="BG39" s="29">
        <v>480</v>
      </c>
      <c r="BH39" s="29">
        <v>518</v>
      </c>
      <c r="BI39" s="29">
        <v>530</v>
      </c>
      <c r="BJ39" s="29">
        <v>514</v>
      </c>
      <c r="BK39" s="29">
        <v>544</v>
      </c>
      <c r="BL39" s="29">
        <v>514</v>
      </c>
      <c r="BM39" s="29">
        <v>464</v>
      </c>
      <c r="BN39" s="29">
        <v>374</v>
      </c>
      <c r="BO39" s="29">
        <v>354</v>
      </c>
      <c r="BP39" s="29">
        <v>363</v>
      </c>
      <c r="BQ39" s="29">
        <v>388</v>
      </c>
      <c r="BR39" s="29">
        <v>381</v>
      </c>
      <c r="BS39" s="29">
        <v>399</v>
      </c>
      <c r="BT39" s="29">
        <v>333</v>
      </c>
      <c r="BU39" s="29">
        <v>332</v>
      </c>
      <c r="BV39" s="29">
        <v>325</v>
      </c>
      <c r="BW39" s="29">
        <v>280</v>
      </c>
      <c r="BX39" s="29">
        <v>283</v>
      </c>
      <c r="BY39" s="29">
        <v>307</v>
      </c>
      <c r="BZ39" s="29">
        <v>295</v>
      </c>
      <c r="CA39" s="29">
        <v>281</v>
      </c>
      <c r="CB39" s="29">
        <v>271</v>
      </c>
      <c r="CC39" s="29">
        <v>114</v>
      </c>
      <c r="CD39" s="29">
        <v>241</v>
      </c>
      <c r="CE39" s="29">
        <v>270</v>
      </c>
      <c r="CF39" s="29">
        <v>283</v>
      </c>
    </row>
    <row r="40" spans="1:84" x14ac:dyDescent="0.25">
      <c r="A40" s="48" t="s">
        <v>15</v>
      </c>
      <c r="B40" s="62" t="s">
        <v>46</v>
      </c>
      <c r="C40" s="63" t="s">
        <v>47</v>
      </c>
      <c r="D40" s="17"/>
      <c r="E40" s="11"/>
      <c r="F40" s="98" t="s">
        <v>28</v>
      </c>
      <c r="G40" s="103" t="e">
        <f ca="1">G39/G8</f>
        <v>#REF!</v>
      </c>
      <c r="H40" s="120" t="e">
        <f>IF(H8=0, 0, H39/H8)</f>
        <v>#REF!</v>
      </c>
      <c r="I40" s="120">
        <v>2.9650711513583443E-2</v>
      </c>
      <c r="J40" s="120">
        <v>3.3711155515744502E-2</v>
      </c>
      <c r="K40" s="120">
        <v>4.0043215804637128E-2</v>
      </c>
      <c r="L40" s="120">
        <v>4.2437599302957305E-2</v>
      </c>
      <c r="M40" s="120">
        <v>3.9934633847410889E-2</v>
      </c>
      <c r="N40" s="120">
        <v>3.4336005992203329E-2</v>
      </c>
      <c r="O40" s="120">
        <v>3.2904683438938626E-2</v>
      </c>
      <c r="P40" s="120">
        <v>3.2713603576145486E-2</v>
      </c>
      <c r="Q40" s="120">
        <v>3.1715944285545042E-2</v>
      </c>
      <c r="R40" s="120">
        <v>2.9957927107446394E-2</v>
      </c>
      <c r="S40" s="120">
        <v>2.6791287770148296E-2</v>
      </c>
      <c r="T40" s="120">
        <v>2.2470774517400531E-2</v>
      </c>
      <c r="U40" s="120">
        <v>2.1371551753174577E-2</v>
      </c>
      <c r="V40" s="120">
        <v>2.0151982341741224E-2</v>
      </c>
      <c r="W40" s="120">
        <v>1.8479009525089456E-2</v>
      </c>
      <c r="X40" s="120">
        <v>2.054714101209346E-2</v>
      </c>
      <c r="Y40" s="120">
        <v>2.2618828374826299E-2</v>
      </c>
      <c r="Z40" s="120">
        <v>2.2208089970378056E-2</v>
      </c>
      <c r="AA40" s="120">
        <v>2.2686617069296998E-2</v>
      </c>
      <c r="AB40" s="120">
        <v>2.339942586287469E-2</v>
      </c>
      <c r="AC40" s="120">
        <v>2.4079343683956533E-2</v>
      </c>
      <c r="AD40" s="120">
        <v>2.4130200116250104E-2</v>
      </c>
      <c r="AE40" s="120">
        <v>2.3833200742508619E-2</v>
      </c>
      <c r="AF40" s="120">
        <v>2.4562506202653083E-2</v>
      </c>
      <c r="AG40" s="120">
        <v>2.5480229718133209E-2</v>
      </c>
      <c r="AH40" s="120">
        <v>2.3034939898098836E-2</v>
      </c>
      <c r="AI40" s="120">
        <v>2.2575333443108841E-2</v>
      </c>
      <c r="AJ40" s="120">
        <v>2.4366215683698934E-2</v>
      </c>
      <c r="AK40" s="120">
        <v>2.5177438654580622E-2</v>
      </c>
      <c r="AL40" s="120">
        <v>2.4024122447641835E-2</v>
      </c>
      <c r="AM40" s="120">
        <v>2.3750204884445174E-2</v>
      </c>
      <c r="AN40" s="120">
        <v>2.434077079107505E-2</v>
      </c>
      <c r="AO40" s="120">
        <v>2.5156095957936248E-2</v>
      </c>
      <c r="AP40" s="120">
        <v>2.3514546856795916E-2</v>
      </c>
      <c r="AQ40" s="120">
        <v>2.1647556314548264E-2</v>
      </c>
      <c r="AR40" s="120">
        <v>2.1071889446087001E-2</v>
      </c>
      <c r="AS40" s="120">
        <v>1.9431403234220136E-2</v>
      </c>
      <c r="AT40" s="120">
        <v>1.7836781234728784E-2</v>
      </c>
      <c r="AU40" s="120">
        <v>1.7469948110675537E-2</v>
      </c>
      <c r="AV40" s="120">
        <v>1.7688314646965974E-2</v>
      </c>
      <c r="AW40" s="120">
        <v>1.7256227353232699E-2</v>
      </c>
      <c r="AX40" s="120">
        <v>1.404106809512215E-2</v>
      </c>
      <c r="AY40" s="120">
        <v>1.247586755138792E-2</v>
      </c>
      <c r="AZ40" s="120">
        <v>1.2318265069614406E-2</v>
      </c>
      <c r="BA40" s="120">
        <v>1.1409732210676019E-2</v>
      </c>
      <c r="BB40" s="120">
        <v>9.618482954179287E-3</v>
      </c>
      <c r="BC40" s="120">
        <v>9.493060909791828E-3</v>
      </c>
      <c r="BD40" s="120">
        <v>9.1528412278592611E-3</v>
      </c>
      <c r="BE40" s="120">
        <v>8.1569205621704784E-3</v>
      </c>
      <c r="BF40" s="120">
        <v>7.7217603050255519E-3</v>
      </c>
      <c r="BG40" s="120">
        <v>7.6514753000812971E-3</v>
      </c>
      <c r="BH40" s="120">
        <v>8.2129663395221261E-3</v>
      </c>
      <c r="BI40" s="120">
        <v>8.3765330635984323E-3</v>
      </c>
      <c r="BJ40" s="120">
        <v>8.1009944995192994E-3</v>
      </c>
      <c r="BK40" s="120">
        <v>8.551173428486096E-3</v>
      </c>
      <c r="BL40" s="120">
        <v>8.0406726632772773E-3</v>
      </c>
      <c r="BM40" s="120">
        <v>7.2585060617911612E-3</v>
      </c>
      <c r="BN40" s="120">
        <v>5.823640242288348E-3</v>
      </c>
      <c r="BO40" s="120">
        <v>5.4968090557600035E-3</v>
      </c>
      <c r="BP40" s="120">
        <v>5.6032353667572242E-3</v>
      </c>
      <c r="BQ40" s="120">
        <v>5.9500989127267709E-3</v>
      </c>
      <c r="BR40" s="120">
        <v>5.8198148657318304E-3</v>
      </c>
      <c r="BS40" s="120">
        <v>6.0031595576619272E-3</v>
      </c>
      <c r="BT40" s="120">
        <v>5.0101557210561953E-3</v>
      </c>
      <c r="BU40" s="120">
        <v>4.9951102083803508E-3</v>
      </c>
      <c r="BV40" s="120">
        <v>4.8765117186327766E-3</v>
      </c>
      <c r="BW40" s="120">
        <v>4.1943795314278868E-3</v>
      </c>
      <c r="BX40" s="120">
        <v>4.2305737435345469E-3</v>
      </c>
      <c r="BY40" s="120">
        <v>4.5812690264430255E-3</v>
      </c>
      <c r="BZ40" s="120">
        <v>4.3967508756241154E-3</v>
      </c>
      <c r="CA40" s="120">
        <v>4.1821077227604886E-3</v>
      </c>
      <c r="CB40" s="120">
        <v>4.0320180920073792E-3</v>
      </c>
      <c r="CC40" s="120">
        <v>1.692901692901693E-3</v>
      </c>
      <c r="CD40" s="120">
        <v>3.573546856465006E-3</v>
      </c>
      <c r="CE40" s="120">
        <v>3.9966250721612858E-3</v>
      </c>
      <c r="CF40" s="120">
        <v>4.1814420803782506E-3</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678</v>
      </c>
      <c r="J41" s="150">
        <v>665</v>
      </c>
      <c r="K41" s="150">
        <v>606</v>
      </c>
      <c r="L41" s="150">
        <v>595</v>
      </c>
      <c r="M41" s="150">
        <v>602</v>
      </c>
      <c r="N41" s="150">
        <v>583</v>
      </c>
      <c r="O41" s="150">
        <v>604</v>
      </c>
      <c r="P41" s="150">
        <v>549</v>
      </c>
      <c r="Q41" s="150">
        <v>516</v>
      </c>
      <c r="R41" s="150">
        <v>431</v>
      </c>
      <c r="S41" s="150">
        <v>421</v>
      </c>
      <c r="T41" s="150">
        <v>424</v>
      </c>
      <c r="U41" s="150">
        <v>880</v>
      </c>
      <c r="V41" s="150">
        <v>480</v>
      </c>
      <c r="W41" s="150">
        <v>466</v>
      </c>
      <c r="X41" s="150">
        <v>500</v>
      </c>
      <c r="Y41" s="150">
        <v>793</v>
      </c>
      <c r="Z41" s="150">
        <v>500</v>
      </c>
      <c r="AA41" s="150">
        <v>526</v>
      </c>
      <c r="AB41" s="150">
        <v>576</v>
      </c>
      <c r="AC41" s="150">
        <v>581</v>
      </c>
      <c r="AD41" s="150">
        <v>604</v>
      </c>
      <c r="AE41" s="150">
        <v>594</v>
      </c>
      <c r="AF41" s="150">
        <v>660</v>
      </c>
      <c r="AG41" s="150">
        <v>622</v>
      </c>
      <c r="AH41" s="150">
        <v>617</v>
      </c>
      <c r="AI41" s="150">
        <v>613</v>
      </c>
      <c r="AJ41" s="150">
        <v>646</v>
      </c>
      <c r="AK41" s="150">
        <v>742</v>
      </c>
      <c r="AL41" s="150">
        <v>749</v>
      </c>
      <c r="AM41" s="150">
        <v>821</v>
      </c>
      <c r="AN41" s="150">
        <v>862</v>
      </c>
      <c r="AO41" s="150">
        <v>903</v>
      </c>
      <c r="AP41" s="150">
        <v>939</v>
      </c>
      <c r="AQ41" s="150">
        <v>947</v>
      </c>
      <c r="AR41" s="150">
        <v>947</v>
      </c>
      <c r="AS41" s="150">
        <v>966</v>
      </c>
      <c r="AT41" s="150">
        <v>1020</v>
      </c>
      <c r="AU41" s="150">
        <v>1180</v>
      </c>
      <c r="AV41" s="150">
        <v>1286</v>
      </c>
      <c r="AW41" s="150">
        <v>1305</v>
      </c>
      <c r="AX41" s="150">
        <v>1361</v>
      </c>
      <c r="AY41" s="150">
        <v>1401</v>
      </c>
      <c r="AZ41" s="150">
        <v>1446</v>
      </c>
      <c r="BA41" s="150">
        <v>1427</v>
      </c>
      <c r="BB41" s="150">
        <v>1458</v>
      </c>
      <c r="BC41" s="150">
        <v>1439</v>
      </c>
      <c r="BD41" s="150">
        <v>1485</v>
      </c>
      <c r="BE41" s="150">
        <v>1540</v>
      </c>
      <c r="BF41" s="150">
        <v>1578</v>
      </c>
      <c r="BG41" s="150">
        <v>1635</v>
      </c>
      <c r="BH41" s="150">
        <v>1646</v>
      </c>
      <c r="BI41" s="150">
        <v>1709</v>
      </c>
      <c r="BJ41" s="150">
        <v>1754</v>
      </c>
      <c r="BK41" s="150">
        <v>1884</v>
      </c>
      <c r="BL41" s="150">
        <v>2072</v>
      </c>
      <c r="BM41" s="150">
        <v>2246</v>
      </c>
      <c r="BN41" s="150">
        <v>2351</v>
      </c>
      <c r="BO41" s="150">
        <v>2488</v>
      </c>
      <c r="BP41" s="150">
        <v>2543</v>
      </c>
      <c r="BQ41" s="150">
        <v>2562</v>
      </c>
      <c r="BR41" s="150">
        <v>2550</v>
      </c>
      <c r="BS41" s="150">
        <v>2526</v>
      </c>
      <c r="BT41" s="150">
        <v>2548</v>
      </c>
      <c r="BU41" s="150">
        <v>2534</v>
      </c>
      <c r="BV41" s="150">
        <v>2504</v>
      </c>
      <c r="BW41" s="150">
        <v>2443</v>
      </c>
      <c r="BX41" s="150">
        <v>2449</v>
      </c>
      <c r="BY41" s="150">
        <v>2453</v>
      </c>
      <c r="BZ41" s="150">
        <v>2448</v>
      </c>
      <c r="CA41" s="150">
        <v>2489</v>
      </c>
      <c r="CB41" s="150">
        <v>2507</v>
      </c>
      <c r="CC41" s="150">
        <v>2520</v>
      </c>
      <c r="CD41" s="150">
        <v>2508</v>
      </c>
      <c r="CE41" s="150">
        <v>2505</v>
      </c>
      <c r="CF41" s="150">
        <v>2531</v>
      </c>
    </row>
    <row r="42" spans="1:84" ht="13.8" thickBot="1" x14ac:dyDescent="0.3">
      <c r="A42" s="17"/>
      <c r="B42" s="17"/>
      <c r="C42" s="17"/>
      <c r="D42" s="17"/>
      <c r="E42" s="11"/>
      <c r="F42" s="101" t="s">
        <v>28</v>
      </c>
      <c r="G42" s="96" t="e">
        <f ca="1">G41/G8</f>
        <v>#REF!</v>
      </c>
      <c r="H42" s="107" t="e">
        <f>IF(H8=0, 0, H41/H8)</f>
        <v>#REF!</v>
      </c>
      <c r="I42" s="107">
        <v>1.1694695989650712E-2</v>
      </c>
      <c r="J42" s="107">
        <v>1.145524701991318E-2</v>
      </c>
      <c r="K42" s="107">
        <v>1.039237206749897E-2</v>
      </c>
      <c r="L42" s="107">
        <v>1.0165205952197906E-2</v>
      </c>
      <c r="M42" s="107">
        <v>1.0247506213188984E-2</v>
      </c>
      <c r="N42" s="107">
        <v>9.9245867592734453E-3</v>
      </c>
      <c r="O42" s="107">
        <v>1.0260417551429493E-2</v>
      </c>
      <c r="P42" s="107">
        <v>9.2959463578177384E-3</v>
      </c>
      <c r="Q42" s="107">
        <v>8.7328854062653383E-3</v>
      </c>
      <c r="R42" s="107">
        <v>7.2824966628930602E-3</v>
      </c>
      <c r="S42" s="107">
        <v>7.1027280549322627E-3</v>
      </c>
      <c r="T42" s="107">
        <v>7.1421352289189098E-3</v>
      </c>
      <c r="U42" s="107">
        <v>1.4820303816228233E-2</v>
      </c>
      <c r="V42" s="107">
        <v>8.087752110397816E-3</v>
      </c>
      <c r="W42" s="107">
        <v>7.8283803988106245E-3</v>
      </c>
      <c r="X42" s="107">
        <v>8.3865881682014115E-3</v>
      </c>
      <c r="Y42" s="107">
        <v>1.3276632791441343E-2</v>
      </c>
      <c r="Z42" s="107">
        <v>8.3677806972034877E-3</v>
      </c>
      <c r="AA42" s="107">
        <v>8.7937808242079737E-3</v>
      </c>
      <c r="AB42" s="107">
        <v>9.6134588423793313E-3</v>
      </c>
      <c r="AC42" s="107">
        <v>9.6683473948712823E-3</v>
      </c>
      <c r="AD42" s="107">
        <v>1.0030723241717179E-2</v>
      </c>
      <c r="AE42" s="107">
        <v>9.8448687350835319E-3</v>
      </c>
      <c r="AF42" s="107">
        <v>1.091666942340137E-2</v>
      </c>
      <c r="AG42" s="107">
        <v>1.0264703940854181E-2</v>
      </c>
      <c r="AH42" s="107">
        <v>1.0173627714478869E-2</v>
      </c>
      <c r="AI42" s="107">
        <v>1.0093858060266754E-2</v>
      </c>
      <c r="AJ42" s="107">
        <v>1.0606856692499672E-2</v>
      </c>
      <c r="AK42" s="107">
        <v>1.2162538725064337E-2</v>
      </c>
      <c r="AL42" s="107">
        <v>1.227426174166694E-2</v>
      </c>
      <c r="AM42" s="107">
        <v>1.3456810358957547E-2</v>
      </c>
      <c r="AN42" s="107">
        <v>1.4100634692141595E-2</v>
      </c>
      <c r="AO42" s="107">
        <v>1.4837331580676964E-2</v>
      </c>
      <c r="AP42" s="107">
        <v>1.5408345777063062E-2</v>
      </c>
      <c r="AQ42" s="107">
        <v>1.5402130600959584E-2</v>
      </c>
      <c r="AR42" s="107">
        <v>1.5469053725150688E-2</v>
      </c>
      <c r="AS42" s="107">
        <v>1.5747261345852893E-2</v>
      </c>
      <c r="AT42" s="107">
        <v>1.6615083889884346E-2</v>
      </c>
      <c r="AU42" s="107">
        <v>1.9194170177464744E-2</v>
      </c>
      <c r="AV42" s="107">
        <v>2.0926561762647879E-2</v>
      </c>
      <c r="AW42" s="107">
        <v>2.1204686154396114E-2</v>
      </c>
      <c r="AX42" s="107">
        <v>2.2092362632903175E-2</v>
      </c>
      <c r="AY42" s="107">
        <v>2.2729116306234688E-2</v>
      </c>
      <c r="AZ42" s="107">
        <v>2.3437120119292672E-2</v>
      </c>
      <c r="BA42" s="107">
        <v>2.3061880828094447E-2</v>
      </c>
      <c r="BB42" s="107">
        <v>2.349036540568409E-2</v>
      </c>
      <c r="BC42" s="107">
        <v>2.3114237985093808E-2</v>
      </c>
      <c r="BD42" s="107">
        <v>2.3803798990141862E-2</v>
      </c>
      <c r="BE42" s="107">
        <v>2.4679091681223057E-2</v>
      </c>
      <c r="BF42" s="107">
        <v>2.5279953861681165E-2</v>
      </c>
      <c r="BG42" s="107">
        <v>2.6062837740901918E-2</v>
      </c>
      <c r="BH42" s="107">
        <v>2.6097572576937102E-2</v>
      </c>
      <c r="BI42" s="107">
        <v>2.7010367935263624E-2</v>
      </c>
      <c r="BJ42" s="107">
        <v>2.7644249712367414E-2</v>
      </c>
      <c r="BK42" s="107">
        <v>2.9614725623654053E-2</v>
      </c>
      <c r="BL42" s="107">
        <v>3.2412983965584667E-2</v>
      </c>
      <c r="BM42" s="107">
        <v>3.5134923738756353E-2</v>
      </c>
      <c r="BN42" s="107">
        <v>3.6607963127325956E-2</v>
      </c>
      <c r="BO42" s="107">
        <v>3.8632940482290649E-2</v>
      </c>
      <c r="BP42" s="107">
        <v>3.9253519387503086E-2</v>
      </c>
      <c r="BQ42" s="107">
        <v>3.9289055191768008E-2</v>
      </c>
      <c r="BR42" s="107">
        <v>3.8951516817890205E-2</v>
      </c>
      <c r="BS42" s="107">
        <v>3.8004965019183032E-2</v>
      </c>
      <c r="BT42" s="107">
        <v>3.8335966298051603E-2</v>
      </c>
      <c r="BU42" s="107">
        <v>3.8125329120589781E-2</v>
      </c>
      <c r="BV42" s="107">
        <v>3.7571647210635294E-2</v>
      </c>
      <c r="BW42" s="107">
        <v>3.659596141170831E-2</v>
      </c>
      <c r="BX42" s="107">
        <v>3.6610159356594014E-2</v>
      </c>
      <c r="BY42" s="107">
        <v>3.66053841103086E-2</v>
      </c>
      <c r="BZ42" s="107">
        <v>3.6485580147551981E-2</v>
      </c>
      <c r="CA42" s="107">
        <v>3.7043651679540414E-2</v>
      </c>
      <c r="CB42" s="107">
        <v>3.7299886924953875E-2</v>
      </c>
      <c r="CC42" s="107">
        <v>3.7422037422037424E-2</v>
      </c>
      <c r="CD42" s="107">
        <v>3.7188612099644129E-2</v>
      </c>
      <c r="CE42" s="107">
        <v>3.7079799280607485E-2</v>
      </c>
      <c r="CF42" s="107">
        <v>3.7396572104018914E-2</v>
      </c>
    </row>
    <row r="43" spans="1:84" ht="12.75" customHeight="1" thickBot="1" x14ac:dyDescent="0.3">
      <c r="A43" s="46"/>
      <c r="B43" s="46"/>
      <c r="C43" s="46"/>
      <c r="D43" s="17"/>
      <c r="E43" s="11"/>
      <c r="F43" s="18"/>
      <c r="G43" s="47"/>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row>
    <row r="44" spans="1:84" ht="13.8" thickBot="1" x14ac:dyDescent="0.3">
      <c r="A44" s="46"/>
      <c r="B44" s="46"/>
      <c r="C44" s="46"/>
      <c r="D44" s="17"/>
      <c r="E44" s="11"/>
      <c r="F44" s="32" t="s">
        <v>50</v>
      </c>
      <c r="G44" s="117"/>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29" t="e">
        <f>#REF!</f>
        <v>#REF!</v>
      </c>
      <c r="I45" s="29">
        <v>778</v>
      </c>
      <c r="J45" s="29">
        <v>1749</v>
      </c>
      <c r="K45" s="29">
        <v>1242</v>
      </c>
      <c r="L45" s="29">
        <v>685</v>
      </c>
      <c r="M45" s="29">
        <v>673</v>
      </c>
      <c r="N45" s="29">
        <v>428</v>
      </c>
      <c r="O45" s="29">
        <v>686</v>
      </c>
      <c r="P45" s="29">
        <v>939</v>
      </c>
      <c r="Q45" s="29">
        <v>837</v>
      </c>
      <c r="R45" s="29">
        <v>632</v>
      </c>
      <c r="S45" s="29">
        <v>436</v>
      </c>
      <c r="T45" s="29">
        <v>278</v>
      </c>
      <c r="U45" s="29">
        <v>428</v>
      </c>
      <c r="V45" s="29">
        <v>520</v>
      </c>
      <c r="W45" s="29">
        <v>722</v>
      </c>
      <c r="X45" s="29">
        <v>275</v>
      </c>
      <c r="Y45" s="29">
        <v>235</v>
      </c>
      <c r="Z45" s="29">
        <v>361</v>
      </c>
      <c r="AA45" s="29">
        <v>434</v>
      </c>
      <c r="AB45" s="29">
        <v>503</v>
      </c>
      <c r="AC45" s="29">
        <v>471</v>
      </c>
      <c r="AD45" s="29">
        <v>552</v>
      </c>
      <c r="AE45" s="29">
        <v>411</v>
      </c>
      <c r="AF45" s="29">
        <v>1220</v>
      </c>
      <c r="AG45" s="29">
        <v>173</v>
      </c>
      <c r="AH45" s="29">
        <v>228</v>
      </c>
      <c r="AI45" s="29">
        <v>717</v>
      </c>
      <c r="AJ45" s="29">
        <v>278</v>
      </c>
      <c r="AK45" s="29">
        <v>161</v>
      </c>
      <c r="AL45" s="29">
        <v>687</v>
      </c>
      <c r="AM45" s="29">
        <v>221</v>
      </c>
      <c r="AN45" s="29">
        <v>730</v>
      </c>
      <c r="AO45" s="29">
        <v>180</v>
      </c>
      <c r="AP45" s="29">
        <v>342</v>
      </c>
      <c r="AQ45" s="29">
        <v>587</v>
      </c>
      <c r="AR45" s="29">
        <v>335</v>
      </c>
      <c r="AS45" s="29">
        <v>272</v>
      </c>
      <c r="AT45" s="29">
        <v>475</v>
      </c>
      <c r="AU45" s="29">
        <v>411</v>
      </c>
      <c r="AV45" s="29">
        <v>289</v>
      </c>
      <c r="AW45" s="29">
        <v>813</v>
      </c>
      <c r="AX45" s="29">
        <v>417</v>
      </c>
      <c r="AY45" s="29">
        <v>328</v>
      </c>
      <c r="AZ45" s="29">
        <v>605</v>
      </c>
      <c r="BA45" s="29">
        <v>276</v>
      </c>
      <c r="BB45" s="29">
        <v>112</v>
      </c>
      <c r="BC45" s="29">
        <v>402</v>
      </c>
      <c r="BD45" s="29">
        <v>177</v>
      </c>
      <c r="BE45" s="29">
        <v>616</v>
      </c>
      <c r="BF45" s="29">
        <v>306</v>
      </c>
      <c r="BG45" s="29">
        <v>174</v>
      </c>
      <c r="BH45" s="29">
        <v>288</v>
      </c>
      <c r="BI45" s="29">
        <v>277</v>
      </c>
      <c r="BJ45" s="29">
        <v>166</v>
      </c>
      <c r="BK45" s="29">
        <v>384</v>
      </c>
      <c r="BL45" s="29">
        <v>219</v>
      </c>
      <c r="BM45" s="29">
        <v>205</v>
      </c>
      <c r="BN45" s="29">
        <v>554</v>
      </c>
      <c r="BO45" s="29">
        <v>217</v>
      </c>
      <c r="BP45" s="29">
        <v>376</v>
      </c>
      <c r="BQ45" s="29">
        <v>637</v>
      </c>
      <c r="BR45" s="29">
        <v>157</v>
      </c>
      <c r="BS45" s="29">
        <v>472</v>
      </c>
      <c r="BT45" s="29">
        <v>146</v>
      </c>
      <c r="BU45" s="29">
        <v>269</v>
      </c>
      <c r="BV45" s="29">
        <v>172</v>
      </c>
      <c r="BW45" s="29">
        <v>197</v>
      </c>
      <c r="BX45" s="29">
        <v>260</v>
      </c>
      <c r="BY45" s="29">
        <v>293</v>
      </c>
      <c r="BZ45" s="29">
        <v>365</v>
      </c>
      <c r="CA45" s="29">
        <v>163</v>
      </c>
      <c r="CB45" s="29">
        <v>321</v>
      </c>
      <c r="CC45" s="29">
        <v>666</v>
      </c>
      <c r="CD45" s="29">
        <v>312</v>
      </c>
      <c r="CE45" s="29">
        <v>256</v>
      </c>
      <c r="CF45" s="29">
        <v>1191</v>
      </c>
    </row>
    <row r="46" spans="1:84" x14ac:dyDescent="0.25">
      <c r="A46" s="48" t="s">
        <v>41</v>
      </c>
      <c r="B46" s="62" t="s">
        <v>42</v>
      </c>
      <c r="C46" s="63" t="s">
        <v>43</v>
      </c>
      <c r="D46" s="17"/>
      <c r="E46" s="11"/>
      <c r="F46" s="27" t="s">
        <v>52</v>
      </c>
      <c r="G46" s="23" t="e">
        <f ca="1">G45/G30</f>
        <v>#REF!</v>
      </c>
      <c r="H46" s="30" t="e">
        <f>IF(H30=0, 0, H45/H30)</f>
        <v>#REF!</v>
      </c>
      <c r="I46" s="30">
        <v>3.6900018971732118E-2</v>
      </c>
      <c r="J46" s="30">
        <v>6.3355792219082802E-2</v>
      </c>
      <c r="K46" s="30">
        <v>5.1603789263752697E-2</v>
      </c>
      <c r="L46" s="30">
        <v>1.8585343354044007E-2</v>
      </c>
      <c r="M46" s="30">
        <v>2.8453050353020759E-2</v>
      </c>
      <c r="N46" s="30">
        <v>1.9443056375777951E-2</v>
      </c>
      <c r="O46" s="30">
        <v>2.7759792813208159E-2</v>
      </c>
      <c r="P46" s="30">
        <v>3.0709356706020867E-2</v>
      </c>
      <c r="Q46" s="30">
        <v>3.4180006533812479E-2</v>
      </c>
      <c r="R46" s="30">
        <v>1.9390666707575246E-2</v>
      </c>
      <c r="S46" s="30">
        <v>1.700136478845779E-2</v>
      </c>
      <c r="T46" s="30">
        <v>1.0425651603225202E-2</v>
      </c>
      <c r="U46" s="30">
        <v>1.5568731584882325E-2</v>
      </c>
      <c r="V46" s="30">
        <v>2.1867115222876366E-2</v>
      </c>
      <c r="W46" s="30">
        <v>3.248886288979886E-2</v>
      </c>
      <c r="X46" s="30">
        <v>9.112296630107028E-3</v>
      </c>
      <c r="Y46" s="30">
        <v>8.9527220084574654E-3</v>
      </c>
      <c r="Z46" s="30">
        <v>1.3431558581686945E-2</v>
      </c>
      <c r="AA46" s="30">
        <v>1.5639076069330834E-2</v>
      </c>
      <c r="AB46" s="30">
        <v>1.9379695627046813E-2</v>
      </c>
      <c r="AC46" s="30">
        <v>1.9167378830423635E-2</v>
      </c>
      <c r="AD46" s="30">
        <v>2.4252010017134572E-2</v>
      </c>
      <c r="AE46" s="30">
        <v>1.5957446808510637E-2</v>
      </c>
      <c r="AF46" s="30">
        <v>3.1953902566788893E-2</v>
      </c>
      <c r="AG46" s="30">
        <v>7.5770847932725999E-3</v>
      </c>
      <c r="AH46" s="30">
        <v>8.0679405520169851E-3</v>
      </c>
      <c r="AI46" s="30">
        <v>2.8147450241432104E-2</v>
      </c>
      <c r="AJ46" s="30">
        <v>7.4415118582365223E-3</v>
      </c>
      <c r="AK46" s="30">
        <v>5.7055779998582464E-3</v>
      </c>
      <c r="AL46" s="30">
        <v>2.9568735473874494E-2</v>
      </c>
      <c r="AM46" s="30">
        <v>7.9254079254079263E-3</v>
      </c>
      <c r="AN46" s="30">
        <v>2.322769504900089E-2</v>
      </c>
      <c r="AO46" s="30">
        <v>3.5301039419494019E-3</v>
      </c>
      <c r="AP46" s="30">
        <v>1.22554289400129E-2</v>
      </c>
      <c r="AQ46" s="30">
        <v>2.031423034330011E-2</v>
      </c>
      <c r="AR46" s="30">
        <v>1.1612590127565169E-2</v>
      </c>
      <c r="AS46" s="30">
        <v>1.1929824561403509E-2</v>
      </c>
      <c r="AT46" s="30">
        <v>1.6408166085184289E-2</v>
      </c>
      <c r="AU46" s="30">
        <v>1.6368632761161336E-2</v>
      </c>
      <c r="AV46" s="30">
        <v>9.9309302085838977E-3</v>
      </c>
      <c r="AW46" s="30">
        <v>3.4481296123504965E-2</v>
      </c>
      <c r="AX46" s="30">
        <v>1.6598336185965051E-2</v>
      </c>
      <c r="AY46" s="30">
        <v>1.2527212313333079E-2</v>
      </c>
      <c r="AZ46" s="30">
        <v>1.9213058528374988E-2</v>
      </c>
      <c r="BA46" s="30">
        <v>1.0940225146662439E-2</v>
      </c>
      <c r="BB46" s="30">
        <v>3.8539623550462821E-3</v>
      </c>
      <c r="BC46" s="30">
        <v>1.4967607416784571E-2</v>
      </c>
      <c r="BD46" s="30">
        <v>6.4272486292167473E-3</v>
      </c>
      <c r="BE46" s="30">
        <v>2.0389924199794778E-2</v>
      </c>
      <c r="BF46" s="30">
        <v>1.0909479838853434E-2</v>
      </c>
      <c r="BG46" s="30">
        <v>6.8401603899677652E-3</v>
      </c>
      <c r="BH46" s="30">
        <v>1.081893313298272E-2</v>
      </c>
      <c r="BI46" s="30">
        <v>9.2081643507745496E-3</v>
      </c>
      <c r="BJ46" s="30">
        <v>5.940452333237904E-3</v>
      </c>
      <c r="BK46" s="30">
        <v>1.3013861117700885E-2</v>
      </c>
      <c r="BL46" s="30">
        <v>7.8177988790918505E-3</v>
      </c>
      <c r="BM46" s="30">
        <v>8.1355663147868879E-3</v>
      </c>
      <c r="BN46" s="30">
        <v>1.7259104645004516E-2</v>
      </c>
      <c r="BO46" s="30">
        <v>7.1031096563011461E-3</v>
      </c>
      <c r="BP46" s="30">
        <v>1.621808143547274E-2</v>
      </c>
      <c r="BQ46" s="30">
        <v>1.9878296146044624E-2</v>
      </c>
      <c r="BR46" s="30">
        <v>5.0924424262082388E-3</v>
      </c>
      <c r="BS46" s="30">
        <v>1.8283235202974899E-2</v>
      </c>
      <c r="BT46" s="30">
        <v>4.6331556232546336E-3</v>
      </c>
      <c r="BU46" s="30">
        <v>8.9783385067254105E-3</v>
      </c>
      <c r="BV46" s="30">
        <v>7.3586035766235987E-3</v>
      </c>
      <c r="BW46" s="30">
        <v>6.1039846315919938E-3</v>
      </c>
      <c r="BX46" s="30">
        <v>8.2395816827761058E-3</v>
      </c>
      <c r="BY46" s="30">
        <v>1.2461191681197635E-2</v>
      </c>
      <c r="BZ46" s="30">
        <v>1.2295772275560047E-2</v>
      </c>
      <c r="CA46" s="30">
        <v>4.7208063021316037E-3</v>
      </c>
      <c r="CB46" s="30">
        <v>1.2272987956413687E-2</v>
      </c>
      <c r="CC46" s="30">
        <v>2.4204099433057132E-2</v>
      </c>
      <c r="CD46" s="30">
        <v>9.6118299445471355E-3</v>
      </c>
      <c r="CE46" s="30">
        <v>1.0233450591621363E-2</v>
      </c>
      <c r="CF46" s="30">
        <v>3.4889852355284745E-2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29" t="e">
        <f>#REF!</f>
        <v>#REF!</v>
      </c>
      <c r="I47" s="29">
        <v>81</v>
      </c>
      <c r="J47" s="29">
        <v>178</v>
      </c>
      <c r="K47" s="29">
        <v>130</v>
      </c>
      <c r="L47" s="29">
        <v>117</v>
      </c>
      <c r="M47" s="29">
        <v>124</v>
      </c>
      <c r="N47" s="29">
        <v>98</v>
      </c>
      <c r="O47" s="29">
        <v>166</v>
      </c>
      <c r="P47" s="29">
        <v>144</v>
      </c>
      <c r="Q47" s="29">
        <v>110</v>
      </c>
      <c r="R47" s="29">
        <v>48</v>
      </c>
      <c r="S47" s="29">
        <v>113</v>
      </c>
      <c r="T47" s="29">
        <v>60</v>
      </c>
      <c r="U47" s="29">
        <v>80</v>
      </c>
      <c r="V47" s="29">
        <v>78</v>
      </c>
      <c r="W47" s="29">
        <v>78</v>
      </c>
      <c r="X47" s="29">
        <v>132</v>
      </c>
      <c r="Y47" s="29">
        <v>75</v>
      </c>
      <c r="Z47" s="29">
        <v>56</v>
      </c>
      <c r="AA47" s="29">
        <v>108</v>
      </c>
      <c r="AB47" s="29">
        <v>52</v>
      </c>
      <c r="AC47" s="29">
        <v>57</v>
      </c>
      <c r="AD47" s="29">
        <v>56</v>
      </c>
      <c r="AE47" s="29">
        <v>78</v>
      </c>
      <c r="AF47" s="29">
        <v>42</v>
      </c>
      <c r="AG47" s="29">
        <v>22</v>
      </c>
      <c r="AH47" s="29">
        <v>122</v>
      </c>
      <c r="AI47" s="29">
        <v>155</v>
      </c>
      <c r="AJ47" s="29">
        <v>205</v>
      </c>
      <c r="AK47" s="29">
        <v>69</v>
      </c>
      <c r="AL47" s="29">
        <v>108</v>
      </c>
      <c r="AM47" s="29">
        <v>137</v>
      </c>
      <c r="AN47" s="29">
        <v>90</v>
      </c>
      <c r="AO47" s="29">
        <v>93</v>
      </c>
      <c r="AP47" s="29">
        <v>60</v>
      </c>
      <c r="AQ47" s="29">
        <v>82</v>
      </c>
      <c r="AR47" s="29">
        <v>165</v>
      </c>
      <c r="AS47" s="29">
        <v>97</v>
      </c>
      <c r="AT47" s="29">
        <v>56</v>
      </c>
      <c r="AU47" s="29">
        <v>27</v>
      </c>
      <c r="AV47" s="29">
        <v>43</v>
      </c>
      <c r="AW47" s="29">
        <v>100</v>
      </c>
      <c r="AX47" s="29">
        <v>49</v>
      </c>
      <c r="AY47" s="29">
        <v>58</v>
      </c>
      <c r="AZ47" s="29">
        <v>62</v>
      </c>
      <c r="BA47" s="29">
        <v>10</v>
      </c>
      <c r="BB47" s="29">
        <v>251</v>
      </c>
      <c r="BC47" s="29">
        <v>61</v>
      </c>
      <c r="BD47" s="29">
        <v>99</v>
      </c>
      <c r="BE47" s="29">
        <v>49</v>
      </c>
      <c r="BF47" s="29">
        <v>57</v>
      </c>
      <c r="BG47" s="29">
        <v>52</v>
      </c>
      <c r="BH47" s="29">
        <v>47</v>
      </c>
      <c r="BI47" s="29">
        <v>38</v>
      </c>
      <c r="BJ47" s="29">
        <v>60</v>
      </c>
      <c r="BK47" s="29">
        <v>90</v>
      </c>
      <c r="BL47" s="29">
        <v>32</v>
      </c>
      <c r="BM47" s="29">
        <v>63</v>
      </c>
      <c r="BN47" s="29">
        <v>46</v>
      </c>
      <c r="BO47" s="29">
        <v>127</v>
      </c>
      <c r="BP47" s="29">
        <v>86</v>
      </c>
      <c r="BQ47" s="29">
        <v>60</v>
      </c>
      <c r="BR47" s="29">
        <v>46</v>
      </c>
      <c r="BS47" s="29">
        <v>45</v>
      </c>
      <c r="BT47" s="29">
        <v>75</v>
      </c>
      <c r="BU47" s="29">
        <v>93</v>
      </c>
      <c r="BV47" s="29">
        <v>57</v>
      </c>
      <c r="BW47" s="29">
        <v>63</v>
      </c>
      <c r="BX47" s="29">
        <v>36</v>
      </c>
      <c r="BY47" s="29">
        <v>87</v>
      </c>
      <c r="BZ47" s="29">
        <v>88</v>
      </c>
      <c r="CA47" s="29">
        <v>91</v>
      </c>
      <c r="CB47" s="29">
        <v>58</v>
      </c>
      <c r="CC47" s="29">
        <v>99</v>
      </c>
      <c r="CD47" s="29">
        <v>71</v>
      </c>
      <c r="CE47" s="29">
        <v>70</v>
      </c>
      <c r="CF47" s="29">
        <v>69</v>
      </c>
    </row>
    <row r="48" spans="1:84" x14ac:dyDescent="0.25">
      <c r="A48" s="48" t="s">
        <v>54</v>
      </c>
      <c r="B48" s="62" t="s">
        <v>55</v>
      </c>
      <c r="C48" s="63" t="s">
        <v>43</v>
      </c>
      <c r="D48" s="17"/>
      <c r="E48" s="11"/>
      <c r="F48" s="27" t="s">
        <v>52</v>
      </c>
      <c r="G48" s="23" t="e">
        <f ca="1">G47/G30</f>
        <v>#REF!</v>
      </c>
      <c r="H48" s="30" t="e">
        <f>IF(H30=0, 0, H47/H30)</f>
        <v>#REF!</v>
      </c>
      <c r="I48" s="30">
        <v>3.8417757541263516E-3</v>
      </c>
      <c r="J48" s="30">
        <v>6.4478736506556542E-3</v>
      </c>
      <c r="K48" s="30">
        <v>5.4013628053847431E-3</v>
      </c>
      <c r="L48" s="30">
        <v>3.1744309086469327E-3</v>
      </c>
      <c r="M48" s="30">
        <v>5.2424639580602884E-3</v>
      </c>
      <c r="N48" s="30">
        <v>4.4519147776313998E-3</v>
      </c>
      <c r="O48" s="30">
        <v>6.7173842667529945E-3</v>
      </c>
      <c r="P48" s="30">
        <v>4.7094221146613468E-3</v>
      </c>
      <c r="Q48" s="30">
        <v>4.4919960797125125E-3</v>
      </c>
      <c r="R48" s="30">
        <v>1.4727088638664743E-3</v>
      </c>
      <c r="S48" s="30">
        <v>4.4063170208617662E-3</v>
      </c>
      <c r="T48" s="30">
        <v>2.2501406337896118E-3</v>
      </c>
      <c r="U48" s="30">
        <v>2.9100432868938925E-3</v>
      </c>
      <c r="V48" s="30">
        <v>3.2800672834314552E-3</v>
      </c>
      <c r="W48" s="30">
        <v>3.5098771542995994E-3</v>
      </c>
      <c r="X48" s="30">
        <v>4.3739023824513733E-3</v>
      </c>
      <c r="Y48" s="30">
        <v>2.8572517048268504E-3</v>
      </c>
      <c r="Z48" s="30">
        <v>2.0835658741675039E-3</v>
      </c>
      <c r="AA48" s="30">
        <v>3.8917516485892402E-3</v>
      </c>
      <c r="AB48" s="30">
        <v>2.0034675399730304E-3</v>
      </c>
      <c r="AC48" s="30">
        <v>2.3196190941277011E-3</v>
      </c>
      <c r="AD48" s="30">
        <v>2.4603488423180003E-3</v>
      </c>
      <c r="AE48" s="30">
        <v>3.0284205621990993E-3</v>
      </c>
      <c r="AF48" s="30">
        <v>1.1000523834468307E-3</v>
      </c>
      <c r="AG48" s="30">
        <v>9.6355991590749829E-4</v>
      </c>
      <c r="AH48" s="30">
        <v>4.3170559094125975E-3</v>
      </c>
      <c r="AI48" s="30">
        <v>6.0848741805048486E-3</v>
      </c>
      <c r="AJ48" s="30">
        <v>5.4874457947427591E-3</v>
      </c>
      <c r="AK48" s="30">
        <v>2.4452477142249628E-3</v>
      </c>
      <c r="AL48" s="30">
        <v>4.6483601618317986E-3</v>
      </c>
      <c r="AM48" s="30">
        <v>4.9130356822664513E-3</v>
      </c>
      <c r="AN48" s="30">
        <v>2.8636884306987398E-3</v>
      </c>
      <c r="AO48" s="30">
        <v>1.8238870366738577E-3</v>
      </c>
      <c r="AP48" s="30">
        <v>2.1500752526338422E-3</v>
      </c>
      <c r="AQ48" s="30">
        <v>2.8377630121816169E-3</v>
      </c>
      <c r="AR48" s="30">
        <v>5.7196339434276208E-3</v>
      </c>
      <c r="AS48" s="30">
        <v>4.2543859649122806E-3</v>
      </c>
      <c r="AT48" s="30">
        <v>1.9344364226743583E-3</v>
      </c>
      <c r="AU48" s="30">
        <v>1.0753116412441754E-3</v>
      </c>
      <c r="AV48" s="30">
        <v>1.4776124531803031E-3</v>
      </c>
      <c r="AW48" s="30">
        <v>4.2412418356094668E-3</v>
      </c>
      <c r="AX48" s="30">
        <v>1.9504040122596824E-3</v>
      </c>
      <c r="AY48" s="30">
        <v>2.2151777871137761E-3</v>
      </c>
      <c r="AZ48" s="30">
        <v>1.9689415351392551E-3</v>
      </c>
      <c r="BA48" s="30">
        <v>3.9638496908197239E-4</v>
      </c>
      <c r="BB48" s="30">
        <v>8.6370049206840778E-3</v>
      </c>
      <c r="BC48" s="30">
        <v>2.2712041105071115E-3</v>
      </c>
      <c r="BD48" s="30">
        <v>3.5949017756636043E-3</v>
      </c>
      <c r="BE48" s="30">
        <v>1.621925788620039E-3</v>
      </c>
      <c r="BF48" s="30">
        <v>2.0321580091981887E-3</v>
      </c>
      <c r="BG48" s="30">
        <v>2.0441858636685273E-3</v>
      </c>
      <c r="BH48" s="30">
        <v>1.7655897821187078E-3</v>
      </c>
      <c r="BI48" s="30">
        <v>1.2632138820557143E-3</v>
      </c>
      <c r="BJ48" s="30">
        <v>2.1471514457486402E-3</v>
      </c>
      <c r="BK48" s="30">
        <v>3.0501236994611449E-3</v>
      </c>
      <c r="BL48" s="30">
        <v>1.1423267768536037E-3</v>
      </c>
      <c r="BM48" s="30">
        <v>2.5001984284467021E-3</v>
      </c>
      <c r="BN48" s="30">
        <v>1.4330664506682451E-3</v>
      </c>
      <c r="BO48" s="30">
        <v>4.1571194762684126E-3</v>
      </c>
      <c r="BP48" s="30">
        <v>3.709454796411318E-3</v>
      </c>
      <c r="BQ48" s="30">
        <v>1.8723669839288502E-3</v>
      </c>
      <c r="BR48" s="30">
        <v>1.4920531949399935E-3</v>
      </c>
      <c r="BS48" s="30">
        <v>1.7431050511310816E-3</v>
      </c>
      <c r="BT48" s="30">
        <v>2.3800456968773799E-3</v>
      </c>
      <c r="BU48" s="30">
        <v>3.1040352458195654E-3</v>
      </c>
      <c r="BV48" s="30">
        <v>2.4386069992299135E-3</v>
      </c>
      <c r="BW48" s="30">
        <v>1.9520356943669827E-3</v>
      </c>
      <c r="BX48" s="30">
        <v>1.1408651560766915E-3</v>
      </c>
      <c r="BY48" s="30">
        <v>3.7000808063624379E-3</v>
      </c>
      <c r="BZ48" s="30">
        <v>2.964460165066532E-3</v>
      </c>
      <c r="CA48" s="30">
        <v>2.6355421686746986E-3</v>
      </c>
      <c r="CB48" s="30">
        <v>2.2175492257694514E-3</v>
      </c>
      <c r="CC48" s="30">
        <v>3.5979066724814652E-3</v>
      </c>
      <c r="CD48" s="30">
        <v>2.1873074553296363E-3</v>
      </c>
      <c r="CE48" s="30">
        <v>2.7982091461464663E-3</v>
      </c>
      <c r="CF48" s="30">
        <v>2.0213264588704008E-3</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121" t="e">
        <f>#REF!</f>
        <v>#REF!</v>
      </c>
      <c r="I49" s="121">
        <v>15338</v>
      </c>
      <c r="J49" s="121">
        <v>15179</v>
      </c>
      <c r="K49" s="121">
        <v>14870</v>
      </c>
      <c r="L49" s="121">
        <v>14644</v>
      </c>
      <c r="M49" s="121">
        <v>14485</v>
      </c>
      <c r="N49" s="121">
        <v>14290</v>
      </c>
      <c r="O49" s="121">
        <v>14034</v>
      </c>
      <c r="P49" s="121">
        <v>13846</v>
      </c>
      <c r="Q49" s="121">
        <v>13609</v>
      </c>
      <c r="R49" s="121">
        <v>13269</v>
      </c>
      <c r="S49" s="121">
        <v>12930</v>
      </c>
      <c r="T49" s="121">
        <v>12862</v>
      </c>
      <c r="U49" s="121">
        <v>12791</v>
      </c>
      <c r="V49" s="121">
        <v>12602</v>
      </c>
      <c r="W49" s="121">
        <v>12330</v>
      </c>
      <c r="X49" s="121">
        <v>12045</v>
      </c>
      <c r="Y49" s="121">
        <v>11896</v>
      </c>
      <c r="Z49" s="121">
        <v>11645</v>
      </c>
      <c r="AA49" s="121">
        <v>11279</v>
      </c>
      <c r="AB49" s="121">
        <v>11057</v>
      </c>
      <c r="AC49" s="121">
        <v>10768</v>
      </c>
      <c r="AD49" s="121">
        <v>10462</v>
      </c>
      <c r="AE49" s="121">
        <v>10183</v>
      </c>
      <c r="AF49" s="121">
        <v>9879</v>
      </c>
      <c r="AG49" s="121">
        <v>9419</v>
      </c>
      <c r="AH49" s="121">
        <v>9417</v>
      </c>
      <c r="AI49" s="121">
        <v>9221</v>
      </c>
      <c r="AJ49" s="121">
        <v>9003</v>
      </c>
      <c r="AK49" s="121">
        <v>8855</v>
      </c>
      <c r="AL49" s="121">
        <v>8674</v>
      </c>
      <c r="AM49" s="121">
        <v>8494</v>
      </c>
      <c r="AN49" s="121">
        <v>8396</v>
      </c>
      <c r="AO49" s="121">
        <v>8126</v>
      </c>
      <c r="AP49" s="121">
        <v>7885</v>
      </c>
      <c r="AQ49" s="121">
        <v>7745</v>
      </c>
      <c r="AR49" s="121">
        <v>7530</v>
      </c>
      <c r="AS49" s="121">
        <v>7158</v>
      </c>
      <c r="AT49" s="121">
        <v>6968</v>
      </c>
      <c r="AU49" s="121">
        <v>6759</v>
      </c>
      <c r="AV49" s="121">
        <v>6486</v>
      </c>
      <c r="AW49" s="121">
        <v>6376</v>
      </c>
      <c r="AX49" s="121">
        <v>6014</v>
      </c>
      <c r="AY49" s="121">
        <v>5939</v>
      </c>
      <c r="AZ49" s="121">
        <v>5620</v>
      </c>
      <c r="BA49" s="121">
        <v>4296</v>
      </c>
      <c r="BB49" s="121">
        <v>4041</v>
      </c>
      <c r="BC49" s="121">
        <v>3940</v>
      </c>
      <c r="BD49" s="121">
        <v>3795</v>
      </c>
      <c r="BE49" s="121">
        <v>3629</v>
      </c>
      <c r="BF49" s="121">
        <v>3521</v>
      </c>
      <c r="BG49" s="121">
        <v>3377</v>
      </c>
      <c r="BH49" s="121">
        <v>3250</v>
      </c>
      <c r="BI49" s="121">
        <v>3690</v>
      </c>
      <c r="BJ49" s="121">
        <v>3397</v>
      </c>
      <c r="BK49" s="121">
        <v>3127</v>
      </c>
      <c r="BL49" s="121">
        <v>3093</v>
      </c>
      <c r="BM49" s="121">
        <v>4158</v>
      </c>
      <c r="BN49" s="121">
        <v>4026</v>
      </c>
      <c r="BO49" s="121">
        <v>3963</v>
      </c>
      <c r="BP49" s="121">
        <v>3789</v>
      </c>
      <c r="BQ49" s="121">
        <v>3696</v>
      </c>
      <c r="BR49" s="121">
        <v>3633</v>
      </c>
      <c r="BS49" s="121">
        <v>3500</v>
      </c>
      <c r="BT49" s="121">
        <v>3401</v>
      </c>
      <c r="BU49" s="121">
        <v>3307</v>
      </c>
      <c r="BV49" s="121">
        <v>2152</v>
      </c>
      <c r="BW49" s="121">
        <v>3034</v>
      </c>
      <c r="BX49" s="121">
        <v>2915</v>
      </c>
      <c r="BY49" s="121">
        <v>2774</v>
      </c>
      <c r="BZ49" s="121">
        <v>2638</v>
      </c>
      <c r="CA49" s="121">
        <v>2481</v>
      </c>
      <c r="CB49" s="121">
        <v>2359</v>
      </c>
      <c r="CC49" s="121">
        <v>2205</v>
      </c>
      <c r="CD49" s="121">
        <v>2096</v>
      </c>
      <c r="CE49" s="121">
        <v>1823</v>
      </c>
      <c r="CF49" s="121">
        <v>1488</v>
      </c>
    </row>
    <row r="50" spans="1:84" x14ac:dyDescent="0.25">
      <c r="A50" s="48" t="s">
        <v>57</v>
      </c>
      <c r="B50" s="62" t="s">
        <v>58</v>
      </c>
      <c r="C50" s="63" t="s">
        <v>59</v>
      </c>
      <c r="D50" s="17"/>
      <c r="E50" s="11"/>
      <c r="F50" s="27" t="s">
        <v>52</v>
      </c>
      <c r="G50" s="23" t="e">
        <f ca="1">G49/G30</f>
        <v>#REF!</v>
      </c>
      <c r="H50" s="122" t="e">
        <f>IF(H30=0, 0, H49/H30)</f>
        <v>#REF!</v>
      </c>
      <c r="I50" s="122">
        <v>0.72747106810851836</v>
      </c>
      <c r="J50" s="122">
        <v>0.54984423676012462</v>
      </c>
      <c r="K50" s="122">
        <v>0.61783280704670096</v>
      </c>
      <c r="L50" s="122">
        <v>0.39731936945492036</v>
      </c>
      <c r="M50" s="122">
        <v>0.61239589058470389</v>
      </c>
      <c r="N50" s="122">
        <v>0.6491618589015582</v>
      </c>
      <c r="O50" s="122">
        <v>0.56790223373259952</v>
      </c>
      <c r="P50" s="122">
        <v>0.45282401805278477</v>
      </c>
      <c r="Q50" s="122">
        <v>0.55574158771643256</v>
      </c>
      <c r="R50" s="122">
        <v>0.40711195655508853</v>
      </c>
      <c r="S50" s="122">
        <v>0.50419185026320923</v>
      </c>
      <c r="T50" s="122">
        <v>0.48235514719669981</v>
      </c>
      <c r="U50" s="122">
        <v>0.46527954603324723</v>
      </c>
      <c r="V50" s="122">
        <v>0.52994112699747686</v>
      </c>
      <c r="W50" s="122">
        <v>0.55483058092966742</v>
      </c>
      <c r="X50" s="122">
        <v>0.39911859239868785</v>
      </c>
      <c r="Y50" s="122">
        <v>0.45319821707493618</v>
      </c>
      <c r="Z50" s="122">
        <v>0.43327008222643898</v>
      </c>
      <c r="AA50" s="122">
        <v>0.406435804115167</v>
      </c>
      <c r="AB50" s="122">
        <v>0.42600654979772684</v>
      </c>
      <c r="AC50" s="122">
        <v>0.43820453343100152</v>
      </c>
      <c r="AD50" s="122">
        <v>0.45964588550590924</v>
      </c>
      <c r="AE50" s="122">
        <v>0.39536418698555675</v>
      </c>
      <c r="AF50" s="122">
        <v>0.25874803562074383</v>
      </c>
      <c r="AG50" s="122">
        <v>0.41253503854239665</v>
      </c>
      <c r="AH50" s="122">
        <v>0.33322717622080678</v>
      </c>
      <c r="AI50" s="122">
        <v>0.36199112786087229</v>
      </c>
      <c r="AJ50" s="122">
        <v>0.24099255848814177</v>
      </c>
      <c r="AK50" s="122">
        <v>0.31380678999220357</v>
      </c>
      <c r="AL50" s="122">
        <v>0.37333218559008352</v>
      </c>
      <c r="AM50" s="122">
        <v>0.30460821230051999</v>
      </c>
      <c r="AN50" s="122">
        <v>0.26715031182385135</v>
      </c>
      <c r="AO50" s="122">
        <v>0.15936458129044911</v>
      </c>
      <c r="AP50" s="122">
        <v>0.28255572278363078</v>
      </c>
      <c r="AQ50" s="122">
        <v>0.26803017718715394</v>
      </c>
      <c r="AR50" s="122">
        <v>0.2610232945091514</v>
      </c>
      <c r="AS50" s="122">
        <v>0.31394736842105264</v>
      </c>
      <c r="AT50" s="122">
        <v>0.24069916059276658</v>
      </c>
      <c r="AU50" s="122">
        <v>0.26918634752479192</v>
      </c>
      <c r="AV50" s="122">
        <v>0.22287893886808013</v>
      </c>
      <c r="AW50" s="122">
        <v>0.27042157943845957</v>
      </c>
      <c r="AX50" s="122">
        <v>0.23938223938223938</v>
      </c>
      <c r="AY50" s="122">
        <v>0.22682656685635719</v>
      </c>
      <c r="AZ50" s="122">
        <v>0.1784750230239131</v>
      </c>
      <c r="BA50" s="122">
        <v>0.17028698271761536</v>
      </c>
      <c r="BB50" s="122">
        <v>0.13905233818519666</v>
      </c>
      <c r="BC50" s="122">
        <v>0.14669744582619704</v>
      </c>
      <c r="BD50" s="122">
        <v>0.13780456806710484</v>
      </c>
      <c r="BE50" s="122">
        <v>0.120121809936778</v>
      </c>
      <c r="BF50" s="122">
        <v>0.12553032193661093</v>
      </c>
      <c r="BG50" s="122">
        <v>0.13275414733862725</v>
      </c>
      <c r="BH50" s="122">
        <v>0.12208865514650638</v>
      </c>
      <c r="BI50" s="122">
        <v>0.12266471644172595</v>
      </c>
      <c r="BJ50" s="122">
        <v>0.12156455768680217</v>
      </c>
      <c r="BK50" s="122">
        <v>0.1059748534246111</v>
      </c>
      <c r="BL50" s="122">
        <v>0.11041302252525613</v>
      </c>
      <c r="BM50" s="122">
        <v>0.16501309627748234</v>
      </c>
      <c r="BN50" s="122">
        <v>0.12542446805196422</v>
      </c>
      <c r="BO50" s="122">
        <v>0.12972176759410803</v>
      </c>
      <c r="BP50" s="122">
        <v>0.16343167701863354</v>
      </c>
      <c r="BQ50" s="122">
        <v>0.11533780621001716</v>
      </c>
      <c r="BR50" s="122">
        <v>0.11783976646123906</v>
      </c>
      <c r="BS50" s="122">
        <v>0.13557483731019523</v>
      </c>
      <c r="BT50" s="122">
        <v>0.10792713886773293</v>
      </c>
      <c r="BU50" s="122">
        <v>0.11037682320349788</v>
      </c>
      <c r="BV50" s="122">
        <v>9.2068109865662703E-2</v>
      </c>
      <c r="BW50" s="122">
        <v>9.4007560265228982E-2</v>
      </c>
      <c r="BX50" s="122">
        <v>9.2378386943432103E-2</v>
      </c>
      <c r="BY50" s="122">
        <v>0.11797728915918854</v>
      </c>
      <c r="BZ50" s="122">
        <v>8.8866430857335352E-2</v>
      </c>
      <c r="CA50" s="122">
        <v>7.1854726598702498E-2</v>
      </c>
      <c r="CB50" s="122">
        <v>9.0193079717071301E-2</v>
      </c>
      <c r="CC50" s="122">
        <v>8.013519406890536E-2</v>
      </c>
      <c r="CD50" s="122">
        <v>6.4571780653111518E-2</v>
      </c>
      <c r="CE50" s="122">
        <v>7.2873361048928692E-2</v>
      </c>
      <c r="CF50" s="122">
        <v>4.3590344504335597E-2</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29" t="e">
        <f>#REF!</f>
        <v>#REF!</v>
      </c>
      <c r="I51" s="29">
        <v>15</v>
      </c>
      <c r="J51" s="29">
        <v>11</v>
      </c>
      <c r="K51" s="29">
        <v>4</v>
      </c>
      <c r="L51" s="29">
        <v>3</v>
      </c>
      <c r="M51" s="29">
        <v>11</v>
      </c>
      <c r="N51" s="29">
        <v>15</v>
      </c>
      <c r="O51" s="29">
        <v>10</v>
      </c>
      <c r="P51" s="29">
        <v>5</v>
      </c>
      <c r="Q51" s="29">
        <v>12</v>
      </c>
      <c r="R51" s="29">
        <v>21</v>
      </c>
      <c r="S51" s="29">
        <v>1</v>
      </c>
      <c r="T51" s="29">
        <v>0</v>
      </c>
      <c r="U51" s="29">
        <v>0</v>
      </c>
      <c r="V51" s="29">
        <v>10</v>
      </c>
      <c r="W51" s="29">
        <v>10</v>
      </c>
      <c r="X51" s="29">
        <v>17</v>
      </c>
      <c r="Y51" s="29">
        <v>13</v>
      </c>
      <c r="Z51" s="29">
        <v>10</v>
      </c>
      <c r="AA51" s="29">
        <v>1</v>
      </c>
      <c r="AB51" s="29">
        <v>4</v>
      </c>
      <c r="AC51" s="29">
        <v>7</v>
      </c>
      <c r="AD51" s="29">
        <v>9</v>
      </c>
      <c r="AE51" s="29">
        <v>10</v>
      </c>
      <c r="AF51" s="29">
        <v>40</v>
      </c>
      <c r="AG51" s="29">
        <v>0</v>
      </c>
      <c r="AH51" s="29">
        <v>29</v>
      </c>
      <c r="AI51" s="29">
        <v>5</v>
      </c>
      <c r="AJ51" s="29">
        <v>5</v>
      </c>
      <c r="AK51" s="29">
        <v>10</v>
      </c>
      <c r="AL51" s="29">
        <v>7</v>
      </c>
      <c r="AM51" s="29">
        <v>9</v>
      </c>
      <c r="AN51" s="29">
        <v>4</v>
      </c>
      <c r="AO51" s="29">
        <v>6</v>
      </c>
      <c r="AP51" s="29">
        <v>11</v>
      </c>
      <c r="AQ51" s="29">
        <v>5</v>
      </c>
      <c r="AR51" s="29">
        <v>4</v>
      </c>
      <c r="AS51" s="29">
        <v>12</v>
      </c>
      <c r="AT51" s="29">
        <v>4</v>
      </c>
      <c r="AU51" s="29">
        <v>6</v>
      </c>
      <c r="AV51" s="29">
        <v>2</v>
      </c>
      <c r="AW51" s="29">
        <v>3</v>
      </c>
      <c r="AX51" s="29">
        <v>4</v>
      </c>
      <c r="AY51" s="29">
        <v>5</v>
      </c>
      <c r="AZ51" s="29">
        <v>9</v>
      </c>
      <c r="BA51" s="29">
        <v>7</v>
      </c>
      <c r="BB51" s="29">
        <v>12</v>
      </c>
      <c r="BC51" s="29">
        <v>5</v>
      </c>
      <c r="BD51" s="29">
        <v>13</v>
      </c>
      <c r="BE51" s="29">
        <v>4</v>
      </c>
      <c r="BF51" s="29">
        <v>4</v>
      </c>
      <c r="BG51" s="29">
        <v>1</v>
      </c>
      <c r="BH51" s="29">
        <v>3</v>
      </c>
      <c r="BI51" s="29">
        <v>5</v>
      </c>
      <c r="BJ51" s="29">
        <v>1</v>
      </c>
      <c r="BK51" s="29">
        <v>2</v>
      </c>
      <c r="BL51" s="29">
        <v>44</v>
      </c>
      <c r="BM51" s="29">
        <v>45</v>
      </c>
      <c r="BN51" s="29">
        <v>44</v>
      </c>
      <c r="BO51" s="29">
        <v>45</v>
      </c>
      <c r="BP51" s="29">
        <v>50</v>
      </c>
      <c r="BQ51" s="29">
        <v>43</v>
      </c>
      <c r="BR51" s="29">
        <v>39</v>
      </c>
      <c r="BS51" s="29">
        <v>44</v>
      </c>
      <c r="BT51" s="29">
        <v>47</v>
      </c>
      <c r="BU51" s="29">
        <v>41</v>
      </c>
      <c r="BV51" s="29">
        <v>48</v>
      </c>
      <c r="BW51" s="29">
        <v>51</v>
      </c>
      <c r="BX51" s="29">
        <v>49</v>
      </c>
      <c r="BY51" s="29">
        <v>46</v>
      </c>
      <c r="BZ51" s="29">
        <v>44</v>
      </c>
      <c r="CA51" s="29">
        <v>41</v>
      </c>
      <c r="CB51" s="29">
        <v>42</v>
      </c>
      <c r="CC51" s="29">
        <v>45</v>
      </c>
      <c r="CD51" s="29">
        <v>50</v>
      </c>
      <c r="CE51" s="29">
        <v>40</v>
      </c>
      <c r="CF51" s="29">
        <v>44</v>
      </c>
    </row>
    <row r="52" spans="1:84" x14ac:dyDescent="0.25">
      <c r="A52" s="17"/>
      <c r="B52" s="17"/>
      <c r="C52" s="17"/>
      <c r="D52" s="17"/>
      <c r="E52" s="11"/>
      <c r="F52" s="27" t="s">
        <v>52</v>
      </c>
      <c r="G52" s="23" t="e">
        <f ca="1">G51/G30</f>
        <v>#REF!</v>
      </c>
      <c r="H52" s="74" t="e">
        <f>IF(H30=0, 0, H51/H30)</f>
        <v>#REF!</v>
      </c>
      <c r="I52" s="74">
        <v>7.1143995446784289E-4</v>
      </c>
      <c r="J52" s="74">
        <v>3.9846410200681013E-4</v>
      </c>
      <c r="K52" s="74">
        <v>1.6619577862722287E-4</v>
      </c>
      <c r="L52" s="74">
        <v>8.1395664324280322E-5</v>
      </c>
      <c r="M52" s="74">
        <v>4.6505728660212235E-4</v>
      </c>
      <c r="N52" s="74">
        <v>6.814155271884795E-4</v>
      </c>
      <c r="O52" s="74">
        <v>4.0466170281644546E-4</v>
      </c>
      <c r="P52" s="74">
        <v>1.6352160120351898E-4</v>
      </c>
      <c r="Q52" s="74">
        <v>4.9003593596863766E-4</v>
      </c>
      <c r="R52" s="74">
        <v>6.443101279415825E-4</v>
      </c>
      <c r="S52" s="74">
        <v>3.8993955936829793E-5</v>
      </c>
      <c r="T52" s="74">
        <v>0</v>
      </c>
      <c r="U52" s="74">
        <v>0</v>
      </c>
      <c r="V52" s="74">
        <v>4.2052144659377626E-4</v>
      </c>
      <c r="W52" s="74">
        <v>4.499842505512307E-4</v>
      </c>
      <c r="X52" s="74">
        <v>5.6330560986116174E-4</v>
      </c>
      <c r="Y52" s="74">
        <v>4.9525696216998747E-4</v>
      </c>
      <c r="Z52" s="74">
        <v>3.7206533467276854E-4</v>
      </c>
      <c r="AA52" s="74">
        <v>3.6034737486937405E-5</v>
      </c>
      <c r="AB52" s="74">
        <v>1.5411288769023309E-4</v>
      </c>
      <c r="AC52" s="74">
        <v>2.8486550278761241E-4</v>
      </c>
      <c r="AD52" s="74">
        <v>3.9541320680110717E-4</v>
      </c>
      <c r="AE52" s="74">
        <v>3.8825904643578193E-4</v>
      </c>
      <c r="AF52" s="74">
        <v>1.0476689366160294E-3</v>
      </c>
      <c r="AG52" s="74">
        <v>0</v>
      </c>
      <c r="AH52" s="74">
        <v>1.0261854210898797E-3</v>
      </c>
      <c r="AI52" s="74">
        <v>1.9628626388725317E-4</v>
      </c>
      <c r="AJ52" s="74">
        <v>1.3384014133518924E-4</v>
      </c>
      <c r="AK52" s="74">
        <v>3.5438372669926999E-4</v>
      </c>
      <c r="AL52" s="74">
        <v>3.0128260308169065E-4</v>
      </c>
      <c r="AM52" s="74">
        <v>3.2275416890801504E-4</v>
      </c>
      <c r="AN52" s="74">
        <v>1.2727504136438844E-4</v>
      </c>
      <c r="AO52" s="74">
        <v>1.1767013139831339E-4</v>
      </c>
      <c r="AP52" s="74">
        <v>3.9418046298287106E-4</v>
      </c>
      <c r="AQ52" s="74">
        <v>1.7303433001107421E-4</v>
      </c>
      <c r="AR52" s="74">
        <v>1.3865779256794233E-4</v>
      </c>
      <c r="AS52" s="74">
        <v>5.263157894736842E-4</v>
      </c>
      <c r="AT52" s="74">
        <v>1.3817403019102559E-4</v>
      </c>
      <c r="AU52" s="74">
        <v>2.3895814249870565E-4</v>
      </c>
      <c r="AV52" s="74">
        <v>6.8726160613037348E-5</v>
      </c>
      <c r="AW52" s="74">
        <v>1.27237255068284E-4</v>
      </c>
      <c r="AX52" s="74">
        <v>1.5921665406201489E-4</v>
      </c>
      <c r="AY52" s="74">
        <v>1.909636023373945E-4</v>
      </c>
      <c r="AZ52" s="74">
        <v>2.8581409381053699E-4</v>
      </c>
      <c r="BA52" s="74">
        <v>2.7746947835738069E-4</v>
      </c>
      <c r="BB52" s="74">
        <v>4.1292453804067306E-4</v>
      </c>
      <c r="BC52" s="74">
        <v>1.8616427135304193E-4</v>
      </c>
      <c r="BD52" s="74">
        <v>4.720578089255238E-4</v>
      </c>
      <c r="BE52" s="74">
        <v>1.3240210519347258E-4</v>
      </c>
      <c r="BF52" s="74">
        <v>1.4260757959285537E-4</v>
      </c>
      <c r="BG52" s="74">
        <v>3.9311266609010141E-5</v>
      </c>
      <c r="BH52" s="74">
        <v>1.1269722013523667E-4</v>
      </c>
      <c r="BI52" s="74">
        <v>1.6621235290206768E-4</v>
      </c>
      <c r="BJ52" s="74">
        <v>3.5785857429143999E-5</v>
      </c>
      <c r="BK52" s="74">
        <v>6.7780526654692111E-5</v>
      </c>
      <c r="BL52" s="74">
        <v>1.5706993181737051E-3</v>
      </c>
      <c r="BM52" s="74">
        <v>1.785856020319073E-3</v>
      </c>
      <c r="BN52" s="74">
        <v>1.3707592136826693E-3</v>
      </c>
      <c r="BO52" s="74">
        <v>1.4729950900163667E-3</v>
      </c>
      <c r="BP52" s="74">
        <v>2.1566597653554175E-3</v>
      </c>
      <c r="BQ52" s="74">
        <v>1.3418630051490093E-3</v>
      </c>
      <c r="BR52" s="74">
        <v>1.2650016217969509E-3</v>
      </c>
      <c r="BS52" s="74">
        <v>1.7043693833281685E-3</v>
      </c>
      <c r="BT52" s="74">
        <v>1.4914953033764915E-3</v>
      </c>
      <c r="BU52" s="74">
        <v>1.3684456460064751E-3</v>
      </c>
      <c r="BV52" s="74">
        <v>2.0535637888251905E-3</v>
      </c>
      <c r="BW52" s="74">
        <v>1.5802193716304145E-3</v>
      </c>
      <c r="BX52" s="74">
        <v>1.5528442402154969E-3</v>
      </c>
      <c r="BY52" s="74">
        <v>1.9563645642835877E-3</v>
      </c>
      <c r="BZ52" s="74">
        <v>1.482230082533266E-3</v>
      </c>
      <c r="CA52" s="74">
        <v>1.187442075996293E-3</v>
      </c>
      <c r="CB52" s="74">
        <v>1.6058115083158095E-3</v>
      </c>
      <c r="CC52" s="74">
        <v>1.6354121238552116E-3</v>
      </c>
      <c r="CD52" s="74">
        <v>1.5403573629081946E-3</v>
      </c>
      <c r="CE52" s="74">
        <v>1.5989766549408379E-3</v>
      </c>
      <c r="CF52" s="74">
        <v>1.2889617998593859E-3</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29" t="e">
        <f>#REF!</f>
        <v>#REF!</v>
      </c>
      <c r="I53" s="29">
        <v>55488</v>
      </c>
      <c r="J53" s="29">
        <v>52203</v>
      </c>
      <c r="K53" s="29">
        <v>49539</v>
      </c>
      <c r="L53" s="29">
        <v>49532</v>
      </c>
      <c r="M53" s="29">
        <v>46375</v>
      </c>
      <c r="N53" s="29">
        <v>45107</v>
      </c>
      <c r="O53" s="29">
        <v>41498</v>
      </c>
      <c r="P53" s="29">
        <v>38842</v>
      </c>
      <c r="Q53" s="29">
        <v>38273</v>
      </c>
      <c r="R53" s="29">
        <v>36342</v>
      </c>
      <c r="S53" s="29">
        <v>35874</v>
      </c>
      <c r="T53" s="29">
        <v>35635</v>
      </c>
      <c r="U53" s="29">
        <v>35594</v>
      </c>
      <c r="V53" s="29">
        <v>33927</v>
      </c>
      <c r="W53" s="29">
        <v>30934</v>
      </c>
      <c r="X53" s="29">
        <v>29276</v>
      </c>
      <c r="Y53" s="29">
        <v>26906</v>
      </c>
      <c r="Z53" s="29">
        <v>24583</v>
      </c>
      <c r="AA53" s="29">
        <v>22347</v>
      </c>
      <c r="AB53" s="29">
        <v>21337</v>
      </c>
      <c r="AC53" s="29">
        <v>20659</v>
      </c>
      <c r="AD53" s="29">
        <v>21115</v>
      </c>
      <c r="AE53" s="29">
        <v>22772</v>
      </c>
      <c r="AF53" s="29">
        <v>23326</v>
      </c>
      <c r="AG53" s="29">
        <v>20363</v>
      </c>
      <c r="AH53" s="29">
        <v>18844</v>
      </c>
      <c r="AI53" s="29">
        <v>15905</v>
      </c>
      <c r="AJ53" s="29">
        <v>13191</v>
      </c>
      <c r="AK53" s="29">
        <v>11034</v>
      </c>
      <c r="AL53" s="29">
        <v>11566</v>
      </c>
      <c r="AM53" s="29">
        <v>11164</v>
      </c>
      <c r="AN53" s="29">
        <v>11226</v>
      </c>
      <c r="AO53" s="29">
        <v>10824</v>
      </c>
      <c r="AP53" s="29">
        <v>10637</v>
      </c>
      <c r="AQ53" s="29">
        <v>10144</v>
      </c>
      <c r="AR53" s="29">
        <v>10831</v>
      </c>
      <c r="AS53" s="29">
        <v>10970</v>
      </c>
      <c r="AT53" s="29">
        <v>10397</v>
      </c>
      <c r="AU53" s="29">
        <v>10055</v>
      </c>
      <c r="AV53" s="29">
        <v>9417</v>
      </c>
      <c r="AW53" s="29">
        <v>9913</v>
      </c>
      <c r="AX53" s="29">
        <v>9205</v>
      </c>
      <c r="AY53" s="29">
        <v>9440</v>
      </c>
      <c r="AZ53" s="29">
        <v>9830</v>
      </c>
      <c r="BA53" s="29">
        <v>9579</v>
      </c>
      <c r="BB53" s="29">
        <v>9148</v>
      </c>
      <c r="BC53" s="29">
        <v>9299</v>
      </c>
      <c r="BD53" s="29">
        <v>8892</v>
      </c>
      <c r="BE53" s="29">
        <v>8492</v>
      </c>
      <c r="BF53" s="29">
        <v>7549</v>
      </c>
      <c r="BG53" s="29">
        <v>7810</v>
      </c>
      <c r="BH53" s="29">
        <v>7984</v>
      </c>
      <c r="BI53" s="29">
        <v>9169</v>
      </c>
      <c r="BJ53" s="29">
        <v>8174</v>
      </c>
      <c r="BK53" s="29">
        <v>7822</v>
      </c>
      <c r="BL53" s="29">
        <v>7646</v>
      </c>
      <c r="BM53" s="29">
        <v>7054</v>
      </c>
      <c r="BN53" s="29">
        <v>6501</v>
      </c>
      <c r="BO53" s="29">
        <v>5979</v>
      </c>
      <c r="BP53" s="29">
        <v>5429</v>
      </c>
      <c r="BQ53" s="29">
        <v>5841</v>
      </c>
      <c r="BR53" s="29">
        <v>5277</v>
      </c>
      <c r="BS53" s="29">
        <v>5616</v>
      </c>
      <c r="BT53" s="29">
        <v>5948</v>
      </c>
      <c r="BU53" s="29">
        <v>4629</v>
      </c>
      <c r="BV53" s="29">
        <v>5212</v>
      </c>
      <c r="BW53" s="29">
        <v>4778</v>
      </c>
      <c r="BX53" s="29">
        <v>4576</v>
      </c>
      <c r="BY53" s="29">
        <v>4689</v>
      </c>
      <c r="BZ53" s="29">
        <v>5004</v>
      </c>
      <c r="CA53" s="29">
        <v>4590</v>
      </c>
      <c r="CB53" s="29">
        <v>4453</v>
      </c>
      <c r="CC53" s="29">
        <v>9416</v>
      </c>
      <c r="CD53" s="29">
        <v>5458</v>
      </c>
      <c r="CE53" s="29">
        <v>5062</v>
      </c>
      <c r="CF53" s="29">
        <v>5611</v>
      </c>
    </row>
    <row r="54" spans="1:84" ht="27" thickBot="1" x14ac:dyDescent="0.3">
      <c r="A54" s="48" t="s">
        <v>65</v>
      </c>
      <c r="B54" s="62" t="s">
        <v>66</v>
      </c>
      <c r="C54" s="63" t="s">
        <v>67</v>
      </c>
      <c r="D54" s="17"/>
      <c r="E54" s="11"/>
      <c r="F54" s="31" t="s">
        <v>68</v>
      </c>
      <c r="G54" s="23" t="e">
        <f ca="1">G53/G8</f>
        <v>#REF!</v>
      </c>
      <c r="H54" s="30" t="e">
        <f>IF(H8=0, 0, H53/H8)</f>
        <v>#REF!</v>
      </c>
      <c r="I54" s="30">
        <v>0.95710219922380335</v>
      </c>
      <c r="J54" s="30">
        <v>0.89924550403086889</v>
      </c>
      <c r="K54" s="30">
        <v>0.84955069282480455</v>
      </c>
      <c r="L54" s="30">
        <v>0.84622349785591033</v>
      </c>
      <c r="M54" s="30">
        <v>0.78941544956252341</v>
      </c>
      <c r="N54" s="30">
        <v>0.76787021432340874</v>
      </c>
      <c r="O54" s="30">
        <v>0.70494504561129323</v>
      </c>
      <c r="P54" s="30">
        <v>0.65769243794236176</v>
      </c>
      <c r="Q54" s="30">
        <v>0.6477397735542505</v>
      </c>
      <c r="R54" s="30">
        <v>0.61406147035466263</v>
      </c>
      <c r="S54" s="30">
        <v>0.60523341150270782</v>
      </c>
      <c r="T54" s="30">
        <v>0.60025940774180508</v>
      </c>
      <c r="U54" s="30">
        <v>0.59944760685775877</v>
      </c>
      <c r="V54" s="30">
        <v>0.57165242885305567</v>
      </c>
      <c r="W54" s="30">
        <v>0.51966334604465203</v>
      </c>
      <c r="X54" s="30">
        <v>0.4910515104245291</v>
      </c>
      <c r="Y54" s="30">
        <v>0.45046794689346881</v>
      </c>
      <c r="Z54" s="30">
        <v>0.41141030575870668</v>
      </c>
      <c r="AA54" s="30">
        <v>0.37360193931288138</v>
      </c>
      <c r="AB54" s="30">
        <v>0.35611522798584683</v>
      </c>
      <c r="AC54" s="30">
        <v>0.3437838017739171</v>
      </c>
      <c r="AD54" s="30">
        <v>0.35066013451797723</v>
      </c>
      <c r="AE54" s="30">
        <v>0.37741978255104747</v>
      </c>
      <c r="AF54" s="30">
        <v>0.38582156207615204</v>
      </c>
      <c r="AG54" s="30">
        <v>0.33604528351706381</v>
      </c>
      <c r="AH54" s="30">
        <v>0.31071611126683923</v>
      </c>
      <c r="AI54" s="30">
        <v>0.26189692079697019</v>
      </c>
      <c r="AJ54" s="30">
        <v>0.21658675949034545</v>
      </c>
      <c r="AK54" s="30">
        <v>0.18086449096005378</v>
      </c>
      <c r="AL54" s="30">
        <v>0.18953819933794369</v>
      </c>
      <c r="AM54" s="30">
        <v>0.18298639567284053</v>
      </c>
      <c r="AN54" s="30">
        <v>0.18363541189557026</v>
      </c>
      <c r="AO54" s="30">
        <v>0.17785080512651988</v>
      </c>
      <c r="AP54" s="30">
        <v>0.17454587223708176</v>
      </c>
      <c r="AQ54" s="30">
        <v>0.16498332926730097</v>
      </c>
      <c r="AR54" s="30">
        <v>0.17692219735702969</v>
      </c>
      <c r="AS54" s="30">
        <v>0.17882759520083463</v>
      </c>
      <c r="AT54" s="30">
        <v>0.16935983059130152</v>
      </c>
      <c r="AU54" s="30">
        <v>0.16355710265627796</v>
      </c>
      <c r="AV54" s="30">
        <v>0.15323906074561047</v>
      </c>
      <c r="AW54" s="30">
        <v>0.16107437076515607</v>
      </c>
      <c r="AX54" s="30">
        <v>0.1494196899602305</v>
      </c>
      <c r="AY54" s="30">
        <v>0.15314979152809099</v>
      </c>
      <c r="AZ54" s="30">
        <v>0.15932703372935475</v>
      </c>
      <c r="BA54" s="30">
        <v>0.15480711734570196</v>
      </c>
      <c r="BB54" s="30">
        <v>0.14738673712702197</v>
      </c>
      <c r="BC54" s="30">
        <v>0.14936712927268053</v>
      </c>
      <c r="BD54" s="30">
        <v>0.14253426304400096</v>
      </c>
      <c r="BE54" s="30">
        <v>0.13608756269931571</v>
      </c>
      <c r="BF54" s="30">
        <v>0.12093686419634418</v>
      </c>
      <c r="BG54" s="30">
        <v>0.12449587936173943</v>
      </c>
      <c r="BH54" s="30">
        <v>0.12658749663078117</v>
      </c>
      <c r="BI54" s="30">
        <v>0.14491402200025288</v>
      </c>
      <c r="BJ54" s="30">
        <v>0.12882787750791974</v>
      </c>
      <c r="BK54" s="30">
        <v>0.12295455617209236</v>
      </c>
      <c r="BL54" s="30">
        <v>0.11960891669925694</v>
      </c>
      <c r="BM54" s="30">
        <v>0.11034806413766132</v>
      </c>
      <c r="BN54" s="30">
        <v>0.10122857009389452</v>
      </c>
      <c r="BO54" s="30">
        <v>9.2840173289234634E-2</v>
      </c>
      <c r="BP54" s="30">
        <v>8.3801555939738204E-2</v>
      </c>
      <c r="BQ54" s="30">
        <v>8.9573525126899659E-2</v>
      </c>
      <c r="BR54" s="30">
        <v>8.0606727156081012E-2</v>
      </c>
      <c r="BS54" s="30">
        <v>8.449559918754232E-2</v>
      </c>
      <c r="BT54" s="30">
        <v>8.9490709395922671E-2</v>
      </c>
      <c r="BU54" s="30">
        <v>6.9645678176483858E-2</v>
      </c>
      <c r="BV54" s="30">
        <v>7.8204243315427788E-2</v>
      </c>
      <c r="BW54" s="30">
        <v>7.1574090718437289E-2</v>
      </c>
      <c r="BX54" s="30">
        <v>6.8406733040332471E-2</v>
      </c>
      <c r="BY54" s="30">
        <v>6.9972542231242163E-2</v>
      </c>
      <c r="BZ54" s="30">
        <v>7.4580818242790073E-2</v>
      </c>
      <c r="CA54" s="30">
        <v>6.8312720453632181E-2</v>
      </c>
      <c r="CB54" s="30">
        <v>6.625305005058621E-2</v>
      </c>
      <c r="CC54" s="30">
        <v>0.13982773982773983</v>
      </c>
      <c r="CD54" s="30">
        <v>8.0931198102016613E-2</v>
      </c>
      <c r="CE54" s="30">
        <v>7.4929318945483075E-2</v>
      </c>
      <c r="CF54" s="30">
        <v>8.2904846335697405E-2</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row>
    <row r="57" spans="1:84" x14ac:dyDescent="0.25">
      <c r="A57" s="17"/>
      <c r="B57" s="17"/>
      <c r="C57" s="17"/>
      <c r="D57" s="17"/>
      <c r="E57" s="17"/>
      <c r="F57" s="18"/>
      <c r="G57" s="117"/>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row>
    <row r="58" spans="1:84" ht="13.8" thickBot="1" x14ac:dyDescent="0.3">
      <c r="A58" s="17"/>
      <c r="B58" s="17"/>
      <c r="C58" s="17"/>
      <c r="D58" s="17"/>
      <c r="E58" s="17"/>
      <c r="F58" s="18"/>
      <c r="G58" s="117"/>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row>
    <row r="59" spans="1:84" ht="24" customHeight="1" thickTop="1" thickBot="1" x14ac:dyDescent="0.3">
      <c r="A59" s="17"/>
      <c r="B59" s="17"/>
      <c r="C59" s="17"/>
      <c r="D59" s="17"/>
      <c r="E59" s="34"/>
      <c r="F59" s="35" t="s">
        <v>69</v>
      </c>
      <c r="G59" s="117"/>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row>
    <row r="60" spans="1:84" ht="12.75" customHeight="1" thickTop="1" thickBot="1" x14ac:dyDescent="0.35">
      <c r="A60" s="17"/>
      <c r="B60" s="17"/>
      <c r="C60" s="17"/>
      <c r="D60" s="17"/>
      <c r="E60" s="11"/>
      <c r="F60" s="36"/>
      <c r="G60" s="117"/>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row>
    <row r="61" spans="1:84" ht="13.8" thickBot="1" x14ac:dyDescent="0.3">
      <c r="A61" s="17"/>
      <c r="B61" s="17"/>
      <c r="C61" s="17"/>
      <c r="D61" s="17"/>
      <c r="E61" s="11"/>
      <c r="F61" s="25" t="s">
        <v>70</v>
      </c>
      <c r="G61" s="117"/>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57</v>
      </c>
      <c r="J62" s="73">
        <v>65</v>
      </c>
      <c r="K62" s="73">
        <v>51</v>
      </c>
      <c r="L62" s="73">
        <v>80</v>
      </c>
      <c r="M62" s="73">
        <v>67</v>
      </c>
      <c r="N62" s="73">
        <v>62</v>
      </c>
      <c r="O62" s="73">
        <v>52</v>
      </c>
      <c r="P62" s="73">
        <v>68</v>
      </c>
      <c r="Q62" s="73">
        <v>73</v>
      </c>
      <c r="R62" s="73">
        <v>49</v>
      </c>
      <c r="S62" s="73">
        <v>50</v>
      </c>
      <c r="T62" s="73">
        <v>59</v>
      </c>
      <c r="U62" s="73">
        <v>45</v>
      </c>
      <c r="V62" s="73">
        <v>37</v>
      </c>
      <c r="W62" s="73">
        <v>75</v>
      </c>
      <c r="X62" s="73">
        <v>54</v>
      </c>
      <c r="Y62" s="73">
        <v>52</v>
      </c>
      <c r="Z62" s="73">
        <v>41</v>
      </c>
      <c r="AA62" s="73">
        <v>42</v>
      </c>
      <c r="AB62" s="73">
        <v>56</v>
      </c>
      <c r="AC62" s="73">
        <v>46</v>
      </c>
      <c r="AD62" s="73">
        <v>29</v>
      </c>
      <c r="AE62" s="73">
        <v>37</v>
      </c>
      <c r="AF62" s="73">
        <v>25</v>
      </c>
      <c r="AG62" s="73">
        <v>22</v>
      </c>
      <c r="AH62" s="73">
        <v>16</v>
      </c>
      <c r="AI62" s="73">
        <v>46</v>
      </c>
      <c r="AJ62" s="73">
        <v>42</v>
      </c>
      <c r="AK62" s="73">
        <v>24</v>
      </c>
      <c r="AL62" s="73">
        <v>28</v>
      </c>
      <c r="AM62" s="73">
        <v>35</v>
      </c>
      <c r="AN62" s="73">
        <v>29</v>
      </c>
      <c r="AO62" s="73">
        <v>42</v>
      </c>
      <c r="AP62" s="73">
        <v>7</v>
      </c>
      <c r="AQ62" s="73">
        <v>29</v>
      </c>
      <c r="AR62" s="73">
        <v>41</v>
      </c>
      <c r="AS62" s="73">
        <v>38</v>
      </c>
      <c r="AT62" s="73">
        <v>11</v>
      </c>
      <c r="AU62" s="73">
        <v>24</v>
      </c>
      <c r="AV62" s="73">
        <v>32</v>
      </c>
      <c r="AW62" s="73">
        <v>11</v>
      </c>
      <c r="AX62" s="73">
        <v>18</v>
      </c>
      <c r="AY62" s="73">
        <v>43</v>
      </c>
      <c r="AZ62" s="73">
        <v>34</v>
      </c>
      <c r="BA62" s="73">
        <v>52</v>
      </c>
      <c r="BB62" s="73">
        <v>33</v>
      </c>
      <c r="BC62" s="73">
        <v>34</v>
      </c>
      <c r="BD62" s="73">
        <v>37</v>
      </c>
      <c r="BE62" s="73">
        <v>25</v>
      </c>
      <c r="BF62" s="73">
        <v>22</v>
      </c>
      <c r="BG62" s="73">
        <v>31</v>
      </c>
      <c r="BH62" s="73">
        <v>51</v>
      </c>
      <c r="BI62" s="73">
        <v>23</v>
      </c>
      <c r="BJ62" s="73">
        <v>26</v>
      </c>
      <c r="BK62" s="73">
        <v>45</v>
      </c>
      <c r="BL62" s="73">
        <v>45</v>
      </c>
      <c r="BM62" s="73">
        <v>40</v>
      </c>
      <c r="BN62" s="73">
        <v>46</v>
      </c>
      <c r="BO62" s="73">
        <v>57</v>
      </c>
      <c r="BP62" s="73">
        <v>41</v>
      </c>
      <c r="BQ62" s="73">
        <v>0</v>
      </c>
      <c r="BR62" s="73">
        <v>0</v>
      </c>
      <c r="BS62" s="73">
        <v>23</v>
      </c>
      <c r="BT62" s="73">
        <v>35</v>
      </c>
      <c r="BU62" s="73">
        <v>42</v>
      </c>
      <c r="BV62" s="73">
        <v>17</v>
      </c>
      <c r="BW62" s="73">
        <v>52</v>
      </c>
      <c r="BX62" s="73">
        <v>39</v>
      </c>
      <c r="BY62" s="73">
        <v>60</v>
      </c>
      <c r="BZ62" s="73">
        <v>43</v>
      </c>
      <c r="CA62" s="73">
        <v>83</v>
      </c>
      <c r="CB62" s="73">
        <v>81</v>
      </c>
      <c r="CC62" s="73">
        <v>50</v>
      </c>
      <c r="CD62" s="73">
        <v>62</v>
      </c>
      <c r="CE62" s="73">
        <v>58</v>
      </c>
      <c r="CF62" s="73">
        <v>64</v>
      </c>
    </row>
    <row r="63" spans="1:84" ht="13.8" thickBot="1" x14ac:dyDescent="0.3">
      <c r="A63" s="17"/>
      <c r="B63" s="17"/>
      <c r="C63" s="17"/>
      <c r="D63" s="17"/>
      <c r="E63" s="11"/>
      <c r="F63" s="31" t="s">
        <v>68</v>
      </c>
      <c r="G63" s="23" t="e">
        <f ca="1">G62/G8</f>
        <v>#REF!</v>
      </c>
      <c r="H63" s="77" t="e">
        <f>IF(H8=0, 0, H62/H8)</f>
        <v>#REF!</v>
      </c>
      <c r="I63" s="77">
        <v>9.8318240620957312E-4</v>
      </c>
      <c r="J63" s="77">
        <v>1.1196857989388823E-3</v>
      </c>
      <c r="K63" s="77">
        <v>8.7460557003704207E-4</v>
      </c>
      <c r="L63" s="77">
        <v>1.3667503801274494E-3</v>
      </c>
      <c r="M63" s="77">
        <v>1.1405031831954516E-3</v>
      </c>
      <c r="N63" s="77">
        <v>1.0554449040736768E-3</v>
      </c>
      <c r="O63" s="77">
        <v>8.8334720641445967E-4</v>
      </c>
      <c r="P63" s="77">
        <v>1.1514104778353484E-3</v>
      </c>
      <c r="Q63" s="77">
        <v>1.2354663462352125E-3</v>
      </c>
      <c r="R63" s="77">
        <v>8.2794045587415309E-4</v>
      </c>
      <c r="S63" s="77">
        <v>8.4355440082330905E-4</v>
      </c>
      <c r="T63" s="77">
        <v>9.938348549674899E-4</v>
      </c>
      <c r="U63" s="77">
        <v>7.5785644514803465E-4</v>
      </c>
      <c r="V63" s="77">
        <v>6.2343089184316498E-4</v>
      </c>
      <c r="W63" s="77">
        <v>1.2599324676197355E-3</v>
      </c>
      <c r="X63" s="77">
        <v>9.0575152216575258E-4</v>
      </c>
      <c r="Y63" s="77">
        <v>8.7059887156992418E-4</v>
      </c>
      <c r="Z63" s="77">
        <v>6.8615801717068596E-4</v>
      </c>
      <c r="AA63" s="77">
        <v>7.0216500877706256E-4</v>
      </c>
      <c r="AB63" s="77">
        <v>9.3464183189799054E-4</v>
      </c>
      <c r="AC63" s="77">
        <v>7.654801723994475E-4</v>
      </c>
      <c r="AD63" s="77">
        <v>4.8160757286390437E-4</v>
      </c>
      <c r="AE63" s="77">
        <v>6.1323256430654996E-4</v>
      </c>
      <c r="AF63" s="77">
        <v>4.1351020543187005E-4</v>
      </c>
      <c r="AG63" s="77">
        <v>3.6306026800448873E-4</v>
      </c>
      <c r="AH63" s="77">
        <v>2.6382178838194802E-4</v>
      </c>
      <c r="AI63" s="77">
        <v>7.5745101267907125E-4</v>
      </c>
      <c r="AJ63" s="77">
        <v>6.8960987784053593E-4</v>
      </c>
      <c r="AK63" s="77">
        <v>3.9339747897782222E-4</v>
      </c>
      <c r="AL63" s="77">
        <v>4.5885090623053979E-4</v>
      </c>
      <c r="AM63" s="77">
        <v>5.7367644648418292E-4</v>
      </c>
      <c r="AN63" s="77">
        <v>4.743833017077799E-4</v>
      </c>
      <c r="AO63" s="77">
        <v>6.9010844561288203E-4</v>
      </c>
      <c r="AP63" s="77">
        <v>1.148651974860931E-4</v>
      </c>
      <c r="AQ63" s="77">
        <v>4.7165975441164511E-4</v>
      </c>
      <c r="AR63" s="77">
        <v>6.6972671882912171E-4</v>
      </c>
      <c r="AS63" s="77">
        <v>6.1945748565466873E-4</v>
      </c>
      <c r="AT63" s="77">
        <v>1.7918227724385079E-4</v>
      </c>
      <c r="AU63" s="77">
        <v>3.9038990191453713E-4</v>
      </c>
      <c r="AV63" s="77">
        <v>5.2072315428050705E-4</v>
      </c>
      <c r="AW63" s="77">
        <v>1.7873681815966071E-4</v>
      </c>
      <c r="AX63" s="77">
        <v>2.9218407596785974E-4</v>
      </c>
      <c r="AY63" s="77">
        <v>6.9761027920634661E-4</v>
      </c>
      <c r="AZ63" s="77">
        <v>5.5108027943011817E-4</v>
      </c>
      <c r="BA63" s="77">
        <v>8.4037687670701557E-4</v>
      </c>
      <c r="BB63" s="77">
        <v>5.3167493716568923E-4</v>
      </c>
      <c r="BC63" s="77">
        <v>5.4613209971729633E-4</v>
      </c>
      <c r="BD63" s="77">
        <v>5.9309128796986455E-4</v>
      </c>
      <c r="BE63" s="77">
        <v>4.0063460521466004E-4</v>
      </c>
      <c r="BF63" s="77">
        <v>3.5244549110075132E-4</v>
      </c>
      <c r="BG63" s="77">
        <v>4.9415777979691709E-4</v>
      </c>
      <c r="BH63" s="77">
        <v>8.0861251605333668E-4</v>
      </c>
      <c r="BI63" s="77">
        <v>3.6350992540144138E-4</v>
      </c>
      <c r="BJ63" s="77">
        <v>4.0977793188229919E-4</v>
      </c>
      <c r="BK63" s="77">
        <v>7.0735809610638668E-4</v>
      </c>
      <c r="BL63" s="77">
        <v>7.0394994133750484E-4</v>
      </c>
      <c r="BM63" s="77">
        <v>6.257332811888932E-4</v>
      </c>
      <c r="BN63" s="77">
        <v>7.1627660734027807E-4</v>
      </c>
      <c r="BO63" s="77">
        <v>8.8507942423254296E-4</v>
      </c>
      <c r="BP63" s="77">
        <v>6.3287231415164234E-4</v>
      </c>
      <c r="BQ63" s="77">
        <v>0</v>
      </c>
      <c r="BR63" s="77">
        <v>0</v>
      </c>
      <c r="BS63" s="77">
        <v>3.4604679154442189E-4</v>
      </c>
      <c r="BT63" s="77">
        <v>5.2659294365455498E-4</v>
      </c>
      <c r="BU63" s="77">
        <v>6.3191153238546598E-4</v>
      </c>
      <c r="BV63" s="77">
        <v>2.5507907451309905E-4</v>
      </c>
      <c r="BW63" s="77">
        <v>7.7895619869375039E-4</v>
      </c>
      <c r="BX63" s="77">
        <v>5.8301192932101536E-4</v>
      </c>
      <c r="BY63" s="77">
        <v>8.9536202471199192E-4</v>
      </c>
      <c r="BZ63" s="77">
        <v>6.4088233102317605E-4</v>
      </c>
      <c r="CA63" s="77">
        <v>1.2352844875057672E-3</v>
      </c>
      <c r="CB63" s="77">
        <v>1.2051419389394751E-3</v>
      </c>
      <c r="CC63" s="77">
        <v>7.4250074250074253E-4</v>
      </c>
      <c r="CD63" s="77">
        <v>9.1933570581257415E-4</v>
      </c>
      <c r="CE63" s="77">
        <v>8.5853427476057257E-4</v>
      </c>
      <c r="CF63" s="77">
        <v>9.4562647754137111E-4</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29" t="e">
        <f>#REF!</f>
        <v>#REF!</v>
      </c>
      <c r="I64" s="29">
        <v>462</v>
      </c>
      <c r="J64" s="29">
        <v>342</v>
      </c>
      <c r="K64" s="29">
        <v>8</v>
      </c>
      <c r="L64" s="29">
        <v>375</v>
      </c>
      <c r="M64" s="29">
        <v>389</v>
      </c>
      <c r="N64" s="29">
        <v>371</v>
      </c>
      <c r="O64" s="29">
        <v>461</v>
      </c>
      <c r="P64" s="29">
        <v>453</v>
      </c>
      <c r="Q64" s="29">
        <v>421</v>
      </c>
      <c r="R64" s="29">
        <v>354</v>
      </c>
      <c r="S64" s="29">
        <v>355</v>
      </c>
      <c r="T64" s="29">
        <v>333</v>
      </c>
      <c r="U64" s="29">
        <v>342</v>
      </c>
      <c r="V64" s="29">
        <v>327</v>
      </c>
      <c r="W64" s="29">
        <v>336</v>
      </c>
      <c r="X64" s="29">
        <v>306</v>
      </c>
      <c r="Y64" s="29">
        <v>365</v>
      </c>
      <c r="Z64" s="29">
        <v>286</v>
      </c>
      <c r="AA64" s="29">
        <v>254</v>
      </c>
      <c r="AB64" s="29">
        <v>260</v>
      </c>
      <c r="AC64" s="29">
        <v>124</v>
      </c>
      <c r="AD64" s="29">
        <v>242</v>
      </c>
      <c r="AE64" s="29">
        <v>253</v>
      </c>
      <c r="AF64" s="29">
        <v>275</v>
      </c>
      <c r="AG64" s="29">
        <v>277</v>
      </c>
      <c r="AH64" s="29">
        <v>273</v>
      </c>
      <c r="AI64" s="29">
        <v>284</v>
      </c>
      <c r="AJ64" s="29">
        <v>299</v>
      </c>
      <c r="AK64" s="29">
        <v>254</v>
      </c>
      <c r="AL64" s="29">
        <v>252</v>
      </c>
      <c r="AM64" s="29">
        <v>199</v>
      </c>
      <c r="AN64" s="29">
        <v>228</v>
      </c>
      <c r="AO64" s="29">
        <v>217</v>
      </c>
      <c r="AP64" s="29">
        <v>226</v>
      </c>
      <c r="AQ64" s="29">
        <v>248</v>
      </c>
      <c r="AR64" s="29">
        <v>218</v>
      </c>
      <c r="AS64" s="29">
        <v>218</v>
      </c>
      <c r="AT64" s="29">
        <v>170</v>
      </c>
      <c r="AU64" s="29">
        <v>222</v>
      </c>
      <c r="AV64" s="29">
        <v>160</v>
      </c>
      <c r="AW64" s="29">
        <v>170</v>
      </c>
      <c r="AX64" s="29">
        <v>205</v>
      </c>
      <c r="AY64" s="29">
        <v>202</v>
      </c>
      <c r="AZ64" s="29">
        <v>250</v>
      </c>
      <c r="BA64" s="29">
        <v>220</v>
      </c>
      <c r="BB64" s="29">
        <v>219</v>
      </c>
      <c r="BC64" s="29">
        <v>211</v>
      </c>
      <c r="BD64" s="29">
        <v>257</v>
      </c>
      <c r="BE64" s="29">
        <v>191</v>
      </c>
      <c r="BF64" s="29">
        <v>244</v>
      </c>
      <c r="BG64" s="29">
        <v>211</v>
      </c>
      <c r="BH64" s="29">
        <v>183</v>
      </c>
      <c r="BI64" s="29">
        <v>214</v>
      </c>
      <c r="BJ64" s="29">
        <v>220</v>
      </c>
      <c r="BK64" s="29">
        <v>29</v>
      </c>
      <c r="BL64" s="29">
        <v>219</v>
      </c>
      <c r="BM64" s="29">
        <v>221</v>
      </c>
      <c r="BN64" s="29">
        <v>220</v>
      </c>
      <c r="BO64" s="29">
        <v>229</v>
      </c>
      <c r="BP64" s="29">
        <v>248</v>
      </c>
      <c r="BQ64" s="29">
        <v>397</v>
      </c>
      <c r="BR64" s="29">
        <v>397</v>
      </c>
      <c r="BS64" s="29">
        <v>224</v>
      </c>
      <c r="BT64" s="29">
        <v>257</v>
      </c>
      <c r="BU64" s="29">
        <v>264</v>
      </c>
      <c r="BV64" s="29">
        <v>265</v>
      </c>
      <c r="BW64" s="29">
        <v>251</v>
      </c>
      <c r="BX64" s="29">
        <v>308</v>
      </c>
      <c r="BY64" s="29">
        <v>274</v>
      </c>
      <c r="BZ64" s="29">
        <v>281</v>
      </c>
      <c r="CA64" s="29">
        <v>326</v>
      </c>
      <c r="CB64" s="29">
        <v>308</v>
      </c>
      <c r="CC64" s="29">
        <v>270</v>
      </c>
      <c r="CD64" s="29">
        <v>0</v>
      </c>
      <c r="CE64" s="29">
        <v>250</v>
      </c>
      <c r="CF64" s="29">
        <v>228</v>
      </c>
    </row>
    <row r="65" spans="1:84" x14ac:dyDescent="0.25">
      <c r="A65" s="48" t="s">
        <v>73</v>
      </c>
      <c r="B65" s="62" t="s">
        <v>74</v>
      </c>
      <c r="C65" s="63" t="s">
        <v>75</v>
      </c>
      <c r="D65" s="17"/>
      <c r="E65" s="11"/>
      <c r="F65" s="27" t="s">
        <v>68</v>
      </c>
      <c r="G65" s="23" t="e">
        <f ca="1">G64/G8</f>
        <v>#REF!</v>
      </c>
      <c r="H65" s="123" t="e">
        <f>IF(H8=0, 0, H64/H8)</f>
        <v>#REF!</v>
      </c>
      <c r="I65" s="123">
        <v>7.9689521345407497E-3</v>
      </c>
      <c r="J65" s="123">
        <v>5.89126989595535E-3</v>
      </c>
      <c r="K65" s="123">
        <v>1.3719303059404582E-4</v>
      </c>
      <c r="L65" s="123">
        <v>6.4066424068474192E-3</v>
      </c>
      <c r="M65" s="123">
        <v>6.621727436761652E-3</v>
      </c>
      <c r="N65" s="123">
        <v>6.3156461195376474E-3</v>
      </c>
      <c r="O65" s="123">
        <v>7.8312127337897292E-3</v>
      </c>
      <c r="P65" s="123">
        <v>7.6704256832266582E-3</v>
      </c>
      <c r="Q65" s="123">
        <v>7.1250867365071843E-3</v>
      </c>
      <c r="R65" s="123">
        <v>5.9814473750908204E-3</v>
      </c>
      <c r="S65" s="123">
        <v>5.9892362458454943E-3</v>
      </c>
      <c r="T65" s="123">
        <v>5.6092713000707476E-3</v>
      </c>
      <c r="U65" s="123">
        <v>5.7597089831250628E-3</v>
      </c>
      <c r="V65" s="123">
        <v>5.509781125208512E-3</v>
      </c>
      <c r="W65" s="123">
        <v>5.644497454936415E-3</v>
      </c>
      <c r="X65" s="123">
        <v>5.1325919589392645E-3</v>
      </c>
      <c r="Y65" s="123">
        <v>6.1109343869811981E-3</v>
      </c>
      <c r="Z65" s="123">
        <v>4.7863705588003947E-3</v>
      </c>
      <c r="AA65" s="123">
        <v>4.2464264816517595E-3</v>
      </c>
      <c r="AB65" s="123">
        <v>4.3394085052406699E-3</v>
      </c>
      <c r="AC65" s="123">
        <v>2.0634682908159019E-3</v>
      </c>
      <c r="AD65" s="123">
        <v>0</v>
      </c>
      <c r="AE65" s="123">
        <v>4.1931848316096526E-3</v>
      </c>
      <c r="AF65" s="123">
        <v>4.5486122597505705E-3</v>
      </c>
      <c r="AG65" s="123">
        <v>4.5712588289656079E-3</v>
      </c>
      <c r="AH65" s="123">
        <v>4.5014592642669878E-3</v>
      </c>
      <c r="AI65" s="123">
        <v>0</v>
      </c>
      <c r="AJ65" s="123">
        <v>4.9093655589123866E-3</v>
      </c>
      <c r="AK65" s="123">
        <v>4.1634566525152851E-3</v>
      </c>
      <c r="AL65" s="123">
        <v>4.1296581560748584E-3</v>
      </c>
      <c r="AM65" s="123">
        <v>3.261760367152926E-3</v>
      </c>
      <c r="AN65" s="123">
        <v>3.7296342341163386E-3</v>
      </c>
      <c r="AO65" s="123">
        <v>3.5655603023332237E-3</v>
      </c>
      <c r="AP65" s="123">
        <v>3.7085049474081489E-3</v>
      </c>
      <c r="AQ65" s="123">
        <v>4.0335041066926897E-3</v>
      </c>
      <c r="AR65" s="123">
        <v>3.5609859684085005E-3</v>
      </c>
      <c r="AS65" s="123">
        <v>3.5537297861241521E-3</v>
      </c>
      <c r="AT65" s="123">
        <v>2.7691806483140578E-3</v>
      </c>
      <c r="AU65" s="123">
        <v>3.6111065927094685E-3</v>
      </c>
      <c r="AV65" s="123">
        <v>2.6036157714025353E-3</v>
      </c>
      <c r="AW65" s="123">
        <v>2.762296280649302E-3</v>
      </c>
      <c r="AX65" s="123">
        <v>3.327651976300625E-3</v>
      </c>
      <c r="AY65" s="123">
        <v>3.2771459627833027E-3</v>
      </c>
      <c r="AZ65" s="123">
        <v>4.0520608781626334E-3</v>
      </c>
      <c r="BA65" s="123">
        <v>3.5554406322219887E-3</v>
      </c>
      <c r="BB65" s="123">
        <v>3.5283882193723015E-3</v>
      </c>
      <c r="BC65" s="123">
        <v>3.3892315600102803E-3</v>
      </c>
      <c r="BD65" s="123">
        <v>4.1195800272501399E-3</v>
      </c>
      <c r="BE65" s="123">
        <v>3.0608483838400024E-3</v>
      </c>
      <c r="BF65" s="123">
        <v>3.9089409012992423E-3</v>
      </c>
      <c r="BG65" s="123">
        <v>3.3634610173274033E-3</v>
      </c>
      <c r="BH65" s="123">
        <v>2.9014919693678555E-3</v>
      </c>
      <c r="BI65" s="123">
        <v>3.3822227841699328E-3</v>
      </c>
      <c r="BJ65" s="123">
        <v>3.467351731311762E-3</v>
      </c>
      <c r="BK65" s="123">
        <v>4.558529952685603E-4</v>
      </c>
      <c r="BL65" s="123">
        <v>3.4258897145091906E-3</v>
      </c>
      <c r="BM65" s="123">
        <v>3.4571763785686349E-3</v>
      </c>
      <c r="BN65" s="123">
        <v>3.4256707307578518E-3</v>
      </c>
      <c r="BO65" s="123">
        <v>3.555845406127234E-3</v>
      </c>
      <c r="BP65" s="123">
        <v>3.8281057051123735E-3</v>
      </c>
      <c r="BQ65" s="123">
        <v>6.08811667101167E-3</v>
      </c>
      <c r="BR65" s="123">
        <v>6.0642165398832985E-3</v>
      </c>
      <c r="BS65" s="123">
        <v>3.3701948393891523E-3</v>
      </c>
      <c r="BT65" s="123">
        <v>3.8666967576920183E-3</v>
      </c>
      <c r="BU65" s="123">
        <v>3.9720153464229292E-3</v>
      </c>
      <c r="BV65" s="123">
        <v>3.9762326321159556E-3</v>
      </c>
      <c r="BW65" s="123">
        <v>3.7599616513871413E-3</v>
      </c>
      <c r="BX65" s="123">
        <v>4.6042993392531465E-3</v>
      </c>
      <c r="BY65" s="123">
        <v>4.0888199128514295E-3</v>
      </c>
      <c r="BZ65" s="123">
        <v>4.1880915120351744E-3</v>
      </c>
      <c r="CA65" s="123">
        <v>4.8518402762274711E-3</v>
      </c>
      <c r="CB65" s="123">
        <v>4.582515027078498E-3</v>
      </c>
      <c r="CC65" s="123">
        <v>4.0095040095040092E-3</v>
      </c>
      <c r="CD65" s="123">
        <v>0</v>
      </c>
      <c r="CE65" s="123">
        <v>3.7005787705197092E-3</v>
      </c>
      <c r="CF65" s="123">
        <v>3.3687943262411348E-3</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29" t="e">
        <f>#REF!</f>
        <v>#REF!</v>
      </c>
      <c r="I66" s="29">
        <v>64</v>
      </c>
      <c r="J66" s="29">
        <v>14</v>
      </c>
      <c r="K66" s="29">
        <v>4</v>
      </c>
      <c r="L66" s="29">
        <v>5</v>
      </c>
      <c r="M66" s="29">
        <v>14</v>
      </c>
      <c r="N66" s="29">
        <v>15</v>
      </c>
      <c r="O66" s="29">
        <v>44</v>
      </c>
      <c r="P66" s="29">
        <v>14</v>
      </c>
      <c r="Q66" s="29">
        <v>26</v>
      </c>
      <c r="R66" s="29">
        <v>12</v>
      </c>
      <c r="S66" s="29">
        <v>22</v>
      </c>
      <c r="T66" s="29">
        <v>20</v>
      </c>
      <c r="U66" s="29">
        <v>31</v>
      </c>
      <c r="V66" s="29">
        <v>30</v>
      </c>
      <c r="W66" s="29">
        <v>29</v>
      </c>
      <c r="X66" s="29">
        <v>16</v>
      </c>
      <c r="Y66" s="29">
        <v>58</v>
      </c>
      <c r="Z66" s="29">
        <v>16</v>
      </c>
      <c r="AA66" s="29">
        <v>29</v>
      </c>
      <c r="AB66" s="29">
        <v>32</v>
      </c>
      <c r="AC66" s="29">
        <v>46</v>
      </c>
      <c r="AD66" s="29">
        <v>10</v>
      </c>
      <c r="AE66" s="29">
        <v>15</v>
      </c>
      <c r="AF66" s="29">
        <v>10</v>
      </c>
      <c r="AG66" s="29">
        <v>22</v>
      </c>
      <c r="AH66" s="29">
        <v>7</v>
      </c>
      <c r="AI66" s="29">
        <v>11</v>
      </c>
      <c r="AJ66" s="29">
        <v>11</v>
      </c>
      <c r="AK66" s="29">
        <v>10</v>
      </c>
      <c r="AL66" s="29">
        <v>17</v>
      </c>
      <c r="AM66" s="29">
        <v>1</v>
      </c>
      <c r="AN66" s="29">
        <v>5</v>
      </c>
      <c r="AO66" s="29">
        <v>2</v>
      </c>
      <c r="AP66" s="29">
        <v>0</v>
      </c>
      <c r="AQ66" s="29">
        <v>1</v>
      </c>
      <c r="AR66" s="29">
        <v>2</v>
      </c>
      <c r="AS66" s="29">
        <v>2</v>
      </c>
      <c r="AT66" s="29">
        <v>4</v>
      </c>
      <c r="AU66" s="29">
        <v>1</v>
      </c>
      <c r="AV66" s="29">
        <v>0</v>
      </c>
      <c r="AW66" s="29">
        <v>4</v>
      </c>
      <c r="AX66" s="29">
        <v>3</v>
      </c>
      <c r="AY66" s="29">
        <v>3</v>
      </c>
      <c r="AZ66" s="29">
        <v>5</v>
      </c>
      <c r="BA66" s="29">
        <v>0</v>
      </c>
      <c r="BB66" s="29">
        <v>0</v>
      </c>
      <c r="BC66" s="29">
        <v>2</v>
      </c>
      <c r="BD66" s="29">
        <v>3</v>
      </c>
      <c r="BE66" s="29">
        <v>1</v>
      </c>
      <c r="BF66" s="29">
        <v>7</v>
      </c>
      <c r="BG66" s="29">
        <v>1</v>
      </c>
      <c r="BH66" s="29">
        <v>2</v>
      </c>
      <c r="BI66" s="29">
        <v>2</v>
      </c>
      <c r="BJ66" s="29">
        <v>1</v>
      </c>
      <c r="BK66" s="29">
        <v>0</v>
      </c>
      <c r="BL66" s="29">
        <v>0</v>
      </c>
      <c r="BM66" s="29">
        <v>2</v>
      </c>
      <c r="BN66" s="29">
        <v>2</v>
      </c>
      <c r="BO66" s="29">
        <v>1</v>
      </c>
      <c r="BP66" s="29">
        <v>2</v>
      </c>
      <c r="BQ66" s="29">
        <v>13</v>
      </c>
      <c r="BR66" s="29">
        <v>13</v>
      </c>
      <c r="BS66" s="29">
        <v>1</v>
      </c>
      <c r="BT66" s="29">
        <v>1</v>
      </c>
      <c r="BU66" s="29">
        <v>1</v>
      </c>
      <c r="BV66" s="29">
        <v>6</v>
      </c>
      <c r="BW66" s="29">
        <v>1</v>
      </c>
      <c r="BX66" s="29">
        <v>1</v>
      </c>
      <c r="BY66" s="29">
        <v>5</v>
      </c>
      <c r="BZ66" s="29">
        <v>0</v>
      </c>
      <c r="CA66" s="29">
        <v>6</v>
      </c>
      <c r="CB66" s="29">
        <v>1</v>
      </c>
      <c r="CC66" s="29">
        <v>3</v>
      </c>
      <c r="CD66" s="29">
        <v>4</v>
      </c>
      <c r="CE66" s="29">
        <v>0</v>
      </c>
      <c r="CF66" s="29">
        <v>1</v>
      </c>
    </row>
    <row r="67" spans="1:84" x14ac:dyDescent="0.25">
      <c r="A67" s="48" t="s">
        <v>73</v>
      </c>
      <c r="B67" s="62" t="s">
        <v>74</v>
      </c>
      <c r="C67" s="63" t="s">
        <v>75</v>
      </c>
      <c r="D67" s="17"/>
      <c r="E67" s="11"/>
      <c r="F67" s="27" t="s">
        <v>68</v>
      </c>
      <c r="G67" s="23" t="e">
        <f ca="1">G66/G8</f>
        <v>#REF!</v>
      </c>
      <c r="H67" s="123" t="e">
        <f>IF(H5=0, 0, H66/H5)</f>
        <v>#REF!</v>
      </c>
      <c r="I67" s="123">
        <v>2.3400365630712981E-2</v>
      </c>
      <c r="J67" s="123">
        <v>5.1244509516837483E-3</v>
      </c>
      <c r="K67" s="123">
        <v>1.4716703458425313E-3</v>
      </c>
      <c r="L67" s="123">
        <v>1.8422991893883567E-3</v>
      </c>
      <c r="M67" s="123">
        <v>5.1698670605612998E-3</v>
      </c>
      <c r="N67" s="123">
        <v>5.5720653789004459E-3</v>
      </c>
      <c r="O67" s="123">
        <v>1.6356877323420074E-2</v>
      </c>
      <c r="P67" s="123">
        <v>5.2219321148825066E-3</v>
      </c>
      <c r="Q67" s="123">
        <v>9.7378277153558051E-3</v>
      </c>
      <c r="R67" s="123">
        <v>4.5180722891566263E-3</v>
      </c>
      <c r="S67" s="123">
        <v>8.3586626139817623E-3</v>
      </c>
      <c r="T67" s="123">
        <v>7.6481835564053535E-3</v>
      </c>
      <c r="U67" s="123">
        <v>1.1973735032831209E-2</v>
      </c>
      <c r="V67" s="123">
        <v>1.1682242990654205E-2</v>
      </c>
      <c r="W67" s="123">
        <v>1.1421819614021268E-2</v>
      </c>
      <c r="X67" s="123">
        <v>6.3166206079747333E-3</v>
      </c>
      <c r="Y67" s="123">
        <v>2.2988505747126436E-2</v>
      </c>
      <c r="Z67" s="123">
        <v>6.4231232436772383E-3</v>
      </c>
      <c r="AA67" s="123">
        <v>1.174089068825911E-2</v>
      </c>
      <c r="AB67" s="123">
        <v>1.3114754098360656E-2</v>
      </c>
      <c r="AC67" s="123">
        <v>1.9327731092436976E-2</v>
      </c>
      <c r="AD67" s="123">
        <v>4.2517006802721092E-3</v>
      </c>
      <c r="AE67" s="123">
        <v>6.3911376224968048E-3</v>
      </c>
      <c r="AF67" s="123">
        <v>4.2789901583226361E-3</v>
      </c>
      <c r="AG67" s="123">
        <v>9.433962264150943E-3</v>
      </c>
      <c r="AH67" s="123">
        <v>2.9914529914529917E-3</v>
      </c>
      <c r="AI67" s="123">
        <v>4.7352561343090831E-3</v>
      </c>
      <c r="AJ67" s="123">
        <v>4.7372954349698534E-3</v>
      </c>
      <c r="AK67" s="123">
        <v>4.3122035360068992E-3</v>
      </c>
      <c r="AL67" s="123">
        <v>7.3402417962003452E-3</v>
      </c>
      <c r="AM67" s="123">
        <v>4.3271311120726956E-4</v>
      </c>
      <c r="AN67" s="123">
        <v>2.170138888888889E-3</v>
      </c>
      <c r="AO67" s="123">
        <v>9.025270758122744E-4</v>
      </c>
      <c r="AP67" s="123">
        <v>0</v>
      </c>
      <c r="AQ67" s="123">
        <v>4.3706293706293706E-4</v>
      </c>
      <c r="AR67" s="123">
        <v>9.0950432014552066E-4</v>
      </c>
      <c r="AS67" s="123">
        <v>9.1033227127901685E-4</v>
      </c>
      <c r="AT67" s="123">
        <v>1.8231540565177757E-3</v>
      </c>
      <c r="AU67" s="123">
        <v>4.5662100456621003E-4</v>
      </c>
      <c r="AV67" s="123">
        <v>0</v>
      </c>
      <c r="AW67" s="123">
        <v>1.8289894833104709E-3</v>
      </c>
      <c r="AX67" s="123">
        <v>1.3717421124828531E-3</v>
      </c>
      <c r="AY67" s="123">
        <v>1.3786764705882354E-3</v>
      </c>
      <c r="AZ67" s="123">
        <v>2.3137436372049976E-3</v>
      </c>
      <c r="BA67" s="123">
        <v>0</v>
      </c>
      <c r="BB67" s="123">
        <v>0</v>
      </c>
      <c r="BC67" s="123">
        <v>9.2850510677808728E-4</v>
      </c>
      <c r="BD67" s="123">
        <v>1.3914656771799629E-3</v>
      </c>
      <c r="BE67" s="123">
        <v>4.6446818392940084E-4</v>
      </c>
      <c r="BF67" s="123">
        <v>3.2603632976245926E-3</v>
      </c>
      <c r="BG67" s="123">
        <v>4.662004662004662E-4</v>
      </c>
      <c r="BH67" s="123">
        <v>9.3066542577943234E-4</v>
      </c>
      <c r="BI67" s="123">
        <v>9.3370681605975728E-4</v>
      </c>
      <c r="BJ67" s="123">
        <v>4.6772684752104771E-4</v>
      </c>
      <c r="BK67" s="123">
        <v>0</v>
      </c>
      <c r="BL67" s="123">
        <v>0</v>
      </c>
      <c r="BM67" s="123">
        <v>9.42507068803016E-4</v>
      </c>
      <c r="BN67" s="123">
        <v>9.4517958412098301E-4</v>
      </c>
      <c r="BO67" s="123">
        <v>4.7370914258645192E-4</v>
      </c>
      <c r="BP67" s="123">
        <v>9.4786729857819908E-4</v>
      </c>
      <c r="BQ67" s="123">
        <v>6.1728395061728392E-3</v>
      </c>
      <c r="BR67" s="123">
        <v>6.1875297477391716E-3</v>
      </c>
      <c r="BS67" s="123">
        <v>4.7528517110266159E-4</v>
      </c>
      <c r="BT67" s="123">
        <v>4.7528517110266159E-4</v>
      </c>
      <c r="BU67" s="123">
        <v>4.7528517110266159E-4</v>
      </c>
      <c r="BV67" s="123">
        <v>2.8625954198473282E-3</v>
      </c>
      <c r="BW67" s="123">
        <v>4.7846889952153111E-4</v>
      </c>
      <c r="BX67" s="123">
        <v>4.807692307692308E-4</v>
      </c>
      <c r="BY67" s="123">
        <v>2.4131274131274131E-3</v>
      </c>
      <c r="BZ67" s="123">
        <v>0</v>
      </c>
      <c r="CA67" s="123">
        <v>2.9027576197387518E-3</v>
      </c>
      <c r="CB67" s="123">
        <v>4.8661800486618007E-4</v>
      </c>
      <c r="CC67" s="123">
        <v>1.4641288433382138E-3</v>
      </c>
      <c r="CD67" s="123">
        <v>1.9559902200488996E-3</v>
      </c>
      <c r="CE67" s="123">
        <v>0</v>
      </c>
      <c r="CF67" s="123">
        <v>4.9285362247412522E-4</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29" t="e">
        <f>#REF!</f>
        <v>#REF!</v>
      </c>
      <c r="I68" s="29">
        <v>398</v>
      </c>
      <c r="J68" s="29">
        <v>328</v>
      </c>
      <c r="K68" s="29">
        <v>354</v>
      </c>
      <c r="L68" s="29">
        <v>370</v>
      </c>
      <c r="M68" s="29">
        <v>375</v>
      </c>
      <c r="N68" s="29">
        <v>356</v>
      </c>
      <c r="O68" s="29">
        <v>417</v>
      </c>
      <c r="P68" s="29">
        <v>439</v>
      </c>
      <c r="Q68" s="29">
        <v>395</v>
      </c>
      <c r="R68" s="29">
        <v>342</v>
      </c>
      <c r="S68" s="29">
        <v>333</v>
      </c>
      <c r="T68" s="29">
        <v>313</v>
      </c>
      <c r="U68" s="29">
        <v>311</v>
      </c>
      <c r="V68" s="29">
        <v>297</v>
      </c>
      <c r="W68" s="29">
        <v>307</v>
      </c>
      <c r="X68" s="29">
        <v>290</v>
      </c>
      <c r="Y68" s="29">
        <v>307</v>
      </c>
      <c r="Z68" s="29">
        <v>270</v>
      </c>
      <c r="AA68" s="29">
        <v>225</v>
      </c>
      <c r="AB68" s="29">
        <v>228</v>
      </c>
      <c r="AC68" s="29">
        <v>78</v>
      </c>
      <c r="AD68" s="29">
        <v>232</v>
      </c>
      <c r="AE68" s="29">
        <v>238</v>
      </c>
      <c r="AF68" s="29">
        <v>265</v>
      </c>
      <c r="AG68" s="29">
        <v>255</v>
      </c>
      <c r="AH68" s="29">
        <v>266</v>
      </c>
      <c r="AI68" s="29">
        <v>273</v>
      </c>
      <c r="AJ68" s="29">
        <v>288</v>
      </c>
      <c r="AK68" s="29">
        <v>244</v>
      </c>
      <c r="AL68" s="29">
        <v>235</v>
      </c>
      <c r="AM68" s="29">
        <v>198</v>
      </c>
      <c r="AN68" s="29">
        <v>223</v>
      </c>
      <c r="AO68" s="29">
        <v>215</v>
      </c>
      <c r="AP68" s="29">
        <v>226</v>
      </c>
      <c r="AQ68" s="29">
        <v>247</v>
      </c>
      <c r="AR68" s="29">
        <v>216</v>
      </c>
      <c r="AS68" s="29">
        <v>216</v>
      </c>
      <c r="AT68" s="29">
        <v>166</v>
      </c>
      <c r="AU68" s="29">
        <v>221</v>
      </c>
      <c r="AV68" s="29">
        <v>160</v>
      </c>
      <c r="AW68" s="29">
        <v>166</v>
      </c>
      <c r="AX68" s="29">
        <v>202</v>
      </c>
      <c r="AY68" s="29">
        <v>199</v>
      </c>
      <c r="AZ68" s="29">
        <v>245</v>
      </c>
      <c r="BA68" s="29">
        <v>220</v>
      </c>
      <c r="BB68" s="29">
        <v>219</v>
      </c>
      <c r="BC68" s="29">
        <v>209</v>
      </c>
      <c r="BD68" s="29">
        <v>254</v>
      </c>
      <c r="BE68" s="29">
        <v>190</v>
      </c>
      <c r="BF68" s="29">
        <v>237</v>
      </c>
      <c r="BG68" s="29">
        <v>210</v>
      </c>
      <c r="BH68" s="29">
        <v>181</v>
      </c>
      <c r="BI68" s="29">
        <v>212</v>
      </c>
      <c r="BJ68" s="29">
        <v>219</v>
      </c>
      <c r="BK68" s="29">
        <v>29</v>
      </c>
      <c r="BL68" s="29">
        <v>219</v>
      </c>
      <c r="BM68" s="29">
        <v>219</v>
      </c>
      <c r="BN68" s="29">
        <v>218</v>
      </c>
      <c r="BO68" s="29">
        <v>228</v>
      </c>
      <c r="BP68" s="29">
        <v>246</v>
      </c>
      <c r="BQ68" s="29">
        <v>384</v>
      </c>
      <c r="BR68" s="29">
        <v>384</v>
      </c>
      <c r="BS68" s="29">
        <v>223</v>
      </c>
      <c r="BT68" s="29">
        <v>256</v>
      </c>
      <c r="BU68" s="29">
        <v>263</v>
      </c>
      <c r="BV68" s="29">
        <v>259</v>
      </c>
      <c r="BW68" s="29">
        <v>250</v>
      </c>
      <c r="BX68" s="29">
        <v>247</v>
      </c>
      <c r="BY68" s="29">
        <v>269</v>
      </c>
      <c r="BZ68" s="29">
        <v>281</v>
      </c>
      <c r="CA68" s="29">
        <v>320</v>
      </c>
      <c r="CB68" s="29">
        <v>307</v>
      </c>
      <c r="CC68" s="29">
        <v>267</v>
      </c>
      <c r="CD68" s="29">
        <v>341</v>
      </c>
      <c r="CE68" s="29">
        <v>250</v>
      </c>
      <c r="CF68" s="29">
        <v>227</v>
      </c>
    </row>
    <row r="69" spans="1:84" x14ac:dyDescent="0.25">
      <c r="A69" s="48" t="s">
        <v>73</v>
      </c>
      <c r="B69" s="62" t="s">
        <v>74</v>
      </c>
      <c r="C69" s="63" t="s">
        <v>75</v>
      </c>
      <c r="D69" s="17"/>
      <c r="E69" s="11"/>
      <c r="F69" s="27" t="s">
        <v>68</v>
      </c>
      <c r="G69" s="23" t="e">
        <f ca="1">G68/G8</f>
        <v>#REF!</v>
      </c>
      <c r="H69" s="123" t="e">
        <f>IF(H6=0, 0, H68/H6)</f>
        <v>#REF!</v>
      </c>
      <c r="I69" s="123">
        <v>7.2049239681390301E-3</v>
      </c>
      <c r="J69" s="123">
        <v>5.9291395516992045E-3</v>
      </c>
      <c r="K69" s="123">
        <v>6.3675936252113536E-3</v>
      </c>
      <c r="L69" s="123">
        <v>6.6285673337035779E-3</v>
      </c>
      <c r="M69" s="123">
        <v>6.6918876476676544E-3</v>
      </c>
      <c r="N69" s="123">
        <v>6.3513585841465806E-3</v>
      </c>
      <c r="O69" s="123">
        <v>7.4229666945547111E-3</v>
      </c>
      <c r="P69" s="123">
        <v>7.7868634372173047E-3</v>
      </c>
      <c r="Q69" s="123">
        <v>7.0014357374550227E-3</v>
      </c>
      <c r="R69" s="123">
        <v>6.0502060962018154E-3</v>
      </c>
      <c r="S69" s="123">
        <v>5.8791334898748255E-3</v>
      </c>
      <c r="T69" s="123">
        <v>5.5153213159239486E-3</v>
      </c>
      <c r="U69" s="123">
        <v>5.4764126855553008E-3</v>
      </c>
      <c r="V69" s="123">
        <v>5.2306229196386117E-3</v>
      </c>
      <c r="W69" s="123">
        <v>5.3870990383940477E-3</v>
      </c>
      <c r="X69" s="123">
        <v>5.0800546543811088E-3</v>
      </c>
      <c r="Y69" s="123">
        <v>5.3665699402160611E-3</v>
      </c>
      <c r="Z69" s="123">
        <v>4.7151688729000036E-3</v>
      </c>
      <c r="AA69" s="123">
        <v>3.9236201935652628E-3</v>
      </c>
      <c r="AB69" s="123">
        <v>3.9668731296541165E-3</v>
      </c>
      <c r="AC69" s="123">
        <v>1.351515256527992E-3</v>
      </c>
      <c r="AD69" s="123">
        <v>4.0094706461814974E-3</v>
      </c>
      <c r="AE69" s="123">
        <v>4.1042266636775937E-3</v>
      </c>
      <c r="AF69" s="123">
        <v>4.5594535537929488E-3</v>
      </c>
      <c r="AG69" s="123">
        <v>4.3766305094054651E-3</v>
      </c>
      <c r="AH69" s="123">
        <v>4.5620594439775668E-3</v>
      </c>
      <c r="AI69" s="123">
        <v>4.6740972828599311E-3</v>
      </c>
      <c r="AJ69" s="123">
        <v>4.9161858591376187E-3</v>
      </c>
      <c r="AK69" s="123">
        <v>4.1575790621592151E-3</v>
      </c>
      <c r="AL69" s="123">
        <v>4.0029979899839883E-3</v>
      </c>
      <c r="AM69" s="123">
        <v>3.3731409393686434E-3</v>
      </c>
      <c r="AN69" s="123">
        <v>3.7907119058951519E-3</v>
      </c>
      <c r="AO69" s="123">
        <v>3.666189209467294E-3</v>
      </c>
      <c r="AP69" s="123">
        <v>3.8481185084284011E-3</v>
      </c>
      <c r="AQ69" s="123">
        <v>4.1725087419970603E-3</v>
      </c>
      <c r="AR69" s="123">
        <v>3.6597763470010165E-3</v>
      </c>
      <c r="AS69" s="123">
        <v>3.6519181023551492E-3</v>
      </c>
      <c r="AT69" s="123">
        <v>2.8042435299682413E-3</v>
      </c>
      <c r="AU69" s="123">
        <v>3.7276300032047498E-3</v>
      </c>
      <c r="AV69" s="123">
        <v>2.6996929099314952E-3</v>
      </c>
      <c r="AW69" s="123">
        <v>2.7966844126962732E-3</v>
      </c>
      <c r="AX69" s="123">
        <v>3.3996432057625636E-3</v>
      </c>
      <c r="AY69" s="123">
        <v>3.3466189058742411E-3</v>
      </c>
      <c r="AZ69" s="123">
        <v>4.1151572158022037E-3</v>
      </c>
      <c r="BA69" s="123">
        <v>3.6834879282054717E-3</v>
      </c>
      <c r="BB69" s="123">
        <v>3.6549341611175085E-3</v>
      </c>
      <c r="BC69" s="123">
        <v>3.4774217164154271E-3</v>
      </c>
      <c r="BD69" s="123">
        <v>4.2172375433761145E-3</v>
      </c>
      <c r="BE69" s="123">
        <v>3.1536316558225998E-3</v>
      </c>
      <c r="BF69" s="123">
        <v>3.9320436672528785E-3</v>
      </c>
      <c r="BG69" s="123">
        <v>3.4660328777975837E-3</v>
      </c>
      <c r="BH69" s="123">
        <v>2.9710121138504975E-3</v>
      </c>
      <c r="BI69" s="123">
        <v>3.4680189759528873E-3</v>
      </c>
      <c r="BJ69" s="123">
        <v>3.5719528306502909E-3</v>
      </c>
      <c r="BK69" s="123">
        <v>4.7168276894050292E-4</v>
      </c>
      <c r="BL69" s="123">
        <v>3.543517304985195E-3</v>
      </c>
      <c r="BM69" s="123">
        <v>3.543517304985195E-3</v>
      </c>
      <c r="BN69" s="123">
        <v>3.5101843651879879E-3</v>
      </c>
      <c r="BO69" s="123">
        <v>3.6602986033071119E-3</v>
      </c>
      <c r="BP69" s="123">
        <v>3.9250725978874816E-3</v>
      </c>
      <c r="BQ69" s="123">
        <v>6.0852891304692324E-3</v>
      </c>
      <c r="BR69" s="123">
        <v>6.060127830821431E-3</v>
      </c>
      <c r="BS69" s="123">
        <v>3.464831186588151E-3</v>
      </c>
      <c r="BT69" s="123">
        <v>3.9775640527648735E-3</v>
      </c>
      <c r="BU69" s="123">
        <v>4.0863255698326629E-3</v>
      </c>
      <c r="BV69" s="123">
        <v>4.0123934934159569E-3</v>
      </c>
      <c r="BW69" s="123">
        <v>3.866019237311725E-3</v>
      </c>
      <c r="BX69" s="123">
        <v>3.8109050513777886E-3</v>
      </c>
      <c r="BY69" s="123">
        <v>4.1422851863258392E-3</v>
      </c>
      <c r="BZ69" s="123">
        <v>4.3222124805808067E-3</v>
      </c>
      <c r="CA69" s="123">
        <v>4.9137030894908177E-3</v>
      </c>
      <c r="CB69" s="123">
        <v>4.7116963641665515E-3</v>
      </c>
      <c r="CC69" s="123">
        <v>4.0893844480862597E-3</v>
      </c>
      <c r="CD69" s="123">
        <v>5.2144659377628263E-3</v>
      </c>
      <c r="CE69" s="123">
        <v>3.8156288156288155E-3</v>
      </c>
      <c r="CF69" s="123">
        <v>3.4576777200651934E-3</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29" t="e">
        <f>#REF!</f>
        <v>#REF!</v>
      </c>
      <c r="I70" s="29">
        <v>0</v>
      </c>
      <c r="J70" s="29">
        <v>0</v>
      </c>
      <c r="K70" s="29">
        <v>0</v>
      </c>
      <c r="L70" s="29">
        <v>0</v>
      </c>
      <c r="M70" s="29">
        <v>0</v>
      </c>
      <c r="N70" s="29">
        <v>0</v>
      </c>
      <c r="O70" s="29">
        <v>0</v>
      </c>
      <c r="P70" s="29">
        <v>0</v>
      </c>
      <c r="Q70" s="29">
        <v>0</v>
      </c>
      <c r="R70" s="29">
        <v>0</v>
      </c>
      <c r="S70" s="29">
        <v>0</v>
      </c>
      <c r="T70" s="29">
        <v>0</v>
      </c>
      <c r="U70" s="29">
        <v>0</v>
      </c>
      <c r="V70" s="29">
        <v>0</v>
      </c>
      <c r="W70" s="29">
        <v>0</v>
      </c>
      <c r="X70" s="29">
        <v>0</v>
      </c>
      <c r="Y70" s="29">
        <v>0</v>
      </c>
      <c r="Z70" s="29">
        <v>0</v>
      </c>
      <c r="AA70" s="29">
        <v>0</v>
      </c>
      <c r="AB70" s="29">
        <v>0</v>
      </c>
      <c r="AC70" s="29">
        <v>0</v>
      </c>
      <c r="AD70" s="29">
        <v>0</v>
      </c>
      <c r="AE70" s="29">
        <v>0</v>
      </c>
      <c r="AF70" s="29">
        <v>0</v>
      </c>
      <c r="AG70" s="29">
        <v>0</v>
      </c>
      <c r="AH70" s="29">
        <v>0</v>
      </c>
      <c r="AI70" s="29">
        <v>0</v>
      </c>
      <c r="AJ70" s="29">
        <v>0</v>
      </c>
      <c r="AK70" s="29">
        <v>0</v>
      </c>
      <c r="AL70" s="29">
        <v>0</v>
      </c>
      <c r="AM70" s="29">
        <v>0</v>
      </c>
      <c r="AN70" s="29">
        <v>0</v>
      </c>
      <c r="AO70" s="29">
        <v>0</v>
      </c>
      <c r="AP70" s="29">
        <v>0</v>
      </c>
      <c r="AQ70" s="29">
        <v>0</v>
      </c>
      <c r="AR70" s="29">
        <v>0</v>
      </c>
      <c r="AS70" s="29">
        <v>0</v>
      </c>
      <c r="AT70" s="29">
        <v>0</v>
      </c>
      <c r="AU70" s="29">
        <v>0</v>
      </c>
      <c r="AV70" s="29">
        <v>0</v>
      </c>
      <c r="AW70" s="29">
        <v>0</v>
      </c>
      <c r="AX70" s="29">
        <v>0</v>
      </c>
      <c r="AY70" s="29">
        <v>0</v>
      </c>
      <c r="AZ70" s="29">
        <v>0</v>
      </c>
      <c r="BA70" s="29">
        <v>0</v>
      </c>
      <c r="BB70" s="29">
        <v>0</v>
      </c>
      <c r="BC70" s="29">
        <v>0</v>
      </c>
      <c r="BD70" s="29">
        <v>0</v>
      </c>
      <c r="BE70" s="29">
        <v>0</v>
      </c>
      <c r="BF70" s="29">
        <v>0</v>
      </c>
      <c r="BG70" s="29">
        <v>0</v>
      </c>
      <c r="BH70" s="29">
        <v>0</v>
      </c>
      <c r="BI70" s="29">
        <v>0</v>
      </c>
      <c r="BJ70" s="29">
        <v>0</v>
      </c>
      <c r="BK70" s="29">
        <v>0</v>
      </c>
      <c r="BL70" s="29">
        <v>0</v>
      </c>
      <c r="BM70" s="29">
        <v>0</v>
      </c>
      <c r="BN70" s="29">
        <v>0</v>
      </c>
      <c r="BO70" s="29">
        <v>0</v>
      </c>
      <c r="BP70" s="29">
        <v>0</v>
      </c>
      <c r="BQ70" s="29">
        <v>0</v>
      </c>
      <c r="BR70" s="29">
        <v>0</v>
      </c>
      <c r="BS70" s="29">
        <v>0</v>
      </c>
      <c r="BT70" s="29">
        <v>0</v>
      </c>
      <c r="BU70" s="29">
        <v>0</v>
      </c>
      <c r="BV70" s="29">
        <v>0</v>
      </c>
      <c r="BW70" s="29">
        <v>0</v>
      </c>
      <c r="BX70" s="29">
        <v>0</v>
      </c>
      <c r="BY70" s="29">
        <v>0</v>
      </c>
      <c r="BZ70" s="29">
        <v>0</v>
      </c>
      <c r="CA70" s="29">
        <v>0</v>
      </c>
      <c r="CB70" s="29">
        <v>0</v>
      </c>
      <c r="CC70" s="29">
        <v>0</v>
      </c>
      <c r="CD70" s="29">
        <v>0</v>
      </c>
      <c r="CE70" s="29">
        <v>0</v>
      </c>
      <c r="CF70" s="29">
        <v>0</v>
      </c>
    </row>
    <row r="71" spans="1:84" x14ac:dyDescent="0.25">
      <c r="A71" s="48" t="s">
        <v>73</v>
      </c>
      <c r="B71" s="62" t="s">
        <v>74</v>
      </c>
      <c r="C71" s="63" t="s">
        <v>75</v>
      </c>
      <c r="D71" s="17"/>
      <c r="E71" s="11"/>
      <c r="F71" s="27" t="s">
        <v>68</v>
      </c>
      <c r="G71" s="23" t="e">
        <f ca="1">G70/G8</f>
        <v>#REF!</v>
      </c>
      <c r="H71" s="123" t="e">
        <f>IF(H7=0, 0, H70/H7)</f>
        <v>#REF!</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0</v>
      </c>
      <c r="Y71" s="123">
        <v>0</v>
      </c>
      <c r="Z71" s="123">
        <v>0</v>
      </c>
      <c r="AA71" s="123">
        <v>0</v>
      </c>
      <c r="AB71" s="123">
        <v>0</v>
      </c>
      <c r="AC71" s="123">
        <v>0</v>
      </c>
      <c r="AD71" s="123">
        <v>0</v>
      </c>
      <c r="AE71" s="123">
        <v>0</v>
      </c>
      <c r="AF71" s="123">
        <v>0</v>
      </c>
      <c r="AG71" s="123">
        <v>0</v>
      </c>
      <c r="AH71" s="123">
        <v>0</v>
      </c>
      <c r="AI71" s="123">
        <v>0</v>
      </c>
      <c r="AJ71" s="123">
        <v>0</v>
      </c>
      <c r="AK71" s="123">
        <v>0</v>
      </c>
      <c r="AL71" s="123">
        <v>0</v>
      </c>
      <c r="AM71" s="123">
        <v>0</v>
      </c>
      <c r="AN71" s="123">
        <v>0</v>
      </c>
      <c r="AO71" s="123">
        <v>0</v>
      </c>
      <c r="AP71" s="123">
        <v>0</v>
      </c>
      <c r="AQ71" s="123">
        <v>0</v>
      </c>
      <c r="AR71" s="123">
        <v>0</v>
      </c>
      <c r="AS71" s="123">
        <v>0</v>
      </c>
      <c r="AT71" s="123">
        <v>0</v>
      </c>
      <c r="AU71" s="123">
        <v>0</v>
      </c>
      <c r="AV71" s="123">
        <v>0</v>
      </c>
      <c r="AW71" s="123">
        <v>0</v>
      </c>
      <c r="AX71" s="123">
        <v>0</v>
      </c>
      <c r="AY71" s="123">
        <v>0</v>
      </c>
      <c r="AZ71" s="123">
        <v>0</v>
      </c>
      <c r="BA71" s="123">
        <v>0</v>
      </c>
      <c r="BB71" s="123">
        <v>0</v>
      </c>
      <c r="BC71" s="123">
        <v>0</v>
      </c>
      <c r="BD71" s="123">
        <v>0</v>
      </c>
      <c r="BE71" s="123">
        <v>0</v>
      </c>
      <c r="BF71" s="123">
        <v>0</v>
      </c>
      <c r="BG71" s="123">
        <v>0</v>
      </c>
      <c r="BH71" s="123">
        <v>0</v>
      </c>
      <c r="BI71" s="123">
        <v>0</v>
      </c>
      <c r="BJ71" s="123">
        <v>0</v>
      </c>
      <c r="BK71" s="123">
        <v>0</v>
      </c>
      <c r="BL71" s="123">
        <v>0</v>
      </c>
      <c r="BM71" s="123">
        <v>0</v>
      </c>
      <c r="BN71" s="123">
        <v>0</v>
      </c>
      <c r="BO71" s="123">
        <v>0</v>
      </c>
      <c r="BP71" s="123">
        <v>0</v>
      </c>
      <c r="BQ71" s="123">
        <v>0</v>
      </c>
      <c r="BR71" s="123">
        <v>0</v>
      </c>
      <c r="BS71" s="123">
        <v>0</v>
      </c>
      <c r="BT71" s="123">
        <v>0</v>
      </c>
      <c r="BU71" s="123">
        <v>0</v>
      </c>
      <c r="BV71" s="123">
        <v>0</v>
      </c>
      <c r="BW71" s="123">
        <v>0</v>
      </c>
      <c r="BX71" s="123">
        <v>0</v>
      </c>
      <c r="BY71" s="123">
        <v>0</v>
      </c>
      <c r="BZ71" s="123">
        <v>0</v>
      </c>
      <c r="CA71" s="123">
        <v>0</v>
      </c>
      <c r="CB71" s="123">
        <v>0</v>
      </c>
      <c r="CC71" s="123">
        <v>0</v>
      </c>
      <c r="CD71" s="123">
        <v>0</v>
      </c>
      <c r="CE71" s="123">
        <v>0</v>
      </c>
      <c r="CF71" s="123">
        <v>0</v>
      </c>
    </row>
    <row r="72" spans="1:84" ht="12.75" customHeight="1" thickBot="1" x14ac:dyDescent="0.3">
      <c r="A72" s="17"/>
      <c r="B72" s="17"/>
      <c r="C72" s="17"/>
      <c r="D72" s="17"/>
      <c r="E72" s="11"/>
      <c r="G72" s="117"/>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row>
    <row r="73" spans="1:84" ht="13.8" thickBot="1" x14ac:dyDescent="0.3">
      <c r="A73" s="17"/>
      <c r="B73" s="17"/>
      <c r="C73" s="17"/>
      <c r="D73" s="17"/>
      <c r="E73" s="11"/>
      <c r="F73" s="25" t="s">
        <v>79</v>
      </c>
      <c r="G73" s="117"/>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3" t="e">
        <f>#REF!</f>
        <v>#REF!</v>
      </c>
      <c r="I74" s="73">
        <v>6</v>
      </c>
      <c r="J74" s="73">
        <v>1</v>
      </c>
      <c r="K74" s="73">
        <v>1</v>
      </c>
      <c r="L74" s="73">
        <v>1</v>
      </c>
      <c r="M74" s="73">
        <v>16</v>
      </c>
      <c r="N74" s="73">
        <v>11</v>
      </c>
      <c r="O74" s="73">
        <v>40</v>
      </c>
      <c r="P74" s="73">
        <v>9</v>
      </c>
      <c r="Q74" s="73">
        <v>1</v>
      </c>
      <c r="R74" s="73">
        <v>4</v>
      </c>
      <c r="S74" s="73">
        <v>6</v>
      </c>
      <c r="T74" s="73">
        <v>4</v>
      </c>
      <c r="U74" s="73">
        <v>10</v>
      </c>
      <c r="V74" s="73">
        <v>14</v>
      </c>
      <c r="W74" s="73">
        <v>65</v>
      </c>
      <c r="X74" s="73">
        <v>24</v>
      </c>
      <c r="Y74" s="73">
        <v>57</v>
      </c>
      <c r="Z74" s="73">
        <v>31</v>
      </c>
      <c r="AA74" s="73">
        <v>35</v>
      </c>
      <c r="AB74" s="73">
        <v>24</v>
      </c>
      <c r="AC74" s="73">
        <v>9</v>
      </c>
      <c r="AD74" s="73">
        <v>0</v>
      </c>
      <c r="AE74" s="73">
        <v>13</v>
      </c>
      <c r="AF74" s="73">
        <v>128</v>
      </c>
      <c r="AG74" s="73">
        <v>17</v>
      </c>
      <c r="AH74" s="73">
        <v>2</v>
      </c>
      <c r="AI74" s="73">
        <v>24</v>
      </c>
      <c r="AJ74" s="73">
        <v>1</v>
      </c>
      <c r="AK74" s="73">
        <v>14</v>
      </c>
      <c r="AL74" s="73">
        <v>17</v>
      </c>
      <c r="AM74" s="73">
        <v>3</v>
      </c>
      <c r="AN74" s="73">
        <v>0</v>
      </c>
      <c r="AO74" s="73">
        <v>0</v>
      </c>
      <c r="AP74" s="73">
        <v>3</v>
      </c>
      <c r="AQ74" s="73">
        <v>0</v>
      </c>
      <c r="AR74" s="73">
        <v>0</v>
      </c>
      <c r="AS74" s="73">
        <v>0</v>
      </c>
      <c r="AT74" s="73">
        <v>0</v>
      </c>
      <c r="AU74" s="73">
        <v>1</v>
      </c>
      <c r="AV74" s="73">
        <v>0</v>
      </c>
      <c r="AW74" s="73">
        <v>87</v>
      </c>
      <c r="AX74" s="73">
        <v>0</v>
      </c>
      <c r="AY74" s="73">
        <v>1</v>
      </c>
      <c r="AZ74" s="73">
        <v>0</v>
      </c>
      <c r="BA74" s="73">
        <v>0</v>
      </c>
      <c r="BB74" s="73">
        <v>0</v>
      </c>
      <c r="BC74" s="73">
        <v>1</v>
      </c>
      <c r="BD74" s="73">
        <v>0</v>
      </c>
      <c r="BE74" s="73">
        <v>0</v>
      </c>
      <c r="BF74" s="73">
        <v>6</v>
      </c>
      <c r="BG74" s="73">
        <v>2</v>
      </c>
      <c r="BH74" s="73">
        <v>2</v>
      </c>
      <c r="BI74" s="73">
        <v>55</v>
      </c>
      <c r="BJ74" s="73">
        <v>0</v>
      </c>
      <c r="BK74" s="73">
        <v>0</v>
      </c>
      <c r="BL74" s="73">
        <v>0</v>
      </c>
      <c r="BM74" s="73">
        <v>0</v>
      </c>
      <c r="BN74" s="73">
        <v>1</v>
      </c>
      <c r="BO74" s="73">
        <v>0</v>
      </c>
      <c r="BP74" s="73">
        <v>0</v>
      </c>
      <c r="BQ74" s="73">
        <v>0</v>
      </c>
      <c r="BR74" s="73">
        <v>0</v>
      </c>
      <c r="BS74" s="73">
        <v>0</v>
      </c>
      <c r="BT74" s="73">
        <v>0</v>
      </c>
      <c r="BU74" s="73">
        <v>1</v>
      </c>
      <c r="BV74" s="73">
        <v>12</v>
      </c>
      <c r="BW74" s="73">
        <v>0</v>
      </c>
      <c r="BX74" s="73">
        <v>250</v>
      </c>
      <c r="BY74" s="73">
        <v>0</v>
      </c>
      <c r="BZ74" s="73">
        <v>0</v>
      </c>
      <c r="CA74" s="73">
        <v>0</v>
      </c>
      <c r="CB74" s="73">
        <v>0</v>
      </c>
      <c r="CC74" s="73">
        <v>0</v>
      </c>
      <c r="CD74" s="73">
        <v>0</v>
      </c>
      <c r="CE74" s="73">
        <v>0</v>
      </c>
      <c r="CF74" s="73">
        <v>0</v>
      </c>
    </row>
    <row r="75" spans="1:84" ht="26.4" x14ac:dyDescent="0.25">
      <c r="A75" s="48" t="s">
        <v>81</v>
      </c>
      <c r="B75" s="62" t="s">
        <v>226</v>
      </c>
      <c r="C75" s="63" t="s">
        <v>83</v>
      </c>
      <c r="D75" s="17"/>
      <c r="E75" s="11"/>
      <c r="F75" s="27" t="s">
        <v>68</v>
      </c>
      <c r="G75" s="23" t="e">
        <f ca="1">G74/G8</f>
        <v>#REF!</v>
      </c>
      <c r="H75" s="124" t="e">
        <f>IF(H8=0, 0, H74/H8)</f>
        <v>#REF!</v>
      </c>
      <c r="I75" s="124">
        <v>1.0349288486416559E-4</v>
      </c>
      <c r="J75" s="124">
        <v>1.7225935368290498E-5</v>
      </c>
      <c r="K75" s="124">
        <v>1.7149128824255728E-5</v>
      </c>
      <c r="L75" s="124">
        <v>1.7084379751593118E-5</v>
      </c>
      <c r="M75" s="124">
        <v>2.7235896912130187E-4</v>
      </c>
      <c r="N75" s="124">
        <v>1.8725635394855556E-4</v>
      </c>
      <c r="O75" s="124">
        <v>6.7949785108804589E-4</v>
      </c>
      <c r="P75" s="124">
        <v>1.5239256324291374E-4</v>
      </c>
      <c r="Q75" s="124">
        <v>1.6924196523770035E-5</v>
      </c>
      <c r="R75" s="124">
        <v>6.7586975989726781E-5</v>
      </c>
      <c r="S75" s="124">
        <v>1.012265280987971E-4</v>
      </c>
      <c r="T75" s="124">
        <v>6.7378634235084052E-5</v>
      </c>
      <c r="U75" s="124">
        <v>1.6841254336622991E-4</v>
      </c>
      <c r="V75" s="124">
        <v>2.3589276988660298E-4</v>
      </c>
      <c r="W75" s="124">
        <v>1.0919414719371041E-3</v>
      </c>
      <c r="X75" s="124">
        <v>4.0255623207366778E-4</v>
      </c>
      <c r="Y75" s="124">
        <v>9.5431030152857076E-4</v>
      </c>
      <c r="Z75" s="124">
        <v>5.1880240322661622E-4</v>
      </c>
      <c r="AA75" s="124">
        <v>5.8513750731421885E-4</v>
      </c>
      <c r="AB75" s="124">
        <v>4.005607850991388E-4</v>
      </c>
      <c r="AC75" s="124">
        <v>1.4976785981728321E-4</v>
      </c>
      <c r="AD75" s="124">
        <v>0</v>
      </c>
      <c r="AE75" s="124">
        <v>2.1546009016176082E-4</v>
      </c>
      <c r="AF75" s="124">
        <v>2.1171722518111748E-3</v>
      </c>
      <c r="AG75" s="124">
        <v>2.8054657073074132E-4</v>
      </c>
      <c r="AH75" s="124">
        <v>3.2977723547743502E-5</v>
      </c>
      <c r="AI75" s="124">
        <v>3.9519183270212414E-4</v>
      </c>
      <c r="AJ75" s="124">
        <v>1.6419282805727045E-5</v>
      </c>
      <c r="AK75" s="124">
        <v>2.2948186273706296E-4</v>
      </c>
      <c r="AL75" s="124">
        <v>2.7858805021139919E-4</v>
      </c>
      <c r="AM75" s="124">
        <v>4.9172266841501392E-5</v>
      </c>
      <c r="AN75" s="124">
        <v>0</v>
      </c>
      <c r="AO75" s="124">
        <v>0</v>
      </c>
      <c r="AP75" s="124">
        <v>4.9227941779754186E-5</v>
      </c>
      <c r="AQ75" s="124">
        <v>0</v>
      </c>
      <c r="AR75" s="124">
        <v>0</v>
      </c>
      <c r="AS75" s="124">
        <v>0</v>
      </c>
      <c r="AT75" s="124">
        <v>0</v>
      </c>
      <c r="AU75" s="124">
        <v>1.6266245913105715E-5</v>
      </c>
      <c r="AV75" s="124">
        <v>0</v>
      </c>
      <c r="AW75" s="124">
        <v>1.4136457436264075E-3</v>
      </c>
      <c r="AX75" s="124">
        <v>0</v>
      </c>
      <c r="AY75" s="124">
        <v>1.6223494865263876E-5</v>
      </c>
      <c r="AZ75" s="124">
        <v>0</v>
      </c>
      <c r="BA75" s="124">
        <v>0</v>
      </c>
      <c r="BB75" s="124">
        <v>0</v>
      </c>
      <c r="BC75" s="124">
        <v>1.6062708815214598E-5</v>
      </c>
      <c r="BD75" s="124">
        <v>0</v>
      </c>
      <c r="BE75" s="124">
        <v>0</v>
      </c>
      <c r="BF75" s="124">
        <v>9.6121497572932181E-5</v>
      </c>
      <c r="BG75" s="124">
        <v>3.1881147083672073E-5</v>
      </c>
      <c r="BH75" s="124">
        <v>3.1710294747189674E-5</v>
      </c>
      <c r="BI75" s="124">
        <v>8.6926286509040338E-4</v>
      </c>
      <c r="BJ75" s="124">
        <v>0</v>
      </c>
      <c r="BK75" s="124">
        <v>0</v>
      </c>
      <c r="BL75" s="124">
        <v>0</v>
      </c>
      <c r="BM75" s="124">
        <v>0</v>
      </c>
      <c r="BN75" s="124">
        <v>1.5571230594353871E-5</v>
      </c>
      <c r="BO75" s="124">
        <v>0</v>
      </c>
      <c r="BP75" s="124">
        <v>0</v>
      </c>
      <c r="BQ75" s="124">
        <v>0</v>
      </c>
      <c r="BR75" s="124">
        <v>0</v>
      </c>
      <c r="BS75" s="124">
        <v>0</v>
      </c>
      <c r="BT75" s="124">
        <v>0</v>
      </c>
      <c r="BU75" s="124">
        <v>1.5045512675844429E-5</v>
      </c>
      <c r="BV75" s="124">
        <v>1.8005581730336405E-4</v>
      </c>
      <c r="BW75" s="124">
        <v>0</v>
      </c>
      <c r="BX75" s="124">
        <v>3.7372559571859959E-3</v>
      </c>
      <c r="BY75" s="124">
        <v>0</v>
      </c>
      <c r="BZ75" s="124">
        <v>0</v>
      </c>
      <c r="CA75" s="124">
        <v>0</v>
      </c>
      <c r="CB75" s="124">
        <v>0</v>
      </c>
      <c r="CC75" s="124">
        <v>0</v>
      </c>
      <c r="CD75" s="124">
        <v>0</v>
      </c>
      <c r="CE75" s="124">
        <v>0</v>
      </c>
      <c r="CF75" s="124">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3" t="e">
        <f>#REF!</f>
        <v>#REF!</v>
      </c>
      <c r="I76" s="73">
        <v>4</v>
      </c>
      <c r="J76" s="73">
        <v>1</v>
      </c>
      <c r="K76" s="73">
        <v>0</v>
      </c>
      <c r="L76" s="73">
        <v>1</v>
      </c>
      <c r="M76" s="73">
        <v>12</v>
      </c>
      <c r="N76" s="73">
        <v>0</v>
      </c>
      <c r="O76" s="73">
        <v>33</v>
      </c>
      <c r="P76" s="73">
        <v>4</v>
      </c>
      <c r="Q76" s="73">
        <v>1</v>
      </c>
      <c r="R76" s="73">
        <v>0</v>
      </c>
      <c r="S76" s="73">
        <v>5</v>
      </c>
      <c r="T76" s="73">
        <v>1</v>
      </c>
      <c r="U76" s="73">
        <v>5</v>
      </c>
      <c r="V76" s="73">
        <v>2</v>
      </c>
      <c r="W76" s="73">
        <v>17</v>
      </c>
      <c r="X76" s="73">
        <v>6</v>
      </c>
      <c r="Y76" s="73">
        <v>48</v>
      </c>
      <c r="Z76" s="73">
        <v>7</v>
      </c>
      <c r="AA76" s="73">
        <v>17</v>
      </c>
      <c r="AB76" s="73">
        <v>10</v>
      </c>
      <c r="AC76" s="73">
        <v>8</v>
      </c>
      <c r="AD76" s="73">
        <v>0</v>
      </c>
      <c r="AE76" s="73">
        <v>0</v>
      </c>
      <c r="AF76" s="73">
        <v>20</v>
      </c>
      <c r="AG76" s="73">
        <v>11</v>
      </c>
      <c r="AH76" s="73">
        <v>0</v>
      </c>
      <c r="AI76" s="73">
        <v>6</v>
      </c>
      <c r="AJ76" s="73">
        <v>0</v>
      </c>
      <c r="AK76" s="73">
        <v>9</v>
      </c>
      <c r="AL76" s="73">
        <v>12</v>
      </c>
      <c r="AM76" s="73">
        <v>1</v>
      </c>
      <c r="AN76" s="73">
        <v>0</v>
      </c>
      <c r="AO76" s="73">
        <v>0</v>
      </c>
      <c r="AP76" s="73">
        <v>0</v>
      </c>
      <c r="AQ76" s="73">
        <v>0</v>
      </c>
      <c r="AR76" s="73">
        <v>0</v>
      </c>
      <c r="AS76" s="73">
        <v>0</v>
      </c>
      <c r="AT76" s="73">
        <v>0</v>
      </c>
      <c r="AU76" s="73">
        <v>0</v>
      </c>
      <c r="AV76" s="73">
        <v>0</v>
      </c>
      <c r="AW76" s="73">
        <v>52</v>
      </c>
      <c r="AX76" s="73">
        <v>0</v>
      </c>
      <c r="AY76" s="73">
        <v>1</v>
      </c>
      <c r="AZ76" s="73">
        <v>0</v>
      </c>
      <c r="BA76" s="73">
        <v>0</v>
      </c>
      <c r="BB76" s="73">
        <v>0</v>
      </c>
      <c r="BC76" s="73">
        <v>0</v>
      </c>
      <c r="BD76" s="73">
        <v>0</v>
      </c>
      <c r="BE76" s="73">
        <v>0</v>
      </c>
      <c r="BF76" s="73">
        <v>0</v>
      </c>
      <c r="BG76" s="73">
        <v>0</v>
      </c>
      <c r="BH76" s="73">
        <v>1</v>
      </c>
      <c r="BI76" s="73">
        <v>16</v>
      </c>
      <c r="BJ76" s="73">
        <v>0</v>
      </c>
      <c r="BK76" s="73">
        <v>0</v>
      </c>
      <c r="BL76" s="73">
        <v>0</v>
      </c>
      <c r="BM76" s="73">
        <v>0</v>
      </c>
      <c r="BN76" s="73">
        <v>1</v>
      </c>
      <c r="BO76" s="73">
        <v>0</v>
      </c>
      <c r="BP76" s="73">
        <v>0</v>
      </c>
      <c r="BQ76" s="73">
        <v>0</v>
      </c>
      <c r="BR76" s="73">
        <v>0</v>
      </c>
      <c r="BS76" s="73">
        <v>0</v>
      </c>
      <c r="BT76" s="73">
        <v>0</v>
      </c>
      <c r="BU76" s="73">
        <v>1</v>
      </c>
      <c r="BV76" s="73">
        <v>3</v>
      </c>
      <c r="BW76" s="73">
        <v>0</v>
      </c>
      <c r="BX76" s="73">
        <v>3</v>
      </c>
      <c r="BY76" s="73">
        <v>0</v>
      </c>
      <c r="BZ76" s="73">
        <v>0</v>
      </c>
      <c r="CA76" s="73">
        <v>0</v>
      </c>
      <c r="CB76" s="73">
        <v>0</v>
      </c>
      <c r="CC76" s="73">
        <v>0</v>
      </c>
      <c r="CD76" s="73">
        <v>0</v>
      </c>
      <c r="CE76" s="73">
        <v>0</v>
      </c>
      <c r="CF76" s="73">
        <v>0</v>
      </c>
    </row>
    <row r="77" spans="1:84" ht="26.4" x14ac:dyDescent="0.25">
      <c r="A77" s="48" t="s">
        <v>81</v>
      </c>
      <c r="B77" s="62" t="s">
        <v>226</v>
      </c>
      <c r="C77" s="63" t="s">
        <v>83</v>
      </c>
      <c r="D77" s="17"/>
      <c r="E77" s="11"/>
      <c r="F77" s="27" t="s">
        <v>68</v>
      </c>
      <c r="G77" s="23" t="e">
        <f ca="1">G76/G8</f>
        <v>#REF!</v>
      </c>
      <c r="H77" s="123" t="e">
        <f>IF(H5=0, 0, H76/H5)</f>
        <v>#REF!</v>
      </c>
      <c r="I77" s="123">
        <v>1.4625228519195613E-3</v>
      </c>
      <c r="J77" s="123">
        <v>3.6603221083455345E-4</v>
      </c>
      <c r="K77" s="123">
        <v>0</v>
      </c>
      <c r="L77" s="123">
        <v>3.6845983787767134E-4</v>
      </c>
      <c r="M77" s="123">
        <v>4.4313146233382573E-3</v>
      </c>
      <c r="N77" s="123">
        <v>0</v>
      </c>
      <c r="O77" s="123">
        <v>1.2267657992565056E-2</v>
      </c>
      <c r="P77" s="123">
        <v>1.4919806042521448E-3</v>
      </c>
      <c r="Q77" s="123">
        <v>3.7453183520599252E-4</v>
      </c>
      <c r="R77" s="123">
        <v>0</v>
      </c>
      <c r="S77" s="123">
        <v>1.8996960486322189E-3</v>
      </c>
      <c r="T77" s="123">
        <v>3.8240917782026768E-4</v>
      </c>
      <c r="U77" s="123">
        <v>1.9312475859405175E-3</v>
      </c>
      <c r="V77" s="123">
        <v>7.7881619937694702E-4</v>
      </c>
      <c r="W77" s="123">
        <v>6.6955494289090197E-3</v>
      </c>
      <c r="X77" s="123">
        <v>2.3687327279905252E-3</v>
      </c>
      <c r="Y77" s="123">
        <v>1.9024970273483946E-2</v>
      </c>
      <c r="Z77" s="123">
        <v>2.8101164191087916E-3</v>
      </c>
      <c r="AA77" s="123">
        <v>6.8825910931174092E-3</v>
      </c>
      <c r="AB77" s="123">
        <v>4.0983606557377051E-3</v>
      </c>
      <c r="AC77" s="123">
        <v>3.3613445378151263E-3</v>
      </c>
      <c r="AD77" s="123">
        <v>0</v>
      </c>
      <c r="AE77" s="123">
        <v>0</v>
      </c>
      <c r="AF77" s="123">
        <v>8.5579803166452723E-3</v>
      </c>
      <c r="AG77" s="123">
        <v>4.7169811320754715E-3</v>
      </c>
      <c r="AH77" s="123">
        <v>0</v>
      </c>
      <c r="AI77" s="123">
        <v>2.582866982350409E-3</v>
      </c>
      <c r="AJ77" s="123">
        <v>0</v>
      </c>
      <c r="AK77" s="123">
        <v>3.8809831824062097E-3</v>
      </c>
      <c r="AL77" s="123">
        <v>5.1813471502590676E-3</v>
      </c>
      <c r="AM77" s="123">
        <v>4.3271311120726956E-4</v>
      </c>
      <c r="AN77" s="123">
        <v>0</v>
      </c>
      <c r="AO77" s="123">
        <v>0</v>
      </c>
      <c r="AP77" s="123">
        <v>0</v>
      </c>
      <c r="AQ77" s="123">
        <v>0</v>
      </c>
      <c r="AR77" s="123">
        <v>0</v>
      </c>
      <c r="AS77" s="123">
        <v>0</v>
      </c>
      <c r="AT77" s="123">
        <v>0</v>
      </c>
      <c r="AU77" s="123">
        <v>0</v>
      </c>
      <c r="AV77" s="123">
        <v>0</v>
      </c>
      <c r="AW77" s="123">
        <v>2.3776863283036121E-2</v>
      </c>
      <c r="AX77" s="123">
        <v>0</v>
      </c>
      <c r="AY77" s="123">
        <v>4.5955882352941176E-4</v>
      </c>
      <c r="AZ77" s="123">
        <v>0</v>
      </c>
      <c r="BA77" s="123">
        <v>0</v>
      </c>
      <c r="BB77" s="123">
        <v>0</v>
      </c>
      <c r="BC77" s="123">
        <v>0</v>
      </c>
      <c r="BD77" s="123">
        <v>0</v>
      </c>
      <c r="BE77" s="123">
        <v>0</v>
      </c>
      <c r="BF77" s="123">
        <v>0</v>
      </c>
      <c r="BG77" s="123">
        <v>0</v>
      </c>
      <c r="BH77" s="123">
        <v>4.6533271288971617E-4</v>
      </c>
      <c r="BI77" s="123">
        <v>7.4696545284780582E-3</v>
      </c>
      <c r="BJ77" s="123">
        <v>0</v>
      </c>
      <c r="BK77" s="123">
        <v>0</v>
      </c>
      <c r="BL77" s="123">
        <v>0</v>
      </c>
      <c r="BM77" s="123">
        <v>0</v>
      </c>
      <c r="BN77" s="123">
        <v>4.7258979206049151E-4</v>
      </c>
      <c r="BO77" s="123">
        <v>0</v>
      </c>
      <c r="BP77" s="123">
        <v>0</v>
      </c>
      <c r="BQ77" s="123">
        <v>0</v>
      </c>
      <c r="BR77" s="123">
        <v>0</v>
      </c>
      <c r="BS77" s="123">
        <v>0</v>
      </c>
      <c r="BT77" s="123">
        <v>0</v>
      </c>
      <c r="BU77" s="123">
        <v>4.7528517110266159E-4</v>
      </c>
      <c r="BV77" s="123">
        <v>1.4312977099236641E-3</v>
      </c>
      <c r="BW77" s="123">
        <v>0</v>
      </c>
      <c r="BX77" s="123">
        <v>1.4423076923076924E-3</v>
      </c>
      <c r="BY77" s="123">
        <v>0</v>
      </c>
      <c r="BZ77" s="123">
        <v>0</v>
      </c>
      <c r="CA77" s="123">
        <v>0</v>
      </c>
      <c r="CB77" s="123">
        <v>0</v>
      </c>
      <c r="CC77" s="123">
        <v>0</v>
      </c>
      <c r="CD77" s="123">
        <v>0</v>
      </c>
      <c r="CE77" s="123">
        <v>0</v>
      </c>
      <c r="CF77" s="123">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3" t="e">
        <f>#REF!</f>
        <v>#REF!</v>
      </c>
      <c r="I78" s="73">
        <v>2</v>
      </c>
      <c r="J78" s="73">
        <v>0</v>
      </c>
      <c r="K78" s="73">
        <v>1</v>
      </c>
      <c r="L78" s="73">
        <v>0</v>
      </c>
      <c r="M78" s="73">
        <v>4</v>
      </c>
      <c r="N78" s="73">
        <v>11</v>
      </c>
      <c r="O78" s="73">
        <v>7</v>
      </c>
      <c r="P78" s="73">
        <v>5</v>
      </c>
      <c r="Q78" s="73">
        <v>0</v>
      </c>
      <c r="R78" s="73">
        <v>4</v>
      </c>
      <c r="S78" s="73">
        <v>1</v>
      </c>
      <c r="T78" s="73">
        <v>3</v>
      </c>
      <c r="U78" s="73">
        <v>5</v>
      </c>
      <c r="V78" s="73">
        <v>12</v>
      </c>
      <c r="W78" s="73">
        <v>48</v>
      </c>
      <c r="X78" s="73">
        <v>18</v>
      </c>
      <c r="Y78" s="73">
        <v>9</v>
      </c>
      <c r="Z78" s="73">
        <v>24</v>
      </c>
      <c r="AA78" s="73">
        <v>18</v>
      </c>
      <c r="AB78" s="73">
        <v>14</v>
      </c>
      <c r="AC78" s="73">
        <v>1</v>
      </c>
      <c r="AD78" s="73">
        <v>0</v>
      </c>
      <c r="AE78" s="73">
        <v>13</v>
      </c>
      <c r="AF78" s="73">
        <v>108</v>
      </c>
      <c r="AG78" s="73">
        <v>6</v>
      </c>
      <c r="AH78" s="73">
        <v>2</v>
      </c>
      <c r="AI78" s="73">
        <v>18</v>
      </c>
      <c r="AJ78" s="73">
        <v>1</v>
      </c>
      <c r="AK78" s="73">
        <v>5</v>
      </c>
      <c r="AL78" s="73">
        <v>5</v>
      </c>
      <c r="AM78" s="73">
        <v>2</v>
      </c>
      <c r="AN78" s="73">
        <v>0</v>
      </c>
      <c r="AO78" s="73">
        <v>0</v>
      </c>
      <c r="AP78" s="73">
        <v>3</v>
      </c>
      <c r="AQ78" s="73">
        <v>0</v>
      </c>
      <c r="AR78" s="73">
        <v>0</v>
      </c>
      <c r="AS78" s="73">
        <v>0</v>
      </c>
      <c r="AT78" s="73">
        <v>0</v>
      </c>
      <c r="AU78" s="73">
        <v>1</v>
      </c>
      <c r="AV78" s="73">
        <v>0</v>
      </c>
      <c r="AW78" s="73">
        <v>35</v>
      </c>
      <c r="AX78" s="73">
        <v>0</v>
      </c>
      <c r="AY78" s="73">
        <v>0</v>
      </c>
      <c r="AZ78" s="73">
        <v>0</v>
      </c>
      <c r="BA78" s="73">
        <v>0</v>
      </c>
      <c r="BB78" s="73">
        <v>0</v>
      </c>
      <c r="BC78" s="73">
        <v>1</v>
      </c>
      <c r="BD78" s="73">
        <v>0</v>
      </c>
      <c r="BE78" s="73">
        <v>0</v>
      </c>
      <c r="BF78" s="73">
        <v>6</v>
      </c>
      <c r="BG78" s="73">
        <v>2</v>
      </c>
      <c r="BH78" s="73">
        <v>1</v>
      </c>
      <c r="BI78" s="73">
        <v>39</v>
      </c>
      <c r="BJ78" s="73">
        <v>0</v>
      </c>
      <c r="BK78" s="73">
        <v>0</v>
      </c>
      <c r="BL78" s="73">
        <v>0</v>
      </c>
      <c r="BM78" s="73">
        <v>0</v>
      </c>
      <c r="BN78" s="73">
        <v>0</v>
      </c>
      <c r="BO78" s="73">
        <v>0</v>
      </c>
      <c r="BP78" s="73">
        <v>0</v>
      </c>
      <c r="BQ78" s="73">
        <v>0</v>
      </c>
      <c r="BR78" s="73">
        <v>0</v>
      </c>
      <c r="BS78" s="73">
        <v>0</v>
      </c>
      <c r="BT78" s="73">
        <v>0</v>
      </c>
      <c r="BU78" s="73">
        <v>0</v>
      </c>
      <c r="BV78" s="73">
        <v>9</v>
      </c>
      <c r="BW78" s="73">
        <v>0</v>
      </c>
      <c r="BX78" s="73">
        <v>247</v>
      </c>
      <c r="BY78" s="73">
        <v>0</v>
      </c>
      <c r="BZ78" s="73">
        <v>0</v>
      </c>
      <c r="CA78" s="73">
        <v>0</v>
      </c>
      <c r="CB78" s="73">
        <v>0</v>
      </c>
      <c r="CC78" s="73">
        <v>0</v>
      </c>
      <c r="CD78" s="73">
        <v>0</v>
      </c>
      <c r="CE78" s="73">
        <v>0</v>
      </c>
      <c r="CF78" s="73">
        <v>0</v>
      </c>
    </row>
    <row r="79" spans="1:84" ht="26.4" x14ac:dyDescent="0.25">
      <c r="A79" s="48" t="s">
        <v>81</v>
      </c>
      <c r="B79" s="62" t="s">
        <v>226</v>
      </c>
      <c r="C79" s="63" t="s">
        <v>83</v>
      </c>
      <c r="D79" s="17"/>
      <c r="E79" s="11"/>
      <c r="F79" s="27" t="s">
        <v>68</v>
      </c>
      <c r="G79" s="23" t="e">
        <f ca="1">G78/G8</f>
        <v>#REF!</v>
      </c>
      <c r="H79" s="123" t="e">
        <f>IF(H6=0, 0, H78/H6)</f>
        <v>#REF!</v>
      </c>
      <c r="I79" s="123">
        <v>3.6205648081100649E-5</v>
      </c>
      <c r="J79" s="123">
        <v>0</v>
      </c>
      <c r="K79" s="123">
        <v>1.7987552613591394E-5</v>
      </c>
      <c r="L79" s="123">
        <v>0</v>
      </c>
      <c r="M79" s="123">
        <v>7.1380134908454983E-5</v>
      </c>
      <c r="N79" s="123">
        <v>1.9624984389216964E-4</v>
      </c>
      <c r="O79" s="123">
        <v>1.2460615554408389E-4</v>
      </c>
      <c r="P79" s="123">
        <v>8.8688649626620782E-5</v>
      </c>
      <c r="Q79" s="123">
        <v>0</v>
      </c>
      <c r="R79" s="123">
        <v>7.0762644400021229E-5</v>
      </c>
      <c r="S79" s="123">
        <v>1.7655055525149626E-5</v>
      </c>
      <c r="T79" s="123">
        <v>5.2862504625469154E-5</v>
      </c>
      <c r="U79" s="123">
        <v>8.8045220025004836E-5</v>
      </c>
      <c r="V79" s="123">
        <v>2.1133829978337823E-4</v>
      </c>
      <c r="W79" s="123">
        <v>8.4228258580753841E-4</v>
      </c>
      <c r="X79" s="123">
        <v>3.1531373716848262E-4</v>
      </c>
      <c r="Y79" s="123">
        <v>1.5732615459916792E-4</v>
      </c>
      <c r="Z79" s="123">
        <v>4.1912612203555584E-4</v>
      </c>
      <c r="AA79" s="123">
        <v>3.1388961548522103E-4</v>
      </c>
      <c r="AB79" s="123">
        <v>2.4357992901384925E-4</v>
      </c>
      <c r="AC79" s="123">
        <v>1.7327118673435796E-5</v>
      </c>
      <c r="AD79" s="123">
        <v>0</v>
      </c>
      <c r="AE79" s="123">
        <v>2.2418044801600302E-4</v>
      </c>
      <c r="AF79" s="123">
        <v>1.858192391734485E-3</v>
      </c>
      <c r="AG79" s="123">
        <v>1.0297954139777564E-4</v>
      </c>
      <c r="AH79" s="123">
        <v>3.4301198826898999E-5</v>
      </c>
      <c r="AI79" s="123">
        <v>3.0818223843032512E-4</v>
      </c>
      <c r="AJ79" s="123">
        <v>1.7070089788672287E-5</v>
      </c>
      <c r="AK79" s="123">
        <v>8.519629225736096E-5</v>
      </c>
      <c r="AL79" s="123">
        <v>8.5170169999659314E-5</v>
      </c>
      <c r="AM79" s="123">
        <v>3.4072130700693366E-5</v>
      </c>
      <c r="AN79" s="123">
        <v>0</v>
      </c>
      <c r="AO79" s="123">
        <v>0</v>
      </c>
      <c r="AP79" s="123">
        <v>5.1081219138430107E-5</v>
      </c>
      <c r="AQ79" s="123">
        <v>0</v>
      </c>
      <c r="AR79" s="123">
        <v>0</v>
      </c>
      <c r="AS79" s="123">
        <v>0</v>
      </c>
      <c r="AT79" s="123">
        <v>0</v>
      </c>
      <c r="AU79" s="123">
        <v>1.686710408689932E-5</v>
      </c>
      <c r="AV79" s="123">
        <v>0</v>
      </c>
      <c r="AW79" s="123">
        <v>5.8966237617090098E-4</v>
      </c>
      <c r="AX79" s="123">
        <v>0</v>
      </c>
      <c r="AY79" s="123">
        <v>0</v>
      </c>
      <c r="AZ79" s="123">
        <v>0</v>
      </c>
      <c r="BA79" s="123">
        <v>0</v>
      </c>
      <c r="BB79" s="123">
        <v>0</v>
      </c>
      <c r="BC79" s="123">
        <v>1.6638381418255631E-5</v>
      </c>
      <c r="BD79" s="123">
        <v>0</v>
      </c>
      <c r="BE79" s="123">
        <v>0</v>
      </c>
      <c r="BF79" s="123">
        <v>9.9545409297541223E-5</v>
      </c>
      <c r="BG79" s="123">
        <v>3.3009836931405556E-5</v>
      </c>
      <c r="BH79" s="123">
        <v>1.6414431568234792E-5</v>
      </c>
      <c r="BI79" s="123">
        <v>6.3798462293472927E-4</v>
      </c>
      <c r="BJ79" s="123">
        <v>0</v>
      </c>
      <c r="BK79" s="123">
        <v>0</v>
      </c>
      <c r="BL79" s="123">
        <v>0</v>
      </c>
      <c r="BM79" s="123">
        <v>0</v>
      </c>
      <c r="BN79" s="123">
        <v>0</v>
      </c>
      <c r="BO79" s="123">
        <v>0</v>
      </c>
      <c r="BP79" s="123">
        <v>0</v>
      </c>
      <c r="BQ79" s="123">
        <v>0</v>
      </c>
      <c r="BR79" s="123">
        <v>0</v>
      </c>
      <c r="BS79" s="123">
        <v>0</v>
      </c>
      <c r="BT79" s="123">
        <v>0</v>
      </c>
      <c r="BU79" s="123">
        <v>0</v>
      </c>
      <c r="BV79" s="123">
        <v>1.3942680092951201E-4</v>
      </c>
      <c r="BW79" s="123">
        <v>0</v>
      </c>
      <c r="BX79" s="123">
        <v>3.8109050513777886E-3</v>
      </c>
      <c r="BY79" s="123">
        <v>0</v>
      </c>
      <c r="BZ79" s="123">
        <v>0</v>
      </c>
      <c r="CA79" s="123">
        <v>0</v>
      </c>
      <c r="CB79" s="123">
        <v>0</v>
      </c>
      <c r="CC79" s="123">
        <v>0</v>
      </c>
      <c r="CD79" s="123">
        <v>0</v>
      </c>
      <c r="CE79" s="123">
        <v>0</v>
      </c>
      <c r="CF79" s="123">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3" t="e">
        <f>#REF!</f>
        <v>#REF!</v>
      </c>
      <c r="I80" s="73">
        <v>0</v>
      </c>
      <c r="J80" s="73">
        <v>0</v>
      </c>
      <c r="K80" s="73">
        <v>0</v>
      </c>
      <c r="L80" s="73">
        <v>0</v>
      </c>
      <c r="M80" s="73">
        <v>0</v>
      </c>
      <c r="N80" s="73">
        <v>0</v>
      </c>
      <c r="O80" s="73">
        <v>0</v>
      </c>
      <c r="P80" s="73">
        <v>0</v>
      </c>
      <c r="Q80" s="73">
        <v>0</v>
      </c>
      <c r="R80" s="73">
        <v>0</v>
      </c>
      <c r="S80" s="73">
        <v>0</v>
      </c>
      <c r="T80" s="73">
        <v>0</v>
      </c>
      <c r="U80" s="73">
        <v>0</v>
      </c>
      <c r="V80" s="73">
        <v>0</v>
      </c>
      <c r="W80" s="73">
        <v>0</v>
      </c>
      <c r="X80" s="73">
        <v>0</v>
      </c>
      <c r="Y80" s="73">
        <v>0</v>
      </c>
      <c r="Z80" s="73">
        <v>0</v>
      </c>
      <c r="AA80" s="73">
        <v>0</v>
      </c>
      <c r="AB80" s="73">
        <v>0</v>
      </c>
      <c r="AC80" s="73">
        <v>0</v>
      </c>
      <c r="AD80" s="73">
        <v>0</v>
      </c>
      <c r="AE80" s="73">
        <v>0</v>
      </c>
      <c r="AF80" s="73">
        <v>0</v>
      </c>
      <c r="AG80" s="73">
        <v>0</v>
      </c>
      <c r="AH80" s="73">
        <v>0</v>
      </c>
      <c r="AI80" s="73">
        <v>0</v>
      </c>
      <c r="AJ80" s="73">
        <v>0</v>
      </c>
      <c r="AK80" s="73">
        <v>0</v>
      </c>
      <c r="AL80" s="73">
        <v>0</v>
      </c>
      <c r="AM80" s="73">
        <v>0</v>
      </c>
      <c r="AN80" s="73">
        <v>0</v>
      </c>
      <c r="AO80" s="73">
        <v>0</v>
      </c>
      <c r="AP80" s="73">
        <v>0</v>
      </c>
      <c r="AQ80" s="73">
        <v>0</v>
      </c>
      <c r="AR80" s="73">
        <v>0</v>
      </c>
      <c r="AS80" s="73">
        <v>0</v>
      </c>
      <c r="AT80" s="73">
        <v>0</v>
      </c>
      <c r="AU80" s="73">
        <v>0</v>
      </c>
      <c r="AV80" s="73">
        <v>0</v>
      </c>
      <c r="AW80" s="73">
        <v>0</v>
      </c>
      <c r="AX80" s="73">
        <v>0</v>
      </c>
      <c r="AY80" s="73">
        <v>0</v>
      </c>
      <c r="AZ80" s="73">
        <v>0</v>
      </c>
      <c r="BA80" s="73">
        <v>0</v>
      </c>
      <c r="BB80" s="73">
        <v>0</v>
      </c>
      <c r="BC80" s="73">
        <v>0</v>
      </c>
      <c r="BD80" s="73">
        <v>0</v>
      </c>
      <c r="BE80" s="73">
        <v>0</v>
      </c>
      <c r="BF80" s="73">
        <v>0</v>
      </c>
      <c r="BG80" s="73">
        <v>0</v>
      </c>
      <c r="BH80" s="73">
        <v>0</v>
      </c>
      <c r="BI80" s="73">
        <v>0</v>
      </c>
      <c r="BJ80" s="73">
        <v>0</v>
      </c>
      <c r="BK80" s="73">
        <v>0</v>
      </c>
      <c r="BL80" s="73">
        <v>0</v>
      </c>
      <c r="BM80" s="73">
        <v>0</v>
      </c>
      <c r="BN80" s="73">
        <v>0</v>
      </c>
      <c r="BO80" s="73">
        <v>0</v>
      </c>
      <c r="BP80" s="73">
        <v>0</v>
      </c>
      <c r="BQ80" s="73">
        <v>0</v>
      </c>
      <c r="BR80" s="73">
        <v>0</v>
      </c>
      <c r="BS80" s="73">
        <v>0</v>
      </c>
      <c r="BT80" s="73">
        <v>0</v>
      </c>
      <c r="BU80" s="73">
        <v>0</v>
      </c>
      <c r="BV80" s="73">
        <v>0</v>
      </c>
      <c r="BW80" s="73">
        <v>0</v>
      </c>
      <c r="BX80" s="73">
        <v>0</v>
      </c>
      <c r="BY80" s="73">
        <v>0</v>
      </c>
      <c r="BZ80" s="73">
        <v>0</v>
      </c>
      <c r="CA80" s="73">
        <v>0</v>
      </c>
      <c r="CB80" s="73">
        <v>0</v>
      </c>
      <c r="CC80" s="73">
        <v>0</v>
      </c>
      <c r="CD80" s="73">
        <v>0</v>
      </c>
      <c r="CE80" s="73">
        <v>0</v>
      </c>
      <c r="CF80" s="73">
        <v>0</v>
      </c>
    </row>
    <row r="81" spans="1:84" ht="26.4" x14ac:dyDescent="0.25">
      <c r="A81" s="48" t="s">
        <v>81</v>
      </c>
      <c r="B81" s="62" t="s">
        <v>226</v>
      </c>
      <c r="C81" s="63" t="s">
        <v>83</v>
      </c>
      <c r="D81" s="17"/>
      <c r="E81" s="11"/>
      <c r="F81" s="27" t="s">
        <v>68</v>
      </c>
      <c r="G81" s="23" t="e">
        <f ca="1">G80/G8</f>
        <v>#REF!</v>
      </c>
      <c r="H81" s="123" t="e">
        <f>IF(H7=0, 0, H80/H7)</f>
        <v>#REF!</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123">
        <v>0</v>
      </c>
      <c r="Z81" s="123">
        <v>0</v>
      </c>
      <c r="AA81" s="123">
        <v>0</v>
      </c>
      <c r="AB81" s="123">
        <v>0</v>
      </c>
      <c r="AC81" s="123">
        <v>0</v>
      </c>
      <c r="AD81" s="123">
        <v>0</v>
      </c>
      <c r="AE81" s="123">
        <v>0</v>
      </c>
      <c r="AF81" s="123">
        <v>0</v>
      </c>
      <c r="AG81" s="123">
        <v>0</v>
      </c>
      <c r="AH81" s="123">
        <v>0</v>
      </c>
      <c r="AI81" s="123">
        <v>0</v>
      </c>
      <c r="AJ81" s="123">
        <v>0</v>
      </c>
      <c r="AK81" s="123">
        <v>0</v>
      </c>
      <c r="AL81" s="123">
        <v>0</v>
      </c>
      <c r="AM81" s="123">
        <v>0</v>
      </c>
      <c r="AN81" s="123">
        <v>0</v>
      </c>
      <c r="AO81" s="123">
        <v>0</v>
      </c>
      <c r="AP81" s="123">
        <v>0</v>
      </c>
      <c r="AQ81" s="123">
        <v>0</v>
      </c>
      <c r="AR81" s="123">
        <v>0</v>
      </c>
      <c r="AS81" s="123">
        <v>0</v>
      </c>
      <c r="AT81" s="123">
        <v>0</v>
      </c>
      <c r="AU81" s="123">
        <v>0</v>
      </c>
      <c r="AV81" s="123">
        <v>0</v>
      </c>
      <c r="AW81" s="123">
        <v>0</v>
      </c>
      <c r="AX81" s="123">
        <v>0</v>
      </c>
      <c r="AY81" s="123">
        <v>0</v>
      </c>
      <c r="AZ81" s="123">
        <v>0</v>
      </c>
      <c r="BA81" s="123">
        <v>0</v>
      </c>
      <c r="BB81" s="123">
        <v>0</v>
      </c>
      <c r="BC81" s="123">
        <v>0</v>
      </c>
      <c r="BD81" s="123">
        <v>0</v>
      </c>
      <c r="BE81" s="123">
        <v>0</v>
      </c>
      <c r="BF81" s="123">
        <v>0</v>
      </c>
      <c r="BG81" s="123">
        <v>0</v>
      </c>
      <c r="BH81" s="123">
        <v>0</v>
      </c>
      <c r="BI81" s="123">
        <v>0</v>
      </c>
      <c r="BJ81" s="123">
        <v>0</v>
      </c>
      <c r="BK81" s="123">
        <v>0</v>
      </c>
      <c r="BL81" s="123">
        <v>0</v>
      </c>
      <c r="BM81" s="123">
        <v>0</v>
      </c>
      <c r="BN81" s="123">
        <v>0</v>
      </c>
      <c r="BO81" s="123">
        <v>0</v>
      </c>
      <c r="BP81" s="123">
        <v>0</v>
      </c>
      <c r="BQ81" s="123">
        <v>0</v>
      </c>
      <c r="BR81" s="123">
        <v>0</v>
      </c>
      <c r="BS81" s="123">
        <v>0</v>
      </c>
      <c r="BT81" s="123">
        <v>0</v>
      </c>
      <c r="BU81" s="123">
        <v>0</v>
      </c>
      <c r="BV81" s="123">
        <v>0</v>
      </c>
      <c r="BW81" s="123">
        <v>0</v>
      </c>
      <c r="BX81" s="123">
        <v>0</v>
      </c>
      <c r="BY81" s="123">
        <v>0</v>
      </c>
      <c r="BZ81" s="123">
        <v>0</v>
      </c>
      <c r="CA81" s="123">
        <v>0</v>
      </c>
      <c r="CB81" s="123">
        <v>0</v>
      </c>
      <c r="CC81" s="123">
        <v>0</v>
      </c>
      <c r="CD81" s="123">
        <v>0</v>
      </c>
      <c r="CE81" s="123">
        <v>0</v>
      </c>
      <c r="CF81" s="123">
        <v>0</v>
      </c>
    </row>
    <row r="82" spans="1:84" x14ac:dyDescent="0.25">
      <c r="A82" s="17"/>
      <c r="B82" s="17"/>
      <c r="C82" s="17"/>
      <c r="D82" s="17"/>
      <c r="E82" s="11"/>
      <c r="F82" s="148" t="s">
        <v>87</v>
      </c>
      <c r="G82" s="111" t="e">
        <f ca="1">(INDIRECT("H82")+INDIRECT("I82")+INDIRECT("J82")+INDIRECT("K82")+INDIRECT("L82")+INDIRECT("M82")+INDIRECT("N82")+INDIRECT("O82")+INDIRECT("P82")+INDIRECT("Q82")+INDIRECT("R82")+INDIRECT("S82")) / 12</f>
        <v>#REF!</v>
      </c>
      <c r="H82" s="73" t="e">
        <f>#REF!</f>
        <v>#REF!</v>
      </c>
      <c r="I82" s="73">
        <v>1344</v>
      </c>
      <c r="J82" s="73">
        <v>1543</v>
      </c>
      <c r="K82" s="73">
        <v>1601</v>
      </c>
      <c r="L82" s="73">
        <v>1456</v>
      </c>
      <c r="M82" s="73">
        <v>1392</v>
      </c>
      <c r="N82" s="73">
        <v>1445</v>
      </c>
      <c r="O82" s="73">
        <v>1462</v>
      </c>
      <c r="P82" s="73">
        <v>1478</v>
      </c>
      <c r="Q82" s="73">
        <v>1475</v>
      </c>
      <c r="R82" s="73">
        <v>905</v>
      </c>
      <c r="S82" s="73">
        <v>275</v>
      </c>
      <c r="T82" s="73">
        <v>382</v>
      </c>
      <c r="U82" s="73">
        <v>1441</v>
      </c>
      <c r="V82" s="73">
        <v>1754</v>
      </c>
      <c r="W82" s="73">
        <v>1596</v>
      </c>
      <c r="X82" s="73">
        <v>1609</v>
      </c>
      <c r="Y82" s="73">
        <v>1613</v>
      </c>
      <c r="Z82" s="73">
        <v>1606</v>
      </c>
      <c r="AA82" s="73">
        <v>1497</v>
      </c>
      <c r="AB82" s="73">
        <v>1709</v>
      </c>
      <c r="AC82" s="73">
        <v>1722</v>
      </c>
      <c r="AD82" s="73">
        <v>1484</v>
      </c>
      <c r="AE82" s="73">
        <v>1550</v>
      </c>
      <c r="AF82" s="73">
        <v>2233</v>
      </c>
      <c r="AG82" s="73">
        <v>256</v>
      </c>
      <c r="AH82" s="73">
        <v>1389</v>
      </c>
      <c r="AI82" s="73">
        <v>1476</v>
      </c>
      <c r="AJ82" s="73">
        <v>1388</v>
      </c>
      <c r="AK82" s="73">
        <v>1360</v>
      </c>
      <c r="AL82" s="73">
        <v>1492</v>
      </c>
      <c r="AM82" s="73">
        <v>1473</v>
      </c>
      <c r="AN82" s="73">
        <v>1481</v>
      </c>
      <c r="AO82" s="73">
        <v>1237</v>
      </c>
      <c r="AP82" s="73">
        <v>1519</v>
      </c>
      <c r="AQ82" s="73">
        <v>1505</v>
      </c>
      <c r="AR82" s="73">
        <v>1511</v>
      </c>
      <c r="AS82" s="73">
        <v>1462</v>
      </c>
      <c r="AT82" s="73">
        <v>1286</v>
      </c>
      <c r="AU82" s="73">
        <v>1327</v>
      </c>
      <c r="AV82" s="73">
        <v>1331</v>
      </c>
      <c r="AW82" s="73">
        <v>1143</v>
      </c>
      <c r="AX82" s="73">
        <v>1392</v>
      </c>
      <c r="AY82" s="73">
        <v>1388</v>
      </c>
      <c r="AZ82" s="73">
        <v>1322</v>
      </c>
      <c r="BA82" s="73">
        <v>1420</v>
      </c>
      <c r="BB82" s="73">
        <v>1394</v>
      </c>
      <c r="BC82" s="73">
        <v>1339</v>
      </c>
      <c r="BD82" s="73">
        <v>1469</v>
      </c>
      <c r="BE82" s="73">
        <v>1378</v>
      </c>
      <c r="BF82" s="73">
        <v>1335</v>
      </c>
      <c r="BG82" s="73">
        <v>1479</v>
      </c>
      <c r="BH82" s="73">
        <v>1365</v>
      </c>
      <c r="BI82" s="73">
        <v>1316</v>
      </c>
      <c r="BJ82" s="73">
        <v>1533</v>
      </c>
      <c r="BK82" s="73">
        <v>1375</v>
      </c>
      <c r="BL82" s="73">
        <v>1458</v>
      </c>
      <c r="BM82" s="73">
        <v>1410</v>
      </c>
      <c r="BN82" s="73">
        <v>1477</v>
      </c>
      <c r="BO82" s="73">
        <v>1535</v>
      </c>
      <c r="BP82" s="73">
        <v>1523</v>
      </c>
      <c r="BQ82" s="73">
        <v>1402</v>
      </c>
      <c r="BR82" s="73">
        <v>1485</v>
      </c>
      <c r="BS82" s="73">
        <v>1330</v>
      </c>
      <c r="BT82" s="73" t="e">
        <f>#REF!</f>
        <v>#REF!</v>
      </c>
      <c r="BU82" s="73" t="e">
        <f>#REF!</f>
        <v>#REF!</v>
      </c>
      <c r="BV82" s="73" t="e">
        <f>#REF!</f>
        <v>#REF!</v>
      </c>
      <c r="BW82" s="73" t="e">
        <f>#REF!</f>
        <v>#REF!</v>
      </c>
      <c r="BX82" s="73" t="e">
        <f>#REF!</f>
        <v>#REF!</v>
      </c>
      <c r="BY82" s="73" t="e">
        <f>#REF!</f>
        <v>#REF!</v>
      </c>
      <c r="BZ82" s="73" t="e">
        <f>#REF!</f>
        <v>#REF!</v>
      </c>
      <c r="CA82" s="73">
        <v>1536</v>
      </c>
      <c r="CB82" s="73">
        <v>22617</v>
      </c>
      <c r="CC82" s="73">
        <v>1587</v>
      </c>
      <c r="CD82" s="73">
        <v>1518</v>
      </c>
      <c r="CE82" s="73">
        <v>1455</v>
      </c>
      <c r="CF82" s="73">
        <v>1602</v>
      </c>
    </row>
    <row r="83" spans="1:84" x14ac:dyDescent="0.25">
      <c r="A83" s="48" t="s">
        <v>88</v>
      </c>
      <c r="B83" s="62" t="s">
        <v>74</v>
      </c>
      <c r="C83" s="63" t="s">
        <v>89</v>
      </c>
      <c r="D83" s="17"/>
      <c r="E83" s="11"/>
      <c r="F83" s="27" t="s">
        <v>68</v>
      </c>
      <c r="G83" s="23" t="e">
        <f ca="1">G82/G8</f>
        <v>#REF!</v>
      </c>
      <c r="H83" s="123" t="e">
        <f>IF(H8=0, 0, H82/H8)</f>
        <v>#REF!</v>
      </c>
      <c r="I83" s="123">
        <v>2.3182406209573091E-2</v>
      </c>
      <c r="J83" s="123">
        <v>2.6579618273272237E-2</v>
      </c>
      <c r="K83" s="123">
        <v>2.7455755247633419E-2</v>
      </c>
      <c r="L83" s="123">
        <v>2.4874856918319581E-2</v>
      </c>
      <c r="M83" s="123">
        <v>2.3695230313553264E-2</v>
      </c>
      <c r="N83" s="123">
        <v>2.4598675586878435E-2</v>
      </c>
      <c r="O83" s="123">
        <v>2.483564645726808E-2</v>
      </c>
      <c r="P83" s="123">
        <v>2.5026245385891835E-2</v>
      </c>
      <c r="Q83" s="123">
        <v>2.4963189872560802E-2</v>
      </c>
      <c r="R83" s="123">
        <v>1.5291553317675684E-2</v>
      </c>
      <c r="S83" s="123">
        <v>4.6395492045281997E-3</v>
      </c>
      <c r="T83" s="123">
        <v>6.4346595694505272E-3</v>
      </c>
      <c r="U83" s="123">
        <v>2.426824749907373E-2</v>
      </c>
      <c r="V83" s="123">
        <v>2.9553994170078687E-2</v>
      </c>
      <c r="W83" s="123">
        <v>2.6811362910947972E-2</v>
      </c>
      <c r="X83" s="123">
        <v>2.6988040725272146E-2</v>
      </c>
      <c r="Y83" s="123">
        <v>2.7005307304659377E-2</v>
      </c>
      <c r="Z83" s="123">
        <v>2.6877311599417603E-2</v>
      </c>
      <c r="AA83" s="123">
        <v>2.5027167098553873E-2</v>
      </c>
      <c r="AB83" s="123">
        <v>2.8523265905601176E-2</v>
      </c>
      <c r="AC83" s="123">
        <v>2.8655583845040189E-2</v>
      </c>
      <c r="AD83" s="123">
        <v>2.4645022004483933E-2</v>
      </c>
      <c r="AE83" s="123">
        <v>2.5689472288517635E-2</v>
      </c>
      <c r="AF83" s="123">
        <v>3.6934731549174635E-2</v>
      </c>
      <c r="AG83" s="123">
        <v>4.2247013004158692E-3</v>
      </c>
      <c r="AH83" s="123">
        <v>2.2903029003907859E-2</v>
      </c>
      <c r="AI83" s="123">
        <v>2.4304297711180634E-2</v>
      </c>
      <c r="AJ83" s="123">
        <v>2.2789964534349141E-2</v>
      </c>
      <c r="AK83" s="123">
        <v>2.2292523808743258E-2</v>
      </c>
      <c r="AL83" s="123">
        <v>2.445019828914162E-2</v>
      </c>
      <c r="AM83" s="123">
        <v>2.4143583019177184E-2</v>
      </c>
      <c r="AN83" s="123">
        <v>2.4226264476869725E-2</v>
      </c>
      <c r="AO83" s="123">
        <v>2.0325336838646072E-2</v>
      </c>
      <c r="AP83" s="123">
        <v>2.4925747854482205E-2</v>
      </c>
      <c r="AQ83" s="123">
        <v>2.4477514841018136E-2</v>
      </c>
      <c r="AR83" s="123">
        <v>2.4681879808556167E-2</v>
      </c>
      <c r="AS83" s="123">
        <v>2.3832811684924363E-2</v>
      </c>
      <c r="AT83" s="123">
        <v>2.0948037139599283E-2</v>
      </c>
      <c r="AU83" s="123">
        <v>2.1585308326691283E-2</v>
      </c>
      <c r="AV83" s="123">
        <v>2.1658828698354841E-2</v>
      </c>
      <c r="AW83" s="123">
        <v>1.8572380286953839E-2</v>
      </c>
      <c r="AX83" s="123">
        <v>2.2595568541514486E-2</v>
      </c>
      <c r="AY83" s="123">
        <v>2.251821087298626E-2</v>
      </c>
      <c r="AZ83" s="123">
        <v>2.1427297923724005E-2</v>
      </c>
      <c r="BA83" s="123">
        <v>2.2948753171614655E-2</v>
      </c>
      <c r="BB83" s="123">
        <v>2.2459238254817299E-2</v>
      </c>
      <c r="BC83" s="123">
        <v>2.1507967103572348E-2</v>
      </c>
      <c r="BD83" s="123">
        <v>2.354732708183057E-2</v>
      </c>
      <c r="BE83" s="123">
        <v>2.2082979439432059E-2</v>
      </c>
      <c r="BF83" s="123">
        <v>2.138703320997741E-2</v>
      </c>
      <c r="BG83" s="123">
        <v>2.3576108268375497E-2</v>
      </c>
      <c r="BH83" s="123">
        <v>2.1642276164956953E-2</v>
      </c>
      <c r="BI83" s="123">
        <v>2.0799089644708561E-2</v>
      </c>
      <c r="BJ83" s="123">
        <v>2.416113729136787E-2</v>
      </c>
      <c r="BK83" s="123">
        <v>2.1613719603250703E-2</v>
      </c>
      <c r="BL83" s="123">
        <v>2.2807978099335158E-2</v>
      </c>
      <c r="BM83" s="123">
        <v>2.2057098161908487E-2</v>
      </c>
      <c r="BN83" s="123">
        <v>2.299870758786067E-2</v>
      </c>
      <c r="BO83" s="123">
        <v>2.3835033617490411E-2</v>
      </c>
      <c r="BP83" s="123">
        <v>2.3508891084218324E-2</v>
      </c>
      <c r="BQ83" s="123">
        <v>2.1500099679492096E-2</v>
      </c>
      <c r="BR83" s="123">
        <v>2.2683530382183119E-2</v>
      </c>
      <c r="BS83" s="123">
        <v>2.0010531858873092E-2</v>
      </c>
      <c r="BT83" s="123" t="e">
        <f t="shared" ref="BT83:BZ83" si="0">IF(BT8=0, 0, BT82/BT8)</f>
        <v>#REF!</v>
      </c>
      <c r="BU83" s="123" t="e">
        <f t="shared" si="0"/>
        <v>#REF!</v>
      </c>
      <c r="BV83" s="123" t="e">
        <f t="shared" si="0"/>
        <v>#REF!</v>
      </c>
      <c r="BW83" s="123" t="e">
        <f t="shared" si="0"/>
        <v>#REF!</v>
      </c>
      <c r="BX83" s="123" t="e">
        <f t="shared" si="0"/>
        <v>#REF!</v>
      </c>
      <c r="BY83" s="123" t="e">
        <f t="shared" si="0"/>
        <v>#REF!</v>
      </c>
      <c r="BZ83" s="123" t="e">
        <f t="shared" si="0"/>
        <v>#REF!</v>
      </c>
      <c r="CA83" s="123">
        <v>2.2860204491672993E-2</v>
      </c>
      <c r="CB83" s="123">
        <v>0.3365024102838779</v>
      </c>
      <c r="CC83" s="123">
        <v>2.3566973566973567E-2</v>
      </c>
      <c r="CD83" s="123">
        <v>2.2508896797153025E-2</v>
      </c>
      <c r="CE83" s="123">
        <v>2.1537368444424707E-2</v>
      </c>
      <c r="CF83" s="123">
        <v>2.3670212765957446E-2</v>
      </c>
    </row>
    <row r="84" spans="1:84" x14ac:dyDescent="0.25">
      <c r="A84" s="17"/>
      <c r="B84" s="17"/>
      <c r="C84" s="17"/>
      <c r="D84" s="17"/>
      <c r="E84" s="11"/>
      <c r="F84" s="148" t="s">
        <v>90</v>
      </c>
      <c r="G84" s="111" t="e">
        <f ca="1">(INDIRECT("H84")+INDIRECT("I84")+INDIRECT("J84")+INDIRECT("K84")+INDIRECT("L84")+INDIRECT("M84")+INDIRECT("N84")+INDIRECT("O84")+INDIRECT("P84")+INDIRECT("Q84")+INDIRECT("R84")+INDIRECT("S84")) /12</f>
        <v>#REF!</v>
      </c>
      <c r="H84" s="73" t="e">
        <f>#REF!</f>
        <v>#REF!</v>
      </c>
      <c r="I84" s="73">
        <v>2</v>
      </c>
      <c r="J84" s="73">
        <v>2</v>
      </c>
      <c r="K84" s="73">
        <v>2</v>
      </c>
      <c r="L84" s="73">
        <v>4</v>
      </c>
      <c r="M84" s="73">
        <v>1</v>
      </c>
      <c r="N84" s="73">
        <v>7</v>
      </c>
      <c r="O84" s="73">
        <v>3</v>
      </c>
      <c r="P84" s="73">
        <v>5</v>
      </c>
      <c r="Q84" s="73">
        <v>5</v>
      </c>
      <c r="R84" s="73">
        <v>6</v>
      </c>
      <c r="S84" s="73">
        <v>6</v>
      </c>
      <c r="T84" s="73">
        <v>7</v>
      </c>
      <c r="U84" s="73">
        <v>3</v>
      </c>
      <c r="V84" s="73">
        <v>9</v>
      </c>
      <c r="W84" s="73">
        <v>6</v>
      </c>
      <c r="X84" s="73">
        <v>11</v>
      </c>
      <c r="Y84" s="73">
        <v>3</v>
      </c>
      <c r="Z84" s="73">
        <v>3</v>
      </c>
      <c r="AA84" s="73">
        <v>10</v>
      </c>
      <c r="AB84" s="73">
        <v>16</v>
      </c>
      <c r="AC84" s="73">
        <v>25</v>
      </c>
      <c r="AD84" s="73">
        <v>22</v>
      </c>
      <c r="AE84" s="73">
        <v>12</v>
      </c>
      <c r="AF84" s="73">
        <v>7</v>
      </c>
      <c r="AG84" s="73">
        <v>8</v>
      </c>
      <c r="AH84" s="73">
        <v>9</v>
      </c>
      <c r="AI84" s="73">
        <v>10</v>
      </c>
      <c r="AJ84" s="73">
        <v>10</v>
      </c>
      <c r="AK84" s="73">
        <v>13</v>
      </c>
      <c r="AL84" s="73">
        <v>14</v>
      </c>
      <c r="AM84" s="73">
        <v>14</v>
      </c>
      <c r="AN84" s="73">
        <v>15</v>
      </c>
      <c r="AO84" s="73">
        <v>11</v>
      </c>
      <c r="AP84" s="73">
        <v>12</v>
      </c>
      <c r="AQ84" s="73">
        <v>15</v>
      </c>
      <c r="AR84" s="73">
        <v>13</v>
      </c>
      <c r="AS84" s="73">
        <v>10</v>
      </c>
      <c r="AT84" s="73">
        <v>11</v>
      </c>
      <c r="AU84" s="73">
        <v>6</v>
      </c>
      <c r="AV84" s="73">
        <v>12</v>
      </c>
      <c r="AW84" s="73">
        <v>13</v>
      </c>
      <c r="AX84" s="73">
        <v>12</v>
      </c>
      <c r="AY84" s="73">
        <v>11</v>
      </c>
      <c r="AZ84" s="73">
        <v>10</v>
      </c>
      <c r="BA84" s="73">
        <v>11</v>
      </c>
      <c r="BB84" s="73">
        <v>11</v>
      </c>
      <c r="BC84" s="73">
        <v>14</v>
      </c>
      <c r="BD84" s="73">
        <v>10</v>
      </c>
      <c r="BE84" s="73">
        <v>11</v>
      </c>
      <c r="BF84" s="73">
        <v>16</v>
      </c>
      <c r="BG84" s="73">
        <v>14</v>
      </c>
      <c r="BH84" s="73">
        <v>16</v>
      </c>
      <c r="BI84" s="73">
        <v>13</v>
      </c>
      <c r="BJ84" s="73">
        <v>15</v>
      </c>
      <c r="BK84" s="73">
        <v>15</v>
      </c>
      <c r="BL84" s="73">
        <v>11</v>
      </c>
      <c r="BM84" s="73">
        <v>18</v>
      </c>
      <c r="BN84" s="73">
        <v>17</v>
      </c>
      <c r="BO84" s="73">
        <v>14</v>
      </c>
      <c r="BP84" s="73">
        <v>12</v>
      </c>
      <c r="BQ84" s="73">
        <v>7</v>
      </c>
      <c r="BR84" s="73">
        <v>10</v>
      </c>
      <c r="BS84" s="73">
        <v>7</v>
      </c>
      <c r="BT84" s="73">
        <v>11</v>
      </c>
      <c r="BU84" s="73">
        <v>12</v>
      </c>
      <c r="BV84" s="73">
        <v>12</v>
      </c>
      <c r="BW84" s="73">
        <v>17</v>
      </c>
      <c r="BX84" s="73">
        <v>14</v>
      </c>
      <c r="BY84" s="73">
        <v>12</v>
      </c>
      <c r="BZ84" s="73">
        <v>9</v>
      </c>
      <c r="CA84" s="73">
        <v>6</v>
      </c>
      <c r="CB84" s="73">
        <v>20</v>
      </c>
      <c r="CC84" s="73">
        <v>8</v>
      </c>
      <c r="CD84" s="73">
        <v>9</v>
      </c>
      <c r="CE84" s="73">
        <v>7</v>
      </c>
      <c r="CF84" s="73">
        <v>10</v>
      </c>
    </row>
    <row r="85" spans="1:84" x14ac:dyDescent="0.25">
      <c r="A85" s="48" t="s">
        <v>88</v>
      </c>
      <c r="B85" s="62" t="s">
        <v>74</v>
      </c>
      <c r="C85" s="63" t="s">
        <v>89</v>
      </c>
      <c r="D85" s="17"/>
      <c r="E85" s="11"/>
      <c r="F85" s="27" t="s">
        <v>68</v>
      </c>
      <c r="G85" s="23" t="e">
        <f ca="1">G84/G8</f>
        <v>#REF!</v>
      </c>
      <c r="H85" s="123" t="e">
        <f>IF(H5=0, 0, H84/H5)</f>
        <v>#REF!</v>
      </c>
      <c r="I85" s="123">
        <v>7.3126142595978066E-4</v>
      </c>
      <c r="J85" s="123">
        <v>7.320644216691069E-4</v>
      </c>
      <c r="K85" s="123">
        <v>7.3583517292126564E-4</v>
      </c>
      <c r="L85" s="123">
        <v>1.4738393515106854E-3</v>
      </c>
      <c r="M85" s="123">
        <v>3.6927621861152144E-4</v>
      </c>
      <c r="N85" s="123">
        <v>2.6002971768202079E-3</v>
      </c>
      <c r="O85" s="123">
        <v>1.1152416356877324E-3</v>
      </c>
      <c r="P85" s="123">
        <v>1.8649757553151809E-3</v>
      </c>
      <c r="Q85" s="123">
        <v>1.8726591760299626E-3</v>
      </c>
      <c r="R85" s="123">
        <v>2.2590361445783132E-3</v>
      </c>
      <c r="S85" s="123">
        <v>2.2796352583586625E-3</v>
      </c>
      <c r="T85" s="123">
        <v>2.6768642447418736E-3</v>
      </c>
      <c r="U85" s="123">
        <v>1.1587485515643105E-3</v>
      </c>
      <c r="V85" s="123">
        <v>3.5046728971962616E-3</v>
      </c>
      <c r="W85" s="123">
        <v>2.3631350925561244E-3</v>
      </c>
      <c r="X85" s="123">
        <v>4.3426766679826295E-3</v>
      </c>
      <c r="Y85" s="123">
        <v>1.1890606420927466E-3</v>
      </c>
      <c r="Z85" s="123">
        <v>1.2043356081894822E-3</v>
      </c>
      <c r="AA85" s="123">
        <v>4.048582995951417E-3</v>
      </c>
      <c r="AB85" s="123">
        <v>6.5573770491803279E-3</v>
      </c>
      <c r="AC85" s="123">
        <v>1.050420168067227E-2</v>
      </c>
      <c r="AD85" s="123">
        <v>9.3537414965986394E-3</v>
      </c>
      <c r="AE85" s="123">
        <v>5.1129100979974435E-3</v>
      </c>
      <c r="AF85" s="123">
        <v>2.995293110825845E-3</v>
      </c>
      <c r="AG85" s="123">
        <v>3.4305317324185248E-3</v>
      </c>
      <c r="AH85" s="123">
        <v>3.8461538461538464E-3</v>
      </c>
      <c r="AI85" s="123">
        <v>4.3047783039173483E-3</v>
      </c>
      <c r="AJ85" s="123">
        <v>4.3066322136089581E-3</v>
      </c>
      <c r="AK85" s="123">
        <v>5.6058645968089698E-3</v>
      </c>
      <c r="AL85" s="123">
        <v>6.044905008635579E-3</v>
      </c>
      <c r="AM85" s="123">
        <v>6.0579835569017741E-3</v>
      </c>
      <c r="AN85" s="123">
        <v>6.510416666666667E-3</v>
      </c>
      <c r="AO85" s="123">
        <v>4.9638989169675093E-3</v>
      </c>
      <c r="AP85" s="123">
        <v>5.4274084124830389E-3</v>
      </c>
      <c r="AQ85" s="123">
        <v>6.555944055944056E-3</v>
      </c>
      <c r="AR85" s="123">
        <v>5.9117780809458849E-3</v>
      </c>
      <c r="AS85" s="123">
        <v>4.5516613563950838E-3</v>
      </c>
      <c r="AT85" s="123">
        <v>5.0136736554238833E-3</v>
      </c>
      <c r="AU85" s="123">
        <v>2.7397260273972603E-3</v>
      </c>
      <c r="AV85" s="123">
        <v>5.4869684499314125E-3</v>
      </c>
      <c r="AW85" s="123">
        <v>5.9442158207590303E-3</v>
      </c>
      <c r="AX85" s="123">
        <v>5.4869684499314125E-3</v>
      </c>
      <c r="AY85" s="123">
        <v>5.0551470588235297E-3</v>
      </c>
      <c r="AZ85" s="123">
        <v>4.6274872744099952E-3</v>
      </c>
      <c r="BA85" s="123">
        <v>5.1139005113900512E-3</v>
      </c>
      <c r="BB85" s="123">
        <v>5.1186598417868774E-3</v>
      </c>
      <c r="BC85" s="123">
        <v>6.4995357474466105E-3</v>
      </c>
      <c r="BD85" s="123">
        <v>4.6382189239332098E-3</v>
      </c>
      <c r="BE85" s="123">
        <v>5.1091500232234091E-3</v>
      </c>
      <c r="BF85" s="123">
        <v>7.4522589659990687E-3</v>
      </c>
      <c r="BG85" s="123">
        <v>6.5268065268065268E-3</v>
      </c>
      <c r="BH85" s="123">
        <v>7.4453234062354587E-3</v>
      </c>
      <c r="BI85" s="123">
        <v>6.0690943043884222E-3</v>
      </c>
      <c r="BJ85" s="123">
        <v>7.0159027128157154E-3</v>
      </c>
      <c r="BK85" s="123">
        <v>7.0257611241217799E-3</v>
      </c>
      <c r="BL85" s="123">
        <v>5.1837888784165885E-3</v>
      </c>
      <c r="BM85" s="123">
        <v>8.4825636192271438E-3</v>
      </c>
      <c r="BN85" s="123">
        <v>8.0340264650283558E-3</v>
      </c>
      <c r="BO85" s="123">
        <v>6.631927996210327E-3</v>
      </c>
      <c r="BP85" s="123">
        <v>5.6872037914691941E-3</v>
      </c>
      <c r="BQ85" s="123">
        <v>3.3238366571699905E-3</v>
      </c>
      <c r="BR85" s="123">
        <v>4.7596382674916704E-3</v>
      </c>
      <c r="BS85" s="123">
        <v>3.326996197718631E-3</v>
      </c>
      <c r="BT85" s="123">
        <v>5.2281368821292772E-3</v>
      </c>
      <c r="BU85" s="123">
        <v>5.7034220532319393E-3</v>
      </c>
      <c r="BV85" s="123">
        <v>5.7251908396946565E-3</v>
      </c>
      <c r="BW85" s="123">
        <v>8.1339712918660281E-3</v>
      </c>
      <c r="BX85" s="123">
        <v>6.7307692307692311E-3</v>
      </c>
      <c r="BY85" s="123">
        <v>5.7915057915057912E-3</v>
      </c>
      <c r="BZ85" s="123">
        <v>4.3227665706051877E-3</v>
      </c>
      <c r="CA85" s="123">
        <v>2.9027576197387518E-3</v>
      </c>
      <c r="CB85" s="123">
        <v>9.7323600973236012E-3</v>
      </c>
      <c r="CC85" s="123">
        <v>3.9043435822352368E-3</v>
      </c>
      <c r="CD85" s="123">
        <v>4.4009779951100243E-3</v>
      </c>
      <c r="CE85" s="123">
        <v>3.4364261168384879E-3</v>
      </c>
      <c r="CF85" s="123">
        <v>4.9285362247412515E-3</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3" t="e">
        <f>#REF!</f>
        <v>#REF!</v>
      </c>
      <c r="I86" s="73">
        <v>1342</v>
      </c>
      <c r="J86" s="73">
        <v>1541</v>
      </c>
      <c r="K86" s="73">
        <v>1599</v>
      </c>
      <c r="L86" s="73">
        <v>1452</v>
      </c>
      <c r="M86" s="73">
        <v>1391</v>
      </c>
      <c r="N86" s="73">
        <v>1438</v>
      </c>
      <c r="O86" s="73">
        <v>1459</v>
      </c>
      <c r="P86" s="73">
        <v>1473</v>
      </c>
      <c r="Q86" s="73">
        <v>1470</v>
      </c>
      <c r="R86" s="73">
        <v>899</v>
      </c>
      <c r="S86" s="73">
        <v>269</v>
      </c>
      <c r="T86" s="73">
        <v>375</v>
      </c>
      <c r="U86" s="73">
        <v>1438</v>
      </c>
      <c r="V86" s="73">
        <v>1745</v>
      </c>
      <c r="W86" s="73">
        <v>1590</v>
      </c>
      <c r="X86" s="73">
        <v>1598</v>
      </c>
      <c r="Y86" s="73">
        <v>1610</v>
      </c>
      <c r="Z86" s="73">
        <v>1603</v>
      </c>
      <c r="AA86" s="73">
        <v>1487</v>
      </c>
      <c r="AB86" s="73">
        <v>1693</v>
      </c>
      <c r="AC86" s="73">
        <v>1697</v>
      </c>
      <c r="AD86" s="73">
        <v>1462</v>
      </c>
      <c r="AE86" s="73">
        <v>1538</v>
      </c>
      <c r="AF86" s="73">
        <v>2226</v>
      </c>
      <c r="AG86" s="73">
        <v>248</v>
      </c>
      <c r="AH86" s="73">
        <v>1380</v>
      </c>
      <c r="AI86" s="73">
        <v>1466</v>
      </c>
      <c r="AJ86" s="73">
        <v>1378</v>
      </c>
      <c r="AK86" s="73">
        <v>1347</v>
      </c>
      <c r="AL86" s="73">
        <v>1478</v>
      </c>
      <c r="AM86" s="73">
        <v>1459</v>
      </c>
      <c r="AN86" s="73">
        <v>1466</v>
      </c>
      <c r="AO86" s="73">
        <v>1226</v>
      </c>
      <c r="AP86" s="73">
        <v>1507</v>
      </c>
      <c r="AQ86" s="73">
        <v>1490</v>
      </c>
      <c r="AR86" s="73">
        <v>1498</v>
      </c>
      <c r="AS86" s="73">
        <v>1452</v>
      </c>
      <c r="AT86" s="73">
        <v>1275</v>
      </c>
      <c r="AU86" s="73">
        <v>1321</v>
      </c>
      <c r="AV86" s="73">
        <v>1319</v>
      </c>
      <c r="AW86" s="73">
        <v>1130</v>
      </c>
      <c r="AX86" s="73">
        <v>1380</v>
      </c>
      <c r="AY86" s="73">
        <v>1378</v>
      </c>
      <c r="AZ86" s="73">
        <v>1312</v>
      </c>
      <c r="BA86" s="73">
        <v>1409</v>
      </c>
      <c r="BB86" s="73">
        <v>1383</v>
      </c>
      <c r="BC86" s="73">
        <v>1325</v>
      </c>
      <c r="BD86" s="73">
        <v>1459</v>
      </c>
      <c r="BE86" s="73">
        <v>1367</v>
      </c>
      <c r="BF86" s="73">
        <v>1319</v>
      </c>
      <c r="BG86" s="73">
        <v>1465</v>
      </c>
      <c r="BH86" s="73">
        <v>1349</v>
      </c>
      <c r="BI86" s="73">
        <v>1303</v>
      </c>
      <c r="BJ86" s="73">
        <v>1518</v>
      </c>
      <c r="BK86" s="73">
        <v>1360</v>
      </c>
      <c r="BL86" s="73">
        <v>1441</v>
      </c>
      <c r="BM86" s="73">
        <v>1392</v>
      </c>
      <c r="BN86" s="73">
        <v>1460</v>
      </c>
      <c r="BO86" s="73">
        <v>1521</v>
      </c>
      <c r="BP86" s="73">
        <v>1511</v>
      </c>
      <c r="BQ86" s="73">
        <v>1394</v>
      </c>
      <c r="BR86" s="73">
        <v>1475</v>
      </c>
      <c r="BS86" s="73">
        <v>1323</v>
      </c>
      <c r="BT86" s="73">
        <v>1385</v>
      </c>
      <c r="BU86" s="73">
        <v>1470</v>
      </c>
      <c r="BV86" s="73">
        <v>1386</v>
      </c>
      <c r="BW86" s="73">
        <v>1602</v>
      </c>
      <c r="BX86" s="73">
        <v>1527</v>
      </c>
      <c r="BY86" s="73">
        <v>2898</v>
      </c>
      <c r="BZ86" s="73">
        <v>1648</v>
      </c>
      <c r="CA86" s="73">
        <v>1530</v>
      </c>
      <c r="CB86" s="73">
        <v>22597</v>
      </c>
      <c r="CC86" s="73">
        <v>1579</v>
      </c>
      <c r="CD86" s="73">
        <v>1509</v>
      </c>
      <c r="CE86" s="73">
        <v>1448</v>
      </c>
      <c r="CF86" s="73">
        <v>1592</v>
      </c>
    </row>
    <row r="87" spans="1:84" x14ac:dyDescent="0.25">
      <c r="A87" s="48" t="s">
        <v>88</v>
      </c>
      <c r="B87" s="62" t="s">
        <v>74</v>
      </c>
      <c r="C87" s="63" t="s">
        <v>89</v>
      </c>
      <c r="D87" s="17"/>
      <c r="E87" s="11"/>
      <c r="F87" s="27" t="s">
        <v>68</v>
      </c>
      <c r="G87" s="23" t="e">
        <f ca="1">G86/G8</f>
        <v>#REF!</v>
      </c>
      <c r="H87" s="123" t="e">
        <f>IF(H6=0, 0, H86/H6)</f>
        <v>#REF!</v>
      </c>
      <c r="I87" s="123">
        <v>2.4293989862418538E-2</v>
      </c>
      <c r="J87" s="123">
        <v>2.7856109906001444E-2</v>
      </c>
      <c r="K87" s="123">
        <v>2.8762096629132639E-2</v>
      </c>
      <c r="L87" s="123">
        <v>2.601264802307458E-2</v>
      </c>
      <c r="M87" s="123">
        <v>2.4822441914415218E-2</v>
      </c>
      <c r="N87" s="123">
        <v>2.5655206865176357E-2</v>
      </c>
      <c r="O87" s="123">
        <v>2.5971482991259769E-2</v>
      </c>
      <c r="P87" s="123">
        <v>2.6127676180002484E-2</v>
      </c>
      <c r="Q87" s="123">
        <v>2.6055976035592107E-2</v>
      </c>
      <c r="R87" s="123">
        <v>1.5903904328904771E-2</v>
      </c>
      <c r="S87" s="123">
        <v>4.7492099362652493E-3</v>
      </c>
      <c r="T87" s="123">
        <v>6.6078130781836442E-3</v>
      </c>
      <c r="U87" s="123">
        <v>2.5321805279191392E-2</v>
      </c>
      <c r="V87" s="123">
        <v>3.0732111093499586E-2</v>
      </c>
      <c r="W87" s="123">
        <v>2.7900610654874709E-2</v>
      </c>
      <c r="X87" s="123">
        <v>2.799285288862418E-2</v>
      </c>
      <c r="Y87" s="123">
        <v>2.8143900989406705E-2</v>
      </c>
      <c r="Z87" s="123">
        <v>2.7994132234291501E-2</v>
      </c>
      <c r="AA87" s="123">
        <v>2.5930769901473538E-2</v>
      </c>
      <c r="AB87" s="123">
        <v>2.9455772844317628E-2</v>
      </c>
      <c r="AC87" s="123">
        <v>2.9404120388820544E-2</v>
      </c>
      <c r="AD87" s="123">
        <v>2.5266577951367886E-2</v>
      </c>
      <c r="AE87" s="123">
        <v>2.6522271465277896E-2</v>
      </c>
      <c r="AF87" s="123">
        <v>3.8299409851860776E-2</v>
      </c>
      <c r="AG87" s="123">
        <v>4.2564877111080602E-3</v>
      </c>
      <c r="AH87" s="123">
        <v>2.366782719056031E-2</v>
      </c>
      <c r="AI87" s="123">
        <v>2.5099731196603147E-2</v>
      </c>
      <c r="AJ87" s="123">
        <v>2.3522583728790413E-2</v>
      </c>
      <c r="AK87" s="123">
        <v>2.2951881134133042E-2</v>
      </c>
      <c r="AL87" s="123">
        <v>2.5176302251899294E-2</v>
      </c>
      <c r="AM87" s="123">
        <v>2.4855619346155811E-2</v>
      </c>
      <c r="AN87" s="123">
        <v>2.4920106071938532E-2</v>
      </c>
      <c r="AO87" s="123">
        <v>2.0905804515380943E-2</v>
      </c>
      <c r="AP87" s="123">
        <v>2.5659799080538056E-2</v>
      </c>
      <c r="AQ87" s="123">
        <v>2.5170194435528828E-2</v>
      </c>
      <c r="AR87" s="123">
        <v>2.5381226702812607E-2</v>
      </c>
      <c r="AS87" s="123">
        <v>2.4549005021387391E-2</v>
      </c>
      <c r="AT87" s="123">
        <v>2.153861747415366E-2</v>
      </c>
      <c r="AU87" s="123">
        <v>2.2281444498794004E-2</v>
      </c>
      <c r="AV87" s="123">
        <v>2.2255593426247763E-2</v>
      </c>
      <c r="AW87" s="123">
        <v>1.9037671002089088E-2</v>
      </c>
      <c r="AX87" s="123">
        <v>2.3225285267090782E-2</v>
      </c>
      <c r="AY87" s="123">
        <v>2.3174074634646755E-2</v>
      </c>
      <c r="AZ87" s="123">
        <v>2.2037086804622415E-2</v>
      </c>
      <c r="BA87" s="123">
        <v>2.3591065867461406E-2</v>
      </c>
      <c r="BB87" s="123">
        <v>2.3081159565413307E-2</v>
      </c>
      <c r="BC87" s="123">
        <v>2.2045855379188711E-2</v>
      </c>
      <c r="BD87" s="123">
        <v>2.4224210928290357E-2</v>
      </c>
      <c r="BE87" s="123">
        <v>2.2689549860576284E-2</v>
      </c>
      <c r="BF87" s="123">
        <v>2.1883399143909479E-2</v>
      </c>
      <c r="BG87" s="123">
        <v>2.4179705552254571E-2</v>
      </c>
      <c r="BH87" s="123">
        <v>2.2143068185548734E-2</v>
      </c>
      <c r="BI87" s="123">
        <v>2.1315229838050058E-2</v>
      </c>
      <c r="BJ87" s="123">
        <v>2.4759015511082842E-2</v>
      </c>
      <c r="BK87" s="123">
        <v>2.2120295371002897E-2</v>
      </c>
      <c r="BL87" s="123">
        <v>2.3316020257916282E-2</v>
      </c>
      <c r="BM87" s="123">
        <v>2.2523178486481239E-2</v>
      </c>
      <c r="BN87" s="123">
        <v>2.3508574188873681E-2</v>
      </c>
      <c r="BO87" s="123">
        <v>2.4418044629956653E-2</v>
      </c>
      <c r="BP87" s="123">
        <v>2.4108880875642211E-2</v>
      </c>
      <c r="BQ87" s="123">
        <v>2.2090867312172163E-2</v>
      </c>
      <c r="BR87" s="123">
        <v>2.3277834766827113E-2</v>
      </c>
      <c r="BS87" s="123">
        <v>2.0555926725812215E-2</v>
      </c>
      <c r="BT87" s="123">
        <v>2.1519243019841209E-2</v>
      </c>
      <c r="BU87" s="123">
        <v>2.2839918584235796E-2</v>
      </c>
      <c r="BV87" s="123">
        <v>2.1471727343144849E-2</v>
      </c>
      <c r="BW87" s="123">
        <v>2.4773451272693533E-2</v>
      </c>
      <c r="BX87" s="123">
        <v>2.3559724750825441E-2</v>
      </c>
      <c r="BY87" s="123">
        <v>4.4625808438558671E-2</v>
      </c>
      <c r="BZ87" s="123">
        <v>2.534877639856644E-2</v>
      </c>
      <c r="CA87" s="123">
        <v>2.3493642896627972E-2</v>
      </c>
      <c r="CB87" s="123">
        <v>0.34680847798394648</v>
      </c>
      <c r="CC87" s="123">
        <v>2.4184037616210505E-2</v>
      </c>
      <c r="CD87" s="123">
        <v>2.3075158651273034E-2</v>
      </c>
      <c r="CE87" s="123">
        <v>2.2100122100122101E-2</v>
      </c>
      <c r="CF87" s="123">
        <v>2.4249440221778801E-2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1246</v>
      </c>
      <c r="J88" s="73">
        <v>1429</v>
      </c>
      <c r="K88" s="73">
        <v>1392</v>
      </c>
      <c r="L88" s="73">
        <v>1337</v>
      </c>
      <c r="M88" s="73">
        <v>1307</v>
      </c>
      <c r="N88" s="73">
        <v>1252</v>
      </c>
      <c r="O88" s="73">
        <v>1327</v>
      </c>
      <c r="P88" s="73">
        <v>1371</v>
      </c>
      <c r="Q88" s="73">
        <v>1266</v>
      </c>
      <c r="R88" s="73">
        <v>767</v>
      </c>
      <c r="S88" s="73">
        <v>242</v>
      </c>
      <c r="T88" s="73">
        <v>317</v>
      </c>
      <c r="U88" s="73">
        <v>1295</v>
      </c>
      <c r="V88" s="73">
        <v>1613</v>
      </c>
      <c r="W88" s="73">
        <v>1379</v>
      </c>
      <c r="X88" s="73">
        <v>1459</v>
      </c>
      <c r="Y88" s="73">
        <v>1474</v>
      </c>
      <c r="Z88" s="73">
        <v>1368</v>
      </c>
      <c r="AA88" s="73">
        <v>1312</v>
      </c>
      <c r="AB88" s="73">
        <v>1545</v>
      </c>
      <c r="AC88" s="73">
        <v>1435</v>
      </c>
      <c r="AD88" s="73">
        <v>1315</v>
      </c>
      <c r="AE88" s="73">
        <v>1433</v>
      </c>
      <c r="AF88" s="73">
        <v>1979</v>
      </c>
      <c r="AG88" s="73">
        <v>210</v>
      </c>
      <c r="AH88" s="73">
        <v>1260</v>
      </c>
      <c r="AI88" s="73">
        <v>1256</v>
      </c>
      <c r="AJ88" s="73">
        <v>1285</v>
      </c>
      <c r="AK88" s="73">
        <v>1238</v>
      </c>
      <c r="AL88" s="73">
        <v>1246</v>
      </c>
      <c r="AM88" s="73">
        <v>1343</v>
      </c>
      <c r="AN88" s="73">
        <v>1340</v>
      </c>
      <c r="AO88" s="73">
        <v>1045</v>
      </c>
      <c r="AP88" s="73">
        <v>1421</v>
      </c>
      <c r="AQ88" s="73">
        <v>1350</v>
      </c>
      <c r="AR88" s="73">
        <v>1277</v>
      </c>
      <c r="AS88" s="73">
        <v>1376</v>
      </c>
      <c r="AT88" s="73">
        <v>1206</v>
      </c>
      <c r="AU88" s="73">
        <v>1118</v>
      </c>
      <c r="AV88" s="73">
        <v>1257</v>
      </c>
      <c r="AW88" s="73">
        <v>1081</v>
      </c>
      <c r="AX88" s="73">
        <v>1228</v>
      </c>
      <c r="AY88" s="73">
        <v>1309</v>
      </c>
      <c r="AZ88" s="73">
        <v>1244</v>
      </c>
      <c r="BA88" s="73">
        <v>1258</v>
      </c>
      <c r="BB88" s="73">
        <v>1348</v>
      </c>
      <c r="BC88" s="73">
        <v>1282</v>
      </c>
      <c r="BD88" s="73">
        <v>1309</v>
      </c>
      <c r="BE88" s="73">
        <v>1336</v>
      </c>
      <c r="BF88" s="73">
        <v>1259</v>
      </c>
      <c r="BG88" s="73">
        <v>1370</v>
      </c>
      <c r="BH88" s="73">
        <v>1333</v>
      </c>
      <c r="BI88" s="73">
        <v>1262</v>
      </c>
      <c r="BJ88" s="73">
        <v>1409</v>
      </c>
      <c r="BK88" s="73">
        <v>1338</v>
      </c>
      <c r="BL88" s="73">
        <v>1410</v>
      </c>
      <c r="BM88" s="73">
        <v>1361</v>
      </c>
      <c r="BN88" s="73">
        <v>1455</v>
      </c>
      <c r="BO88" s="73">
        <v>1504</v>
      </c>
      <c r="BP88" s="73">
        <v>1492</v>
      </c>
      <c r="BQ88" s="73">
        <v>1393</v>
      </c>
      <c r="BR88" s="73">
        <v>1461</v>
      </c>
      <c r="BS88" s="73">
        <v>1301</v>
      </c>
      <c r="BT88" s="73">
        <v>1380</v>
      </c>
      <c r="BU88" s="73">
        <v>1454</v>
      </c>
      <c r="BV88" s="73">
        <v>1367</v>
      </c>
      <c r="BW88" s="73">
        <v>1604</v>
      </c>
      <c r="BX88" s="73">
        <v>1514</v>
      </c>
      <c r="BY88" s="73">
        <v>2884</v>
      </c>
      <c r="BZ88" s="73">
        <v>1643</v>
      </c>
      <c r="CA88" s="73">
        <v>1513</v>
      </c>
      <c r="CB88" s="73">
        <v>1462</v>
      </c>
      <c r="CC88" s="73">
        <v>1576</v>
      </c>
      <c r="CD88" s="73">
        <v>1493</v>
      </c>
      <c r="CE88" s="73">
        <v>1433</v>
      </c>
      <c r="CF88" s="73">
        <v>1589</v>
      </c>
    </row>
    <row r="89" spans="1:84" x14ac:dyDescent="0.25">
      <c r="A89" s="48" t="s">
        <v>88</v>
      </c>
      <c r="B89" s="62" t="s">
        <v>74</v>
      </c>
      <c r="C89" s="63" t="s">
        <v>89</v>
      </c>
      <c r="D89" s="17"/>
      <c r="E89" s="11"/>
      <c r="F89" s="27" t="s">
        <v>68</v>
      </c>
      <c r="G89" s="23" t="e">
        <f ca="1">G88/G8</f>
        <v>#REF!</v>
      </c>
      <c r="H89" s="123" t="e">
        <f>IF(H8=0, 0, H88/H8)</f>
        <v>#REF!</v>
      </c>
      <c r="I89" s="123">
        <v>2.1492022423458386E-2</v>
      </c>
      <c r="J89" s="123">
        <v>2.4615861641287123E-2</v>
      </c>
      <c r="K89" s="123">
        <v>2.3871587323363974E-2</v>
      </c>
      <c r="L89" s="123">
        <v>2.2841815727880001E-2</v>
      </c>
      <c r="M89" s="123">
        <v>2.2248323290096347E-2</v>
      </c>
      <c r="N89" s="123">
        <v>2.1313177740326508E-2</v>
      </c>
      <c r="O89" s="123">
        <v>2.2542341209845922E-2</v>
      </c>
      <c r="P89" s="123">
        <v>2.3214467134003859E-2</v>
      </c>
      <c r="Q89" s="123">
        <v>2.1426032799092862E-2</v>
      </c>
      <c r="R89" s="123">
        <v>1.2959802646030111E-2</v>
      </c>
      <c r="S89" s="123">
        <v>4.0828032999848159E-3</v>
      </c>
      <c r="T89" s="123">
        <v>5.3397567631304115E-3</v>
      </c>
      <c r="U89" s="123">
        <v>2.1809424365926776E-2</v>
      </c>
      <c r="V89" s="123">
        <v>2.7178216987649328E-2</v>
      </c>
      <c r="W89" s="123">
        <v>2.3165958304634873E-2</v>
      </c>
      <c r="X89" s="123">
        <v>2.447206427481172E-2</v>
      </c>
      <c r="Y89" s="123">
        <v>2.4678129551809005E-2</v>
      </c>
      <c r="Z89" s="123">
        <v>2.2894247987548744E-2</v>
      </c>
      <c r="AA89" s="123">
        <v>2.1934297417035859E-2</v>
      </c>
      <c r="AB89" s="123">
        <v>2.578610054075706E-2</v>
      </c>
      <c r="AC89" s="123">
        <v>2.3879653204200157E-2</v>
      </c>
      <c r="AD89" s="123">
        <v>2.1838412355725319E-2</v>
      </c>
      <c r="AE89" s="123">
        <v>2.3750331477061789E-2</v>
      </c>
      <c r="AF89" s="123">
        <v>3.2733467861986831E-2</v>
      </c>
      <c r="AG89" s="123">
        <v>3.4655752854973925E-3</v>
      </c>
      <c r="AH89" s="123">
        <v>2.0775965835078406E-2</v>
      </c>
      <c r="AI89" s="123">
        <v>2.0681705911411163E-2</v>
      </c>
      <c r="AJ89" s="123">
        <v>2.1098778405359255E-2</v>
      </c>
      <c r="AK89" s="123">
        <v>2.0292753290605994E-2</v>
      </c>
      <c r="AL89" s="123">
        <v>2.041886532725902E-2</v>
      </c>
      <c r="AM89" s="123">
        <v>2.2012784789378792E-2</v>
      </c>
      <c r="AN89" s="123">
        <v>2.1919780147876725E-2</v>
      </c>
      <c r="AO89" s="123">
        <v>1.7170555372987183E-2</v>
      </c>
      <c r="AP89" s="123">
        <v>2.3317635089676901E-2</v>
      </c>
      <c r="AQ89" s="123">
        <v>2.1956574774335203E-2</v>
      </c>
      <c r="AR89" s="123">
        <v>2.0859537071824107E-2</v>
      </c>
      <c r="AS89" s="123">
        <v>2.2430881585811163E-2</v>
      </c>
      <c r="AT89" s="123">
        <v>1.9644893305098551E-2</v>
      </c>
      <c r="AU89" s="123">
        <v>1.8185662930852189E-2</v>
      </c>
      <c r="AV89" s="123">
        <v>2.0454656404081169E-2</v>
      </c>
      <c r="AW89" s="123">
        <v>1.7564954584599387E-2</v>
      </c>
      <c r="AX89" s="123">
        <v>1.9933446960473989E-2</v>
      </c>
      <c r="AY89" s="123">
        <v>2.1236554778630411E-2</v>
      </c>
      <c r="AZ89" s="123">
        <v>2.0163054929737266E-2</v>
      </c>
      <c r="BA89" s="123">
        <v>2.0330655978796644E-2</v>
      </c>
      <c r="BB89" s="123">
        <v>2.1718115615131792E-2</v>
      </c>
      <c r="BC89" s="123">
        <v>2.0592392701105116E-2</v>
      </c>
      <c r="BD89" s="123">
        <v>2.098260799871764E-2</v>
      </c>
      <c r="BE89" s="123">
        <v>2.1409913302671432E-2</v>
      </c>
      <c r="BF89" s="123">
        <v>2.016949424072027E-2</v>
      </c>
      <c r="BG89" s="123">
        <v>2.1838585752315367E-2</v>
      </c>
      <c r="BH89" s="123">
        <v>2.1134911449001918E-2</v>
      </c>
      <c r="BI89" s="123">
        <v>1.9945631558983438E-2</v>
      </c>
      <c r="BJ89" s="123">
        <v>2.220681177008306E-2</v>
      </c>
      <c r="BK89" s="123">
        <v>2.103211405756323E-2</v>
      </c>
      <c r="BL89" s="123">
        <v>2.2057098161908487E-2</v>
      </c>
      <c r="BM89" s="123">
        <v>2.1290574892452091E-2</v>
      </c>
      <c r="BN89" s="123">
        <v>2.2656140514784883E-2</v>
      </c>
      <c r="BO89" s="123">
        <v>2.3353674632381485E-2</v>
      </c>
      <c r="BP89" s="123">
        <v>2.3030377871079279E-2</v>
      </c>
      <c r="BQ89" s="123">
        <v>2.1362081921207195E-2</v>
      </c>
      <c r="BR89" s="123">
        <v>2.2316927870955915E-2</v>
      </c>
      <c r="BS89" s="123">
        <v>1.9574211991273602E-2</v>
      </c>
      <c r="BT89" s="123">
        <v>2.0762807492665313E-2</v>
      </c>
      <c r="BU89" s="123">
        <v>2.18761754306778E-2</v>
      </c>
      <c r="BV89" s="123">
        <v>2.0511358521141554E-2</v>
      </c>
      <c r="BW89" s="123">
        <v>2.4027802744322608E-2</v>
      </c>
      <c r="BX89" s="123">
        <v>2.2632822076718389E-2</v>
      </c>
      <c r="BY89" s="123">
        <v>4.3037067987823079E-2</v>
      </c>
      <c r="BZ89" s="123">
        <v>2.4487666741187866E-2</v>
      </c>
      <c r="CA89" s="123">
        <v>2.2517896742123202E-2</v>
      </c>
      <c r="CB89" s="123">
        <v>2.1752068083080403E-2</v>
      </c>
      <c r="CC89" s="123">
        <v>2.3403623403623404E-2</v>
      </c>
      <c r="CD89" s="123">
        <v>2.2138196915776988E-2</v>
      </c>
      <c r="CE89" s="123">
        <v>2.1211717512618973E-2</v>
      </c>
      <c r="CF89" s="123">
        <v>2.3478132387706855E-2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3" t="e">
        <f>#REF!</f>
        <v>#REF!</v>
      </c>
      <c r="I90" s="73">
        <v>1</v>
      </c>
      <c r="J90" s="73">
        <v>0</v>
      </c>
      <c r="K90" s="73">
        <v>1</v>
      </c>
      <c r="L90" s="73">
        <v>3</v>
      </c>
      <c r="M90" s="73">
        <v>1</v>
      </c>
      <c r="N90" s="73">
        <v>4</v>
      </c>
      <c r="O90" s="73">
        <v>1</v>
      </c>
      <c r="P90" s="73">
        <v>0</v>
      </c>
      <c r="Q90" s="73">
        <v>0</v>
      </c>
      <c r="R90" s="73">
        <v>0</v>
      </c>
      <c r="S90" s="73">
        <v>0</v>
      </c>
      <c r="T90" s="73">
        <v>0</v>
      </c>
      <c r="U90" s="73">
        <v>1</v>
      </c>
      <c r="V90" s="73">
        <v>6</v>
      </c>
      <c r="W90" s="73">
        <v>5</v>
      </c>
      <c r="X90" s="73">
        <v>11</v>
      </c>
      <c r="Y90" s="73">
        <v>2</v>
      </c>
      <c r="Z90" s="73">
        <v>2</v>
      </c>
      <c r="AA90" s="73">
        <v>8</v>
      </c>
      <c r="AB90" s="73">
        <v>5</v>
      </c>
      <c r="AC90" s="73">
        <v>14</v>
      </c>
      <c r="AD90" s="73">
        <v>9</v>
      </c>
      <c r="AE90" s="73">
        <v>6</v>
      </c>
      <c r="AF90" s="73">
        <v>3</v>
      </c>
      <c r="AG90" s="73">
        <v>3</v>
      </c>
      <c r="AH90" s="73">
        <v>0</v>
      </c>
      <c r="AI90" s="73">
        <v>1</v>
      </c>
      <c r="AJ90" s="73">
        <v>1</v>
      </c>
      <c r="AK90" s="73">
        <v>1</v>
      </c>
      <c r="AL90" s="73">
        <v>4</v>
      </c>
      <c r="AM90" s="73">
        <v>5</v>
      </c>
      <c r="AN90" s="73">
        <v>4</v>
      </c>
      <c r="AO90" s="73">
        <v>2</v>
      </c>
      <c r="AP90" s="73">
        <v>1</v>
      </c>
      <c r="AQ90" s="73">
        <v>5</v>
      </c>
      <c r="AR90" s="73">
        <v>2</v>
      </c>
      <c r="AS90" s="73">
        <v>0</v>
      </c>
      <c r="AT90" s="73">
        <v>1</v>
      </c>
      <c r="AU90" s="73">
        <v>0</v>
      </c>
      <c r="AV90" s="73">
        <v>1</v>
      </c>
      <c r="AW90" s="73">
        <v>3</v>
      </c>
      <c r="AX90" s="73">
        <v>2</v>
      </c>
      <c r="AY90" s="73">
        <v>2</v>
      </c>
      <c r="AZ90" s="73">
        <v>1</v>
      </c>
      <c r="BA90" s="73">
        <v>3</v>
      </c>
      <c r="BB90" s="73">
        <v>2</v>
      </c>
      <c r="BC90" s="73">
        <v>4</v>
      </c>
      <c r="BD90" s="73">
        <v>1</v>
      </c>
      <c r="BE90" s="73">
        <v>2</v>
      </c>
      <c r="BF90" s="73">
        <v>5</v>
      </c>
      <c r="BG90" s="73">
        <v>3</v>
      </c>
      <c r="BH90" s="73">
        <v>4</v>
      </c>
      <c r="BI90" s="73">
        <v>2</v>
      </c>
      <c r="BJ90" s="73">
        <v>2</v>
      </c>
      <c r="BK90" s="73">
        <v>4</v>
      </c>
      <c r="BL90" s="73">
        <v>0</v>
      </c>
      <c r="BM90" s="73">
        <v>2</v>
      </c>
      <c r="BN90" s="73">
        <v>4</v>
      </c>
      <c r="BO90" s="73">
        <v>2</v>
      </c>
      <c r="BP90" s="73">
        <v>4</v>
      </c>
      <c r="BQ90" s="73">
        <v>2</v>
      </c>
      <c r="BR90" s="73">
        <v>4</v>
      </c>
      <c r="BS90" s="73">
        <v>1</v>
      </c>
      <c r="BT90" s="73">
        <v>4</v>
      </c>
      <c r="BU90" s="73">
        <v>4</v>
      </c>
      <c r="BV90" s="73">
        <v>5</v>
      </c>
      <c r="BW90" s="73">
        <v>10</v>
      </c>
      <c r="BX90" s="73">
        <v>7</v>
      </c>
      <c r="BY90" s="73">
        <v>6</v>
      </c>
      <c r="BZ90" s="73">
        <v>3</v>
      </c>
      <c r="CA90" s="73">
        <v>4</v>
      </c>
      <c r="CB90" s="73">
        <v>2</v>
      </c>
      <c r="CC90" s="73">
        <v>5</v>
      </c>
      <c r="CD90" s="73">
        <v>3</v>
      </c>
      <c r="CE90" s="73">
        <v>4</v>
      </c>
      <c r="CF90" s="73">
        <v>6</v>
      </c>
    </row>
    <row r="91" spans="1:84" x14ac:dyDescent="0.25">
      <c r="A91" s="48" t="s">
        <v>88</v>
      </c>
      <c r="B91" s="62" t="s">
        <v>74</v>
      </c>
      <c r="C91" s="63" t="s">
        <v>89</v>
      </c>
      <c r="D91" s="17"/>
      <c r="E91" s="11"/>
      <c r="F91" s="27" t="s">
        <v>68</v>
      </c>
      <c r="G91" s="23" t="e">
        <f ca="1">G90/G8</f>
        <v>#REF!</v>
      </c>
      <c r="H91" s="123" t="e">
        <f>IF(H5=0, 0, H90/H5)</f>
        <v>#REF!</v>
      </c>
      <c r="I91" s="123">
        <v>3.6563071297989033E-4</v>
      </c>
      <c r="J91" s="123">
        <v>0</v>
      </c>
      <c r="K91" s="123">
        <v>3.6791758646063282E-4</v>
      </c>
      <c r="L91" s="123">
        <v>1.105379513633014E-3</v>
      </c>
      <c r="M91" s="123">
        <v>3.6927621861152144E-4</v>
      </c>
      <c r="N91" s="123">
        <v>1.4858841010401188E-3</v>
      </c>
      <c r="O91" s="123">
        <v>3.7174721189591077E-4</v>
      </c>
      <c r="P91" s="123">
        <v>0</v>
      </c>
      <c r="Q91" s="123">
        <v>0</v>
      </c>
      <c r="R91" s="123">
        <v>0</v>
      </c>
      <c r="S91" s="123">
        <v>0</v>
      </c>
      <c r="T91" s="123">
        <v>0</v>
      </c>
      <c r="U91" s="123">
        <v>3.8624951718810351E-4</v>
      </c>
      <c r="V91" s="123">
        <v>2.3364485981308409E-3</v>
      </c>
      <c r="W91" s="123">
        <v>1.9692792437967705E-3</v>
      </c>
      <c r="X91" s="123">
        <v>4.3426766679826295E-3</v>
      </c>
      <c r="Y91" s="123">
        <v>7.9270709472849786E-4</v>
      </c>
      <c r="Z91" s="123">
        <v>8.0289040545965479E-4</v>
      </c>
      <c r="AA91" s="123">
        <v>3.2388663967611335E-3</v>
      </c>
      <c r="AB91" s="123">
        <v>2.0491803278688526E-3</v>
      </c>
      <c r="AC91" s="123">
        <v>5.8823529411764705E-3</v>
      </c>
      <c r="AD91" s="123">
        <v>3.8265306122448979E-3</v>
      </c>
      <c r="AE91" s="123">
        <v>2.5564550489987218E-3</v>
      </c>
      <c r="AF91" s="123">
        <v>1.2836970474967907E-3</v>
      </c>
      <c r="AG91" s="123">
        <v>1.2864493996569469E-3</v>
      </c>
      <c r="AH91" s="123">
        <v>0</v>
      </c>
      <c r="AI91" s="123">
        <v>4.3047783039173483E-4</v>
      </c>
      <c r="AJ91" s="123">
        <v>4.3066322136089578E-4</v>
      </c>
      <c r="AK91" s="123">
        <v>4.3122035360068997E-4</v>
      </c>
      <c r="AL91" s="123">
        <v>1.7271157167530224E-3</v>
      </c>
      <c r="AM91" s="123">
        <v>2.1635655560363477E-3</v>
      </c>
      <c r="AN91" s="123">
        <v>1.736111111111111E-3</v>
      </c>
      <c r="AO91" s="123">
        <v>9.025270758122744E-4</v>
      </c>
      <c r="AP91" s="123">
        <v>4.5228403437358661E-4</v>
      </c>
      <c r="AQ91" s="123">
        <v>2.1853146853146855E-3</v>
      </c>
      <c r="AR91" s="123">
        <v>9.0950432014552066E-4</v>
      </c>
      <c r="AS91" s="123">
        <v>0</v>
      </c>
      <c r="AT91" s="123">
        <v>4.5578851412944393E-4</v>
      </c>
      <c r="AU91" s="123">
        <v>0</v>
      </c>
      <c r="AV91" s="123">
        <v>4.5724737082761773E-4</v>
      </c>
      <c r="AW91" s="123">
        <v>1.3717421124828531E-3</v>
      </c>
      <c r="AX91" s="123">
        <v>9.1449474165523545E-4</v>
      </c>
      <c r="AY91" s="123">
        <v>9.1911764705882352E-4</v>
      </c>
      <c r="AZ91" s="123">
        <v>4.6274872744099955E-4</v>
      </c>
      <c r="BA91" s="123">
        <v>1.3947001394700139E-3</v>
      </c>
      <c r="BB91" s="123">
        <v>9.3066542577943234E-4</v>
      </c>
      <c r="BC91" s="123">
        <v>1.8570102135561746E-3</v>
      </c>
      <c r="BD91" s="123">
        <v>4.6382189239332097E-4</v>
      </c>
      <c r="BE91" s="123">
        <v>9.2893636785880169E-4</v>
      </c>
      <c r="BF91" s="123">
        <v>2.328830926874709E-3</v>
      </c>
      <c r="BG91" s="123">
        <v>1.3986013986013986E-3</v>
      </c>
      <c r="BH91" s="123">
        <v>1.8613308515588647E-3</v>
      </c>
      <c r="BI91" s="123">
        <v>9.3370681605975728E-4</v>
      </c>
      <c r="BJ91" s="123">
        <v>9.3545369504209543E-4</v>
      </c>
      <c r="BK91" s="123">
        <v>1.873536299765808E-3</v>
      </c>
      <c r="BL91" s="123">
        <v>0</v>
      </c>
      <c r="BM91" s="123">
        <v>9.42507068803016E-4</v>
      </c>
      <c r="BN91" s="123">
        <v>1.890359168241966E-3</v>
      </c>
      <c r="BO91" s="123">
        <v>9.4741828517290385E-4</v>
      </c>
      <c r="BP91" s="123">
        <v>1.8957345971563982E-3</v>
      </c>
      <c r="BQ91" s="123">
        <v>9.4966761633428305E-4</v>
      </c>
      <c r="BR91" s="123">
        <v>1.9038553069966682E-3</v>
      </c>
      <c r="BS91" s="123">
        <v>4.7528517110266159E-4</v>
      </c>
      <c r="BT91" s="123">
        <v>1.9011406844106464E-3</v>
      </c>
      <c r="BU91" s="123">
        <v>1.9011406844106464E-3</v>
      </c>
      <c r="BV91" s="123">
        <v>2.3854961832061069E-3</v>
      </c>
      <c r="BW91" s="123">
        <v>4.7846889952153108E-3</v>
      </c>
      <c r="BX91" s="123">
        <v>3.3653846153846156E-3</v>
      </c>
      <c r="BY91" s="123">
        <v>2.8957528957528956E-3</v>
      </c>
      <c r="BZ91" s="123">
        <v>1.440922190201729E-3</v>
      </c>
      <c r="CA91" s="123">
        <v>1.9351717464925011E-3</v>
      </c>
      <c r="CB91" s="123">
        <v>9.7323600973236014E-4</v>
      </c>
      <c r="CC91" s="123">
        <v>2.440214738897023E-3</v>
      </c>
      <c r="CD91" s="123">
        <v>1.4669926650366749E-3</v>
      </c>
      <c r="CE91" s="123">
        <v>1.9636720667648502E-3</v>
      </c>
      <c r="CF91" s="123">
        <v>2.9571217348447511E-3</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3" t="e">
        <f>#REF!</f>
        <v>#REF!</v>
      </c>
      <c r="I92" s="73">
        <v>1245</v>
      </c>
      <c r="J92" s="73">
        <v>1429</v>
      </c>
      <c r="K92" s="73">
        <v>1391</v>
      </c>
      <c r="L92" s="73">
        <v>1334</v>
      </c>
      <c r="M92" s="73">
        <v>1306</v>
      </c>
      <c r="N92" s="73">
        <v>1248</v>
      </c>
      <c r="O92" s="73">
        <v>1326</v>
      </c>
      <c r="P92" s="73">
        <v>1371</v>
      </c>
      <c r="Q92" s="73">
        <v>1266</v>
      </c>
      <c r="R92" s="73">
        <v>767</v>
      </c>
      <c r="S92" s="73">
        <v>242</v>
      </c>
      <c r="T92" s="73">
        <v>317</v>
      </c>
      <c r="U92" s="73">
        <v>1294</v>
      </c>
      <c r="V92" s="73">
        <v>1607</v>
      </c>
      <c r="W92" s="73">
        <v>1374</v>
      </c>
      <c r="X92" s="73">
        <v>1448</v>
      </c>
      <c r="Y92" s="73">
        <v>1472</v>
      </c>
      <c r="Z92" s="73">
        <v>1366</v>
      </c>
      <c r="AA92" s="73">
        <v>1304</v>
      </c>
      <c r="AB92" s="73">
        <v>1540</v>
      </c>
      <c r="AC92" s="73">
        <v>1421</v>
      </c>
      <c r="AD92" s="73">
        <v>1306</v>
      </c>
      <c r="AE92" s="73">
        <v>1427</v>
      </c>
      <c r="AF92" s="73">
        <v>1976</v>
      </c>
      <c r="AG92" s="73">
        <v>207</v>
      </c>
      <c r="AH92" s="73">
        <v>1260</v>
      </c>
      <c r="AI92" s="73">
        <v>1255</v>
      </c>
      <c r="AJ92" s="73">
        <v>1284</v>
      </c>
      <c r="AK92" s="73">
        <v>1237</v>
      </c>
      <c r="AL92" s="73">
        <v>1242</v>
      </c>
      <c r="AM92" s="73">
        <v>1338</v>
      </c>
      <c r="AN92" s="73">
        <v>1336</v>
      </c>
      <c r="AO92" s="73">
        <v>1043</v>
      </c>
      <c r="AP92" s="73">
        <v>1420</v>
      </c>
      <c r="AQ92" s="73">
        <v>1345</v>
      </c>
      <c r="AR92" s="73">
        <v>1275</v>
      </c>
      <c r="AS92" s="73">
        <v>1376</v>
      </c>
      <c r="AT92" s="73">
        <v>1205</v>
      </c>
      <c r="AU92" s="73">
        <v>1118</v>
      </c>
      <c r="AV92" s="73">
        <v>1256</v>
      </c>
      <c r="AW92" s="73">
        <v>1078</v>
      </c>
      <c r="AX92" s="73">
        <v>1226</v>
      </c>
      <c r="AY92" s="73">
        <v>1307</v>
      </c>
      <c r="AZ92" s="73">
        <v>1243</v>
      </c>
      <c r="BA92" s="73">
        <v>1255</v>
      </c>
      <c r="BB92" s="73">
        <v>1346</v>
      </c>
      <c r="BC92" s="73">
        <v>1278</v>
      </c>
      <c r="BD92" s="73">
        <v>1308</v>
      </c>
      <c r="BE92" s="73">
        <v>1334</v>
      </c>
      <c r="BF92" s="73">
        <v>1254</v>
      </c>
      <c r="BG92" s="73">
        <v>1367</v>
      </c>
      <c r="BH92" s="73">
        <v>1329</v>
      </c>
      <c r="BI92" s="73">
        <v>1260</v>
      </c>
      <c r="BJ92" s="73">
        <v>1407</v>
      </c>
      <c r="BK92" s="73">
        <v>1334</v>
      </c>
      <c r="BL92" s="73">
        <v>1410</v>
      </c>
      <c r="BM92" s="73">
        <v>1359</v>
      </c>
      <c r="BN92" s="73">
        <v>1451</v>
      </c>
      <c r="BO92" s="73">
        <v>1502</v>
      </c>
      <c r="BP92" s="73">
        <v>1488</v>
      </c>
      <c r="BQ92" s="73">
        <v>1391</v>
      </c>
      <c r="BR92" s="73">
        <v>1457</v>
      </c>
      <c r="BS92" s="73">
        <v>1300</v>
      </c>
      <c r="BT92" s="73">
        <v>1376</v>
      </c>
      <c r="BU92" s="73">
        <v>1450</v>
      </c>
      <c r="BV92" s="73">
        <v>1371</v>
      </c>
      <c r="BW92" s="73">
        <v>1594</v>
      </c>
      <c r="BX92" s="73">
        <v>1507</v>
      </c>
      <c r="BY92" s="73">
        <v>2878</v>
      </c>
      <c r="BZ92" s="73">
        <v>1640</v>
      </c>
      <c r="CA92" s="73">
        <v>1509</v>
      </c>
      <c r="CB92" s="73">
        <v>1460</v>
      </c>
      <c r="CC92" s="73">
        <v>1571</v>
      </c>
      <c r="CD92" s="73">
        <v>1490</v>
      </c>
      <c r="CE92" s="73">
        <v>1429</v>
      </c>
      <c r="CF92" s="73">
        <v>1583</v>
      </c>
    </row>
    <row r="93" spans="1:84" x14ac:dyDescent="0.25">
      <c r="A93" s="48" t="s">
        <v>88</v>
      </c>
      <c r="B93" s="62" t="s">
        <v>74</v>
      </c>
      <c r="C93" s="63" t="s">
        <v>89</v>
      </c>
      <c r="D93" s="17"/>
      <c r="E93" s="11"/>
      <c r="F93" s="27" t="s">
        <v>68</v>
      </c>
      <c r="G93" s="23" t="e">
        <f ca="1">G92/G8</f>
        <v>#REF!</v>
      </c>
      <c r="H93" s="123" t="e">
        <f>IF(H6=0, 0, H92/H6)</f>
        <v>#REF!</v>
      </c>
      <c r="I93" s="123">
        <v>2.2538015930485156E-2</v>
      </c>
      <c r="J93" s="123">
        <v>2.5831525668835863E-2</v>
      </c>
      <c r="K93" s="123">
        <v>2.5020685685505629E-2</v>
      </c>
      <c r="L93" s="123">
        <v>2.3898672495028573E-2</v>
      </c>
      <c r="M93" s="123">
        <v>2.330561404761055E-2</v>
      </c>
      <c r="N93" s="123">
        <v>2.2265436834311609E-2</v>
      </c>
      <c r="O93" s="123">
        <v>2.3603966035922175E-2</v>
      </c>
      <c r="P93" s="123">
        <v>2.431842772761942E-2</v>
      </c>
      <c r="Q93" s="123">
        <v>2.2440044667387488E-2</v>
      </c>
      <c r="R93" s="123">
        <v>1.3568737063704071E-2</v>
      </c>
      <c r="S93" s="123">
        <v>4.2725234370862095E-3</v>
      </c>
      <c r="T93" s="123">
        <v>5.5858046554245738E-3</v>
      </c>
      <c r="U93" s="123">
        <v>2.2786102942471253E-2</v>
      </c>
      <c r="V93" s="123">
        <v>2.8301720645990736E-2</v>
      </c>
      <c r="W93" s="123">
        <v>2.4110339018740788E-2</v>
      </c>
      <c r="X93" s="123">
        <v>2.5365238412220159E-2</v>
      </c>
      <c r="Y93" s="123">
        <v>2.5731566618886131E-2</v>
      </c>
      <c r="Z93" s="123">
        <v>2.3855261779190388E-2</v>
      </c>
      <c r="AA93" s="123">
        <v>2.2739558810707123E-2</v>
      </c>
      <c r="AB93" s="123">
        <v>2.6793792191523419E-2</v>
      </c>
      <c r="AC93" s="123">
        <v>2.4621835634952263E-2</v>
      </c>
      <c r="AD93" s="123">
        <v>2.2570554585832053E-2</v>
      </c>
      <c r="AE93" s="123">
        <v>2.460811533221818E-2</v>
      </c>
      <c r="AF93" s="123">
        <v>3.399803857469761E-2</v>
      </c>
      <c r="AG93" s="123">
        <v>3.5527941782232597E-3</v>
      </c>
      <c r="AH93" s="123">
        <v>2.160975526094637E-2</v>
      </c>
      <c r="AI93" s="123">
        <v>2.1487150512781002E-2</v>
      </c>
      <c r="AJ93" s="123">
        <v>2.1917995288655217E-2</v>
      </c>
      <c r="AK93" s="123">
        <v>2.1077562704471101E-2</v>
      </c>
      <c r="AL93" s="123">
        <v>2.1156270227915375E-2</v>
      </c>
      <c r="AM93" s="123">
        <v>2.2794255438763861E-2</v>
      </c>
      <c r="AN93" s="123">
        <v>2.2710274019174543E-2</v>
      </c>
      <c r="AO93" s="123">
        <v>1.7785280676625059E-2</v>
      </c>
      <c r="AP93" s="123">
        <v>2.4178443725523583E-2</v>
      </c>
      <c r="AQ93" s="123">
        <v>2.2720745983749176E-2</v>
      </c>
      <c r="AR93" s="123">
        <v>2.1602846492714333E-2</v>
      </c>
      <c r="AS93" s="123">
        <v>2.3264070874262431E-2</v>
      </c>
      <c r="AT93" s="123">
        <v>2.0356105142239341E-2</v>
      </c>
      <c r="AU93" s="123">
        <v>1.8857422369153439E-2</v>
      </c>
      <c r="AV93" s="123">
        <v>2.119258934296224E-2</v>
      </c>
      <c r="AW93" s="123">
        <v>1.8161601186063751E-2</v>
      </c>
      <c r="AX93" s="123">
        <v>2.0633478070618331E-2</v>
      </c>
      <c r="AY93" s="123">
        <v>2.1980054824008208E-2</v>
      </c>
      <c r="AZ93" s="123">
        <v>2.0878124160171995E-2</v>
      </c>
      <c r="BA93" s="123">
        <v>2.1012624317717579E-2</v>
      </c>
      <c r="BB93" s="123">
        <v>2.2463659273352359E-2</v>
      </c>
      <c r="BC93" s="123">
        <v>2.1263851452530697E-2</v>
      </c>
      <c r="BD93" s="123">
        <v>2.1717113018645502E-2</v>
      </c>
      <c r="BE93" s="123">
        <v>2.2141813836143939E-2</v>
      </c>
      <c r="BF93" s="123">
        <v>2.0804990543186117E-2</v>
      </c>
      <c r="BG93" s="123">
        <v>2.2562223542615698E-2</v>
      </c>
      <c r="BH93" s="123">
        <v>2.1814779554184038E-2</v>
      </c>
      <c r="BI93" s="123">
        <v>2.0611810894814332E-2</v>
      </c>
      <c r="BJ93" s="123">
        <v>2.2948573665410775E-2</v>
      </c>
      <c r="BK93" s="123">
        <v>2.1697407371263133E-2</v>
      </c>
      <c r="BL93" s="123">
        <v>2.2814426484151256E-2</v>
      </c>
      <c r="BM93" s="123">
        <v>2.1989223824086208E-2</v>
      </c>
      <c r="BN93" s="123">
        <v>2.3363658320586105E-2</v>
      </c>
      <c r="BO93" s="123">
        <v>2.411301974634773E-2</v>
      </c>
      <c r="BP93" s="123">
        <v>2.3741902543319399E-2</v>
      </c>
      <c r="BQ93" s="123">
        <v>2.2043325990840371E-2</v>
      </c>
      <c r="BR93" s="123">
        <v>2.2993766274757358E-2</v>
      </c>
      <c r="BS93" s="123">
        <v>2.0198567455446622E-2</v>
      </c>
      <c r="BT93" s="123">
        <v>2.1379406783611193E-2</v>
      </c>
      <c r="BU93" s="123">
        <v>2.252917139261354E-2</v>
      </c>
      <c r="BV93" s="123">
        <v>2.1239349341595663E-2</v>
      </c>
      <c r="BW93" s="123">
        <v>2.4649738657099556E-2</v>
      </c>
      <c r="BX93" s="123">
        <v>2.325114944302157E-2</v>
      </c>
      <c r="BY93" s="123">
        <v>4.4317831844779797E-2</v>
      </c>
      <c r="BZ93" s="123">
        <v>2.5225724085952042E-2</v>
      </c>
      <c r="CA93" s="123">
        <v>2.3171181131380135E-2</v>
      </c>
      <c r="CB93" s="123">
        <v>2.2407415933821385E-2</v>
      </c>
      <c r="CC93" s="123">
        <v>2.4061509243234136E-2</v>
      </c>
      <c r="CD93" s="123">
        <v>2.2784616560899151E-2</v>
      </c>
      <c r="CE93" s="123">
        <v>2.1810134310134309E-2</v>
      </c>
      <c r="CF93" s="123">
        <v>2.4112351677811457E-2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1344</v>
      </c>
      <c r="J94" s="73">
        <v>1543</v>
      </c>
      <c r="K94" s="73">
        <v>1601</v>
      </c>
      <c r="L94" s="73">
        <v>1456</v>
      </c>
      <c r="M94" s="73">
        <v>1392</v>
      </c>
      <c r="N94" s="73">
        <v>1445</v>
      </c>
      <c r="O94" s="73">
        <v>1462</v>
      </c>
      <c r="P94" s="73">
        <v>1478</v>
      </c>
      <c r="Q94" s="73">
        <v>1475</v>
      </c>
      <c r="R94" s="73">
        <v>905</v>
      </c>
      <c r="S94" s="73">
        <v>275</v>
      </c>
      <c r="T94" s="73">
        <v>382</v>
      </c>
      <c r="U94" s="73">
        <v>1441</v>
      </c>
      <c r="V94" s="73">
        <v>1754</v>
      </c>
      <c r="W94" s="73">
        <v>1596</v>
      </c>
      <c r="X94" s="73">
        <v>1609</v>
      </c>
      <c r="Y94" s="73">
        <v>1613</v>
      </c>
      <c r="Z94" s="73">
        <v>1606</v>
      </c>
      <c r="AA94" s="73">
        <v>1497</v>
      </c>
      <c r="AB94" s="73">
        <v>1709</v>
      </c>
      <c r="AC94" s="73">
        <v>1722</v>
      </c>
      <c r="AD94" s="73">
        <v>1484</v>
      </c>
      <c r="AE94" s="73">
        <v>1550</v>
      </c>
      <c r="AF94" s="73">
        <v>2233</v>
      </c>
      <c r="AG94" s="73">
        <v>256</v>
      </c>
      <c r="AH94" s="73">
        <v>1389</v>
      </c>
      <c r="AI94" s="73">
        <v>1476</v>
      </c>
      <c r="AJ94" s="73">
        <v>1388</v>
      </c>
      <c r="AK94" s="73">
        <v>1360</v>
      </c>
      <c r="AL94" s="73">
        <v>1492</v>
      </c>
      <c r="AM94" s="73">
        <v>1473</v>
      </c>
      <c r="AN94" s="73">
        <v>1481</v>
      </c>
      <c r="AO94" s="73">
        <v>1237</v>
      </c>
      <c r="AP94" s="73">
        <v>1519</v>
      </c>
      <c r="AQ94" s="73">
        <v>1505</v>
      </c>
      <c r="AR94" s="73">
        <v>1511</v>
      </c>
      <c r="AS94" s="73">
        <v>1462</v>
      </c>
      <c r="AT94" s="73">
        <v>1286</v>
      </c>
      <c r="AU94" s="73">
        <v>1327</v>
      </c>
      <c r="AV94" s="73">
        <v>1331</v>
      </c>
      <c r="AW94" s="73">
        <v>1143</v>
      </c>
      <c r="AX94" s="73">
        <v>1392</v>
      </c>
      <c r="AY94" s="73">
        <v>1388</v>
      </c>
      <c r="AZ94" s="73">
        <v>1322</v>
      </c>
      <c r="BA94" s="73">
        <v>1420</v>
      </c>
      <c r="BB94" s="73">
        <v>1394</v>
      </c>
      <c r="BC94" s="73">
        <v>1339</v>
      </c>
      <c r="BD94" s="73">
        <v>1469</v>
      </c>
      <c r="BE94" s="73">
        <v>1378</v>
      </c>
      <c r="BF94" s="73">
        <v>1335</v>
      </c>
      <c r="BG94" s="73">
        <v>1479</v>
      </c>
      <c r="BH94" s="73">
        <v>1365</v>
      </c>
      <c r="BI94" s="73">
        <v>1316</v>
      </c>
      <c r="BJ94" s="73">
        <v>1533</v>
      </c>
      <c r="BK94" s="73">
        <v>1375</v>
      </c>
      <c r="BL94" s="73">
        <v>1458</v>
      </c>
      <c r="BM94" s="73">
        <v>1410</v>
      </c>
      <c r="BN94" s="73">
        <v>1477</v>
      </c>
      <c r="BO94" s="73">
        <v>1535</v>
      </c>
      <c r="BP94" s="73">
        <v>1523</v>
      </c>
      <c r="BQ94" s="73">
        <v>1402</v>
      </c>
      <c r="BR94" s="73">
        <v>1485</v>
      </c>
      <c r="BS94" s="73">
        <v>1330</v>
      </c>
      <c r="BT94" s="73">
        <v>1396</v>
      </c>
      <c r="BU94" s="73">
        <v>1482</v>
      </c>
      <c r="BV94" s="73">
        <v>1398</v>
      </c>
      <c r="BW94" s="73">
        <v>1619</v>
      </c>
      <c r="BX94" s="73">
        <v>1541</v>
      </c>
      <c r="BY94" s="73">
        <v>2910</v>
      </c>
      <c r="BZ94" s="73">
        <v>1657</v>
      </c>
      <c r="CA94" s="73">
        <v>23569</v>
      </c>
      <c r="CB94" s="73">
        <v>1489</v>
      </c>
      <c r="CC94" s="73">
        <v>23546</v>
      </c>
      <c r="CD94" s="73">
        <v>23862</v>
      </c>
      <c r="CE94" s="73">
        <v>21551</v>
      </c>
      <c r="CF94" s="73">
        <v>24497</v>
      </c>
    </row>
    <row r="95" spans="1:84" x14ac:dyDescent="0.25">
      <c r="A95" s="48" t="s">
        <v>88</v>
      </c>
      <c r="B95" s="62" t="s">
        <v>74</v>
      </c>
      <c r="C95" s="63" t="s">
        <v>89</v>
      </c>
      <c r="D95" s="17"/>
      <c r="E95" s="11"/>
      <c r="F95" s="27" t="s">
        <v>68</v>
      </c>
      <c r="G95" s="23" t="e">
        <f ca="1">G94/G8</f>
        <v>#REF!</v>
      </c>
      <c r="H95" s="123" t="e">
        <f>IF(H8=0, 0, H94/H8)</f>
        <v>#REF!</v>
      </c>
      <c r="I95" s="123">
        <v>2.3182406209573091E-2</v>
      </c>
      <c r="J95" s="123">
        <v>2.6579618273272237E-2</v>
      </c>
      <c r="K95" s="123">
        <v>2.7455755247633419E-2</v>
      </c>
      <c r="L95" s="123">
        <v>2.4874856918319581E-2</v>
      </c>
      <c r="M95" s="123">
        <v>2.3695230313553264E-2</v>
      </c>
      <c r="N95" s="123">
        <v>2.4598675586878435E-2</v>
      </c>
      <c r="O95" s="123">
        <v>2.483564645726808E-2</v>
      </c>
      <c r="P95" s="123">
        <v>2.5026245385891835E-2</v>
      </c>
      <c r="Q95" s="123">
        <v>2.4963189872560802E-2</v>
      </c>
      <c r="R95" s="123">
        <v>1.5291553317675684E-2</v>
      </c>
      <c r="S95" s="123">
        <v>4.6395492045281997E-3</v>
      </c>
      <c r="T95" s="123">
        <v>6.4346595694505272E-3</v>
      </c>
      <c r="U95" s="123">
        <v>2.426824749907373E-2</v>
      </c>
      <c r="V95" s="123">
        <v>2.9553994170078687E-2</v>
      </c>
      <c r="W95" s="123">
        <v>2.6811362910947972E-2</v>
      </c>
      <c r="X95" s="123">
        <v>2.6988040725272146E-2</v>
      </c>
      <c r="Y95" s="123">
        <v>2.7005307304659377E-2</v>
      </c>
      <c r="Z95" s="123">
        <v>2.6877311599417603E-2</v>
      </c>
      <c r="AA95" s="123">
        <v>2.5027167098553873E-2</v>
      </c>
      <c r="AB95" s="123">
        <v>2.8523265905601176E-2</v>
      </c>
      <c r="AC95" s="123">
        <v>2.8655583845040189E-2</v>
      </c>
      <c r="AD95" s="123">
        <v>2.4645022004483933E-2</v>
      </c>
      <c r="AE95" s="123">
        <v>2.5689472288517635E-2</v>
      </c>
      <c r="AF95" s="123">
        <v>3.6934731549174635E-2</v>
      </c>
      <c r="AG95" s="123">
        <v>4.2247013004158692E-3</v>
      </c>
      <c r="AH95" s="123">
        <v>2.2903029003907859E-2</v>
      </c>
      <c r="AI95" s="123">
        <v>2.4304297711180634E-2</v>
      </c>
      <c r="AJ95" s="123">
        <v>2.2789964534349141E-2</v>
      </c>
      <c r="AK95" s="123">
        <v>2.2292523808743258E-2</v>
      </c>
      <c r="AL95" s="123">
        <v>2.445019828914162E-2</v>
      </c>
      <c r="AM95" s="123">
        <v>2.4143583019177184E-2</v>
      </c>
      <c r="AN95" s="123">
        <v>2.4226264476869725E-2</v>
      </c>
      <c r="AO95" s="123">
        <v>2.0325336838646072E-2</v>
      </c>
      <c r="AP95" s="123">
        <v>2.4925747854482205E-2</v>
      </c>
      <c r="AQ95" s="123">
        <v>2.4477514841018136E-2</v>
      </c>
      <c r="AR95" s="123">
        <v>2.4681879808556167E-2</v>
      </c>
      <c r="AS95" s="123">
        <v>2.3832811684924363E-2</v>
      </c>
      <c r="AT95" s="123">
        <v>2.0948037139599283E-2</v>
      </c>
      <c r="AU95" s="123">
        <v>2.1585308326691283E-2</v>
      </c>
      <c r="AV95" s="123">
        <v>2.1658828698354841E-2</v>
      </c>
      <c r="AW95" s="123">
        <v>1.8572380286953839E-2</v>
      </c>
      <c r="AX95" s="123">
        <v>2.2595568541514486E-2</v>
      </c>
      <c r="AY95" s="123">
        <v>2.251821087298626E-2</v>
      </c>
      <c r="AZ95" s="123">
        <v>2.1427297923724005E-2</v>
      </c>
      <c r="BA95" s="123">
        <v>2.2948753171614655E-2</v>
      </c>
      <c r="BB95" s="123">
        <v>2.2459238254817299E-2</v>
      </c>
      <c r="BC95" s="123">
        <v>2.1507967103572348E-2</v>
      </c>
      <c r="BD95" s="123">
        <v>2.354732708183057E-2</v>
      </c>
      <c r="BE95" s="123">
        <v>2.2082979439432059E-2</v>
      </c>
      <c r="BF95" s="123">
        <v>2.138703320997741E-2</v>
      </c>
      <c r="BG95" s="123">
        <v>2.3576108268375497E-2</v>
      </c>
      <c r="BH95" s="123">
        <v>2.1642276164956953E-2</v>
      </c>
      <c r="BI95" s="123">
        <v>2.0799089644708561E-2</v>
      </c>
      <c r="BJ95" s="123">
        <v>2.416113729136787E-2</v>
      </c>
      <c r="BK95" s="123">
        <v>2.1613719603250703E-2</v>
      </c>
      <c r="BL95" s="123">
        <v>2.2807978099335158E-2</v>
      </c>
      <c r="BM95" s="123">
        <v>2.2057098161908487E-2</v>
      </c>
      <c r="BN95" s="123">
        <v>2.299870758786067E-2</v>
      </c>
      <c r="BO95" s="123">
        <v>2.3835033617490411E-2</v>
      </c>
      <c r="BP95" s="123">
        <v>2.3508891084218324E-2</v>
      </c>
      <c r="BQ95" s="123">
        <v>2.1500099679492096E-2</v>
      </c>
      <c r="BR95" s="123">
        <v>2.2683530382183119E-2</v>
      </c>
      <c r="BS95" s="123">
        <v>2.0010531858873092E-2</v>
      </c>
      <c r="BT95" s="123">
        <v>2.1003535695478824E-2</v>
      </c>
      <c r="BU95" s="123">
        <v>2.2297449785601445E-2</v>
      </c>
      <c r="BV95" s="123">
        <v>2.0976502715841911E-2</v>
      </c>
      <c r="BW95" s="123">
        <v>2.4252501647791958E-2</v>
      </c>
      <c r="BX95" s="123">
        <v>2.3036445720094476E-2</v>
      </c>
      <c r="BY95" s="123">
        <v>4.3425058198531603E-2</v>
      </c>
      <c r="BZ95" s="123">
        <v>2.469632610477681E-2</v>
      </c>
      <c r="CA95" s="123">
        <v>0.35077614561474008</v>
      </c>
      <c r="CB95" s="123">
        <v>2.2153782062726893E-2</v>
      </c>
      <c r="CC95" s="123">
        <v>0.34965844965844967</v>
      </c>
      <c r="CD95" s="123">
        <v>0.35382562277580071</v>
      </c>
      <c r="CE95" s="123">
        <v>0.31900469233388101</v>
      </c>
      <c r="CF95" s="123">
        <v>0.36195330969267142</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3" t="e">
        <f>#REF!</f>
        <v>#REF!</v>
      </c>
      <c r="I96" s="73">
        <v>10</v>
      </c>
      <c r="J96" s="73">
        <v>15</v>
      </c>
      <c r="K96" s="73">
        <v>16</v>
      </c>
      <c r="L96" s="73">
        <v>7</v>
      </c>
      <c r="M96" s="73">
        <v>3</v>
      </c>
      <c r="N96" s="73">
        <v>6</v>
      </c>
      <c r="O96" s="73">
        <v>28</v>
      </c>
      <c r="P96" s="73">
        <v>39</v>
      </c>
      <c r="Q96" s="73">
        <v>28</v>
      </c>
      <c r="R96" s="73">
        <v>35</v>
      </c>
      <c r="S96" s="73">
        <v>41</v>
      </c>
      <c r="T96" s="73">
        <v>43</v>
      </c>
      <c r="U96" s="73">
        <v>32</v>
      </c>
      <c r="V96" s="73">
        <v>49</v>
      </c>
      <c r="W96" s="73">
        <v>45</v>
      </c>
      <c r="X96" s="73">
        <v>33</v>
      </c>
      <c r="Y96" s="73">
        <v>23</v>
      </c>
      <c r="Z96" s="73">
        <v>26</v>
      </c>
      <c r="AA96" s="73">
        <v>26</v>
      </c>
      <c r="AB96" s="73">
        <v>20</v>
      </c>
      <c r="AC96" s="73">
        <v>8</v>
      </c>
      <c r="AD96" s="73">
        <v>13</v>
      </c>
      <c r="AE96" s="73">
        <v>18</v>
      </c>
      <c r="AF96" s="73">
        <v>1</v>
      </c>
      <c r="AG96" s="73">
        <v>1</v>
      </c>
      <c r="AH96" s="73">
        <v>14</v>
      </c>
      <c r="AI96" s="73">
        <v>14</v>
      </c>
      <c r="AJ96" s="73">
        <v>15</v>
      </c>
      <c r="AK96" s="73">
        <v>11</v>
      </c>
      <c r="AL96" s="73">
        <v>14</v>
      </c>
      <c r="AM96" s="73">
        <v>17</v>
      </c>
      <c r="AN96" s="73">
        <v>20</v>
      </c>
      <c r="AO96" s="73">
        <v>9</v>
      </c>
      <c r="AP96" s="73">
        <v>16</v>
      </c>
      <c r="AQ96" s="73">
        <v>20</v>
      </c>
      <c r="AR96" s="73">
        <v>15</v>
      </c>
      <c r="AS96" s="73">
        <v>16</v>
      </c>
      <c r="AT96" s="73">
        <v>12</v>
      </c>
      <c r="AU96" s="73">
        <v>8</v>
      </c>
      <c r="AV96" s="73">
        <v>14</v>
      </c>
      <c r="AW96" s="73">
        <v>13</v>
      </c>
      <c r="AX96" s="73">
        <v>14</v>
      </c>
      <c r="AY96" s="73">
        <v>15</v>
      </c>
      <c r="AZ96" s="73">
        <v>16</v>
      </c>
      <c r="BA96" s="73">
        <v>15</v>
      </c>
      <c r="BB96" s="73">
        <v>16</v>
      </c>
      <c r="BC96" s="73">
        <v>14</v>
      </c>
      <c r="BD96" s="73">
        <v>11</v>
      </c>
      <c r="BE96" s="73">
        <v>11</v>
      </c>
      <c r="BF96" s="73">
        <v>16</v>
      </c>
      <c r="BG96" s="73">
        <v>16</v>
      </c>
      <c r="BH96" s="73">
        <v>17</v>
      </c>
      <c r="BI96" s="73">
        <v>10</v>
      </c>
      <c r="BJ96" s="73">
        <v>13</v>
      </c>
      <c r="BK96" s="73">
        <v>11</v>
      </c>
      <c r="BL96" s="73">
        <v>18</v>
      </c>
      <c r="BM96" s="73">
        <v>15</v>
      </c>
      <c r="BN96" s="73">
        <v>15</v>
      </c>
      <c r="BO96" s="73">
        <v>18</v>
      </c>
      <c r="BP96" s="73">
        <v>16</v>
      </c>
      <c r="BQ96" s="73">
        <v>9</v>
      </c>
      <c r="BR96" s="73">
        <v>9</v>
      </c>
      <c r="BS96" s="73">
        <v>14</v>
      </c>
      <c r="BT96" s="73">
        <v>14</v>
      </c>
      <c r="BU96" s="73">
        <v>13</v>
      </c>
      <c r="BV96" s="73">
        <v>17</v>
      </c>
      <c r="BW96" s="73">
        <v>19</v>
      </c>
      <c r="BX96" s="73">
        <v>21</v>
      </c>
      <c r="BY96" s="73">
        <v>17</v>
      </c>
      <c r="BZ96" s="73">
        <v>20</v>
      </c>
      <c r="CA96" s="73">
        <v>19</v>
      </c>
      <c r="CB96" s="73">
        <v>5</v>
      </c>
      <c r="CC96" s="73">
        <v>18</v>
      </c>
      <c r="CD96" s="73">
        <v>17</v>
      </c>
      <c r="CE96" s="73">
        <v>26</v>
      </c>
      <c r="CF96" s="73">
        <v>24</v>
      </c>
    </row>
    <row r="97" spans="1:84" x14ac:dyDescent="0.25">
      <c r="A97" s="48" t="s">
        <v>88</v>
      </c>
      <c r="B97" s="62" t="s">
        <v>74</v>
      </c>
      <c r="C97" s="63" t="s">
        <v>89</v>
      </c>
      <c r="D97" s="17"/>
      <c r="E97" s="11"/>
      <c r="F97" s="27" t="s">
        <v>68</v>
      </c>
      <c r="G97" s="23" t="e">
        <f ca="1">G96/G8</f>
        <v>#REF!</v>
      </c>
      <c r="H97" s="123" t="e">
        <f>IF(H5=0, 0, H96/H5)</f>
        <v>#REF!</v>
      </c>
      <c r="I97" s="123">
        <v>3.6563071297989031E-3</v>
      </c>
      <c r="J97" s="123">
        <v>5.4904831625183018E-3</v>
      </c>
      <c r="K97" s="123">
        <v>5.8866813833701251E-3</v>
      </c>
      <c r="L97" s="123">
        <v>2.5792188651436992E-3</v>
      </c>
      <c r="M97" s="123">
        <v>1.1078286558345643E-3</v>
      </c>
      <c r="N97" s="123">
        <v>2.2288261515601782E-3</v>
      </c>
      <c r="O97" s="123">
        <v>1.0408921933085501E-2</v>
      </c>
      <c r="P97" s="123">
        <v>1.4546810891458411E-2</v>
      </c>
      <c r="Q97" s="123">
        <v>1.0486891385767791E-2</v>
      </c>
      <c r="R97" s="123">
        <v>1.3177710843373495E-2</v>
      </c>
      <c r="S97" s="123">
        <v>1.5577507598784195E-2</v>
      </c>
      <c r="T97" s="123">
        <v>1.6443594646271511E-2</v>
      </c>
      <c r="U97" s="123">
        <v>1.2359984550019312E-2</v>
      </c>
      <c r="V97" s="123">
        <v>1.9080996884735201E-2</v>
      </c>
      <c r="W97" s="123">
        <v>1.7723513194170933E-2</v>
      </c>
      <c r="X97" s="123">
        <v>1.3028030003947888E-2</v>
      </c>
      <c r="Y97" s="123">
        <v>9.116131589377725E-3</v>
      </c>
      <c r="Z97" s="123">
        <v>1.0437575270975512E-2</v>
      </c>
      <c r="AA97" s="123">
        <v>1.0526315789473684E-2</v>
      </c>
      <c r="AB97" s="123">
        <v>8.1967213114754103E-3</v>
      </c>
      <c r="AC97" s="123">
        <v>3.3613445378151263E-3</v>
      </c>
      <c r="AD97" s="123">
        <v>5.5272108843537416E-3</v>
      </c>
      <c r="AE97" s="123">
        <v>7.6693651469961653E-3</v>
      </c>
      <c r="AF97" s="123">
        <v>4.2789901583226359E-4</v>
      </c>
      <c r="AG97" s="123">
        <v>4.288164665523156E-4</v>
      </c>
      <c r="AH97" s="123">
        <v>5.9829059829059833E-3</v>
      </c>
      <c r="AI97" s="123">
        <v>6.0266896254842876E-3</v>
      </c>
      <c r="AJ97" s="123">
        <v>6.4599483204134363E-3</v>
      </c>
      <c r="AK97" s="123">
        <v>4.7434238896075891E-3</v>
      </c>
      <c r="AL97" s="123">
        <v>6.044905008635579E-3</v>
      </c>
      <c r="AM97" s="123">
        <v>7.3561228905235825E-3</v>
      </c>
      <c r="AN97" s="123">
        <v>8.6805555555555559E-3</v>
      </c>
      <c r="AO97" s="123">
        <v>4.0613718411552343E-3</v>
      </c>
      <c r="AP97" s="123">
        <v>7.2365445499773858E-3</v>
      </c>
      <c r="AQ97" s="123">
        <v>8.7412587412587419E-3</v>
      </c>
      <c r="AR97" s="123">
        <v>6.8212824010914054E-3</v>
      </c>
      <c r="AS97" s="123">
        <v>7.2826581702321348E-3</v>
      </c>
      <c r="AT97" s="123">
        <v>5.4694621695533276E-3</v>
      </c>
      <c r="AU97" s="123">
        <v>3.6529680365296802E-3</v>
      </c>
      <c r="AV97" s="123">
        <v>6.4014631915866481E-3</v>
      </c>
      <c r="AW97" s="123">
        <v>5.9442158207590303E-3</v>
      </c>
      <c r="AX97" s="123">
        <v>6.4014631915866481E-3</v>
      </c>
      <c r="AY97" s="123">
        <v>6.8933823529411763E-3</v>
      </c>
      <c r="AZ97" s="123">
        <v>7.4039796390559928E-3</v>
      </c>
      <c r="BA97" s="123">
        <v>6.9735006973500697E-3</v>
      </c>
      <c r="BB97" s="123">
        <v>7.4453234062354587E-3</v>
      </c>
      <c r="BC97" s="123">
        <v>6.4995357474466105E-3</v>
      </c>
      <c r="BD97" s="123">
        <v>5.1020408163265302E-3</v>
      </c>
      <c r="BE97" s="123">
        <v>5.1091500232234091E-3</v>
      </c>
      <c r="BF97" s="123">
        <v>7.4522589659990687E-3</v>
      </c>
      <c r="BG97" s="123">
        <v>7.4592074592074592E-3</v>
      </c>
      <c r="BH97" s="123">
        <v>7.9106561191251753E-3</v>
      </c>
      <c r="BI97" s="123">
        <v>4.6685340802987861E-3</v>
      </c>
      <c r="BJ97" s="123">
        <v>6.0804490177736202E-3</v>
      </c>
      <c r="BK97" s="123">
        <v>5.1522248243559719E-3</v>
      </c>
      <c r="BL97" s="123">
        <v>8.4825636192271438E-3</v>
      </c>
      <c r="BM97" s="123">
        <v>7.0688030160226201E-3</v>
      </c>
      <c r="BN97" s="123">
        <v>7.0888468809073724E-3</v>
      </c>
      <c r="BO97" s="123">
        <v>8.5267645665561345E-3</v>
      </c>
      <c r="BP97" s="123">
        <v>7.5829383886255926E-3</v>
      </c>
      <c r="BQ97" s="123">
        <v>4.2735042735042739E-3</v>
      </c>
      <c r="BR97" s="123">
        <v>4.2836744407425036E-3</v>
      </c>
      <c r="BS97" s="123">
        <v>6.653992395437262E-3</v>
      </c>
      <c r="BT97" s="123">
        <v>6.653992395437262E-3</v>
      </c>
      <c r="BU97" s="123">
        <v>6.1787072243346007E-3</v>
      </c>
      <c r="BV97" s="123">
        <v>8.110687022900763E-3</v>
      </c>
      <c r="BW97" s="123">
        <v>9.0909090909090905E-3</v>
      </c>
      <c r="BX97" s="123">
        <v>1.0096153846153847E-2</v>
      </c>
      <c r="BY97" s="123">
        <v>8.2046332046332038E-3</v>
      </c>
      <c r="BZ97" s="123">
        <v>9.6061479346781949E-3</v>
      </c>
      <c r="CA97" s="123">
        <v>9.1920657958393815E-3</v>
      </c>
      <c r="CB97" s="123">
        <v>2.4330900243309003E-3</v>
      </c>
      <c r="CC97" s="123">
        <v>8.7847730600292828E-3</v>
      </c>
      <c r="CD97" s="123">
        <v>8.3129584352078234E-3</v>
      </c>
      <c r="CE97" s="123">
        <v>1.2763868433971527E-2</v>
      </c>
      <c r="CF97" s="123">
        <v>1.1828486939379004E-2</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3" t="e">
        <f>#REF!</f>
        <v>#REF!</v>
      </c>
      <c r="I98" s="73">
        <v>17328</v>
      </c>
      <c r="J98" s="73">
        <v>17834</v>
      </c>
      <c r="K98" s="73">
        <v>19098</v>
      </c>
      <c r="L98" s="73">
        <v>19129</v>
      </c>
      <c r="M98" s="73">
        <v>17830</v>
      </c>
      <c r="N98" s="73">
        <v>18332</v>
      </c>
      <c r="O98" s="73">
        <v>18713</v>
      </c>
      <c r="P98" s="73">
        <v>19884</v>
      </c>
      <c r="Q98" s="73">
        <v>18685</v>
      </c>
      <c r="R98" s="73">
        <v>12416</v>
      </c>
      <c r="S98" s="73">
        <v>6001</v>
      </c>
      <c r="T98" s="73">
        <v>7357</v>
      </c>
      <c r="U98" s="73">
        <v>18699</v>
      </c>
      <c r="V98" s="73">
        <v>20960</v>
      </c>
      <c r="W98" s="73">
        <v>19071</v>
      </c>
      <c r="X98" s="73">
        <v>20306</v>
      </c>
      <c r="Y98" s="73">
        <v>20131</v>
      </c>
      <c r="Z98" s="73">
        <v>20811</v>
      </c>
      <c r="AA98" s="73">
        <v>20395</v>
      </c>
      <c r="AB98" s="73">
        <v>21071</v>
      </c>
      <c r="AC98" s="73">
        <v>21284</v>
      </c>
      <c r="AD98" s="73">
        <v>19556</v>
      </c>
      <c r="AE98" s="73">
        <v>19754</v>
      </c>
      <c r="AF98" s="73">
        <v>26935</v>
      </c>
      <c r="AG98" s="73">
        <v>4821</v>
      </c>
      <c r="AH98" s="73">
        <v>20142</v>
      </c>
      <c r="AI98" s="73">
        <v>18842</v>
      </c>
      <c r="AJ98" s="73">
        <v>20017</v>
      </c>
      <c r="AK98" s="73">
        <v>19966</v>
      </c>
      <c r="AL98" s="73">
        <v>20413</v>
      </c>
      <c r="AM98" s="73">
        <v>21138</v>
      </c>
      <c r="AN98" s="73">
        <v>22120</v>
      </c>
      <c r="AO98" s="73">
        <v>17295</v>
      </c>
      <c r="AP98" s="73">
        <v>21067</v>
      </c>
      <c r="AQ98" s="73">
        <v>22373</v>
      </c>
      <c r="AR98" s="73">
        <v>19690</v>
      </c>
      <c r="AS98" s="73">
        <v>20338</v>
      </c>
      <c r="AT98" s="73">
        <v>21860</v>
      </c>
      <c r="AU98" s="73">
        <v>19489</v>
      </c>
      <c r="AV98" s="73">
        <v>20198</v>
      </c>
      <c r="AW98" s="73">
        <v>20035</v>
      </c>
      <c r="AX98" s="73">
        <v>19949</v>
      </c>
      <c r="AY98" s="73">
        <v>20697</v>
      </c>
      <c r="AZ98" s="73">
        <v>21563</v>
      </c>
      <c r="BA98" s="73">
        <v>19694</v>
      </c>
      <c r="BB98" s="73">
        <v>20951</v>
      </c>
      <c r="BC98" s="73">
        <v>20813</v>
      </c>
      <c r="BD98" s="73">
        <v>19384</v>
      </c>
      <c r="BE98" s="73">
        <v>21514</v>
      </c>
      <c r="BF98" s="73">
        <v>20497</v>
      </c>
      <c r="BG98" s="73">
        <v>19396</v>
      </c>
      <c r="BH98" s="73">
        <v>21396</v>
      </c>
      <c r="BI98" s="73">
        <v>20504</v>
      </c>
      <c r="BJ98" s="73">
        <v>20096</v>
      </c>
      <c r="BK98" s="73">
        <v>21616</v>
      </c>
      <c r="BL98" s="73">
        <v>21449</v>
      </c>
      <c r="BM98" s="73">
        <v>18290</v>
      </c>
      <c r="BN98" s="73">
        <v>22876</v>
      </c>
      <c r="BO98" s="73">
        <v>22836</v>
      </c>
      <c r="BP98" s="73">
        <v>21536</v>
      </c>
      <c r="BQ98" s="73">
        <v>22698</v>
      </c>
      <c r="BR98" s="73">
        <v>23462</v>
      </c>
      <c r="BS98" s="73">
        <v>20187</v>
      </c>
      <c r="BT98" s="73">
        <v>23668</v>
      </c>
      <c r="BU98" s="73">
        <v>23567</v>
      </c>
      <c r="BV98" s="73">
        <v>21151</v>
      </c>
      <c r="BW98" s="73">
        <v>24604</v>
      </c>
      <c r="BX98" s="73">
        <v>24149</v>
      </c>
      <c r="BY98" s="73">
        <v>21838</v>
      </c>
      <c r="BZ98" s="73">
        <v>24011</v>
      </c>
      <c r="CA98" s="73">
        <v>23550</v>
      </c>
      <c r="CB98" s="73">
        <v>1484</v>
      </c>
      <c r="CC98" s="73">
        <v>23527</v>
      </c>
      <c r="CD98" s="73">
        <v>23845</v>
      </c>
      <c r="CE98" s="73">
        <v>21525</v>
      </c>
      <c r="CF98" s="73">
        <v>24473</v>
      </c>
    </row>
    <row r="99" spans="1:84" x14ac:dyDescent="0.25">
      <c r="A99" s="48" t="s">
        <v>88</v>
      </c>
      <c r="B99" s="62" t="s">
        <v>74</v>
      </c>
      <c r="C99" s="63" t="s">
        <v>89</v>
      </c>
      <c r="D99" s="17"/>
      <c r="E99" s="11"/>
      <c r="F99" s="27" t="s">
        <v>68</v>
      </c>
      <c r="G99" s="23" t="e">
        <f ca="1">G98/G8</f>
        <v>#REF!</v>
      </c>
      <c r="H99" s="123" t="e">
        <f>IF(H6=0, 0, H98/H6)</f>
        <v>#REF!</v>
      </c>
      <c r="I99" s="123">
        <v>0.31368573497465607</v>
      </c>
      <c r="J99" s="123">
        <v>0.32237888647866958</v>
      </c>
      <c r="K99" s="123">
        <v>0.34352627981436845</v>
      </c>
      <c r="L99" s="123">
        <v>0.34269693115247496</v>
      </c>
      <c r="M99" s="123">
        <v>0.31817695135443808</v>
      </c>
      <c r="N99" s="123">
        <v>0.32705928529375033</v>
      </c>
      <c r="O99" s="123">
        <v>0.3331078555280631</v>
      </c>
      <c r="P99" s="123">
        <v>0.35269702183514556</v>
      </c>
      <c r="Q99" s="123">
        <v>0.33119449811227114</v>
      </c>
      <c r="R99" s="123">
        <v>0.2196472482176659</v>
      </c>
      <c r="S99" s="123">
        <v>0.10594798820642291</v>
      </c>
      <c r="T99" s="123">
        <v>0.12963648217652551</v>
      </c>
      <c r="U99" s="123">
        <v>0.32927151384951309</v>
      </c>
      <c r="V99" s="123">
        <v>0.36913756362163402</v>
      </c>
      <c r="W99" s="123">
        <v>0.3346493998736576</v>
      </c>
      <c r="X99" s="123">
        <v>0.35570893038573381</v>
      </c>
      <c r="Y99" s="123">
        <v>0.35190364647064992</v>
      </c>
      <c r="Z99" s="123">
        <v>0.36343473857008141</v>
      </c>
      <c r="AA99" s="123">
        <v>0.35565437265672684</v>
      </c>
      <c r="AB99" s="123">
        <v>0.36660519173220124</v>
      </c>
      <c r="AC99" s="123">
        <v>0.36879039384540746</v>
      </c>
      <c r="AD99" s="123">
        <v>0.33797072395140243</v>
      </c>
      <c r="AE99" s="123">
        <v>0.34065081308524031</v>
      </c>
      <c r="AF99" s="123">
        <v>0.46342974140155879</v>
      </c>
      <c r="AG99" s="123">
        <v>8.2744061513112727E-2</v>
      </c>
      <c r="AH99" s="123">
        <v>0.34544737338569981</v>
      </c>
      <c r="AI99" s="123">
        <v>0.32259831869467703</v>
      </c>
      <c r="AJ99" s="123">
        <v>0.34169198729985317</v>
      </c>
      <c r="AK99" s="123">
        <v>0.34020583424209377</v>
      </c>
      <c r="AL99" s="123">
        <v>0.34771573604060912</v>
      </c>
      <c r="AM99" s="123">
        <v>0.36010834937562819</v>
      </c>
      <c r="AN99" s="123">
        <v>0.37601142313184199</v>
      </c>
      <c r="AO99" s="123">
        <v>0.29491508082668305</v>
      </c>
      <c r="AP99" s="123">
        <v>0.35870934786310232</v>
      </c>
      <c r="AQ99" s="123">
        <v>0.37794144973562849</v>
      </c>
      <c r="AR99" s="123">
        <v>0.33361572348356489</v>
      </c>
      <c r="AS99" s="123">
        <v>0.34385514058193989</v>
      </c>
      <c r="AT99" s="123">
        <v>0.36928170822352863</v>
      </c>
      <c r="AU99" s="123">
        <v>0.32872299154958085</v>
      </c>
      <c r="AV99" s="123">
        <v>0.34080248371747712</v>
      </c>
      <c r="AW99" s="123">
        <v>0.33753959161668579</v>
      </c>
      <c r="AX99" s="123">
        <v>0.33574001144434346</v>
      </c>
      <c r="AY99" s="123">
        <v>0.34806518339135262</v>
      </c>
      <c r="AZ99" s="123">
        <v>0.36218422467078742</v>
      </c>
      <c r="BA99" s="123">
        <v>0.32973914208217525</v>
      </c>
      <c r="BB99" s="123">
        <v>0.34965536808024167</v>
      </c>
      <c r="BC99" s="123">
        <v>0.34629463245815445</v>
      </c>
      <c r="BD99" s="123">
        <v>0.32183831708977401</v>
      </c>
      <c r="BE99" s="123">
        <v>0.35709069180719694</v>
      </c>
      <c r="BF99" s="123">
        <v>0.34006370906195044</v>
      </c>
      <c r="BG99" s="123">
        <v>0.32012939856077111</v>
      </c>
      <c r="BH99" s="123">
        <v>0.35120317783395161</v>
      </c>
      <c r="BI99" s="123">
        <v>0.33541632586291509</v>
      </c>
      <c r="BJ99" s="123">
        <v>0.32777152550113359</v>
      </c>
      <c r="BK99" s="123">
        <v>0.3515825770144107</v>
      </c>
      <c r="BL99" s="123">
        <v>0.34705435011245411</v>
      </c>
      <c r="BM99" s="123">
        <v>0.29594032652136626</v>
      </c>
      <c r="BN99" s="123">
        <v>0.36834393366073587</v>
      </c>
      <c r="BO99" s="123">
        <v>0.36660780221544387</v>
      </c>
      <c r="BP99" s="123">
        <v>0.34361936369148294</v>
      </c>
      <c r="BQ99" s="123">
        <v>0.3596976371963298</v>
      </c>
      <c r="BR99" s="123">
        <v>0.37026749783003238</v>
      </c>
      <c r="BS99" s="123">
        <v>0.31365267786392381</v>
      </c>
      <c r="BT99" s="123">
        <v>0.36773822656577743</v>
      </c>
      <c r="BU99" s="123">
        <v>0.36616895324808502</v>
      </c>
      <c r="BV99" s="123">
        <v>0.32766847405112315</v>
      </c>
      <c r="BW99" s="123">
        <v>0.3804781492592707</v>
      </c>
      <c r="BX99" s="123">
        <v>0.37258925540778226</v>
      </c>
      <c r="BY99" s="123">
        <v>0.33627964274715122</v>
      </c>
      <c r="BZ99" s="123">
        <v>0.36932613477304538</v>
      </c>
      <c r="CA99" s="123">
        <v>0.36161783674221487</v>
      </c>
      <c r="CB99" s="123">
        <v>2.2775757017665023E-2</v>
      </c>
      <c r="CC99" s="123">
        <v>0.36034062887687429</v>
      </c>
      <c r="CD99" s="123">
        <v>0.36463032341922164</v>
      </c>
      <c r="CE99" s="123">
        <v>0.32852564102564102</v>
      </c>
      <c r="CF99" s="123">
        <v>0.37277421516808579</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2313</v>
      </c>
      <c r="J102" s="73">
        <v>2408</v>
      </c>
      <c r="K102" s="73">
        <v>2368</v>
      </c>
      <c r="L102" s="73">
        <v>2406</v>
      </c>
      <c r="M102" s="73">
        <v>2408</v>
      </c>
      <c r="N102" s="73">
        <v>2334</v>
      </c>
      <c r="O102" s="73">
        <v>2334</v>
      </c>
      <c r="P102" s="73">
        <v>2372</v>
      </c>
      <c r="Q102" s="73">
        <v>2443</v>
      </c>
      <c r="R102" s="73">
        <v>2616</v>
      </c>
      <c r="S102" s="73">
        <v>2347</v>
      </c>
      <c r="T102" s="73">
        <v>2429</v>
      </c>
      <c r="U102" s="73">
        <v>2318</v>
      </c>
      <c r="V102" s="73">
        <v>2447</v>
      </c>
      <c r="W102" s="73">
        <v>2332</v>
      </c>
      <c r="X102" s="73">
        <v>2294</v>
      </c>
      <c r="Y102" s="73">
        <v>2267</v>
      </c>
      <c r="Z102" s="73">
        <v>2232</v>
      </c>
      <c r="AA102" s="73">
        <v>2294</v>
      </c>
      <c r="AB102" s="73">
        <v>2251</v>
      </c>
      <c r="AC102" s="73">
        <v>2170</v>
      </c>
      <c r="AD102" s="73">
        <v>2209</v>
      </c>
      <c r="AE102" s="73">
        <v>2196</v>
      </c>
      <c r="AF102" s="73">
        <v>2156</v>
      </c>
      <c r="AG102" s="73">
        <v>2184</v>
      </c>
      <c r="AH102" s="73">
        <v>2729</v>
      </c>
      <c r="AI102" s="73">
        <v>2522</v>
      </c>
      <c r="AJ102" s="73">
        <v>2920</v>
      </c>
      <c r="AK102" s="73">
        <v>2603</v>
      </c>
      <c r="AL102" s="73">
        <v>2854</v>
      </c>
      <c r="AM102" s="73">
        <v>2905</v>
      </c>
      <c r="AN102" s="73">
        <v>2438</v>
      </c>
      <c r="AO102" s="73">
        <v>2521</v>
      </c>
      <c r="AP102" s="73">
        <v>4723</v>
      </c>
      <c r="AQ102" s="73">
        <v>2407</v>
      </c>
      <c r="AR102" s="73">
        <v>2570</v>
      </c>
      <c r="AS102" s="73">
        <v>2626</v>
      </c>
      <c r="AT102" s="73">
        <v>2644</v>
      </c>
      <c r="AU102" s="73">
        <v>2864</v>
      </c>
      <c r="AV102" s="73">
        <v>2793</v>
      </c>
      <c r="AW102" s="73">
        <v>2944</v>
      </c>
      <c r="AX102" s="73">
        <v>2606</v>
      </c>
      <c r="AY102" s="73">
        <v>2719</v>
      </c>
      <c r="AZ102" s="73">
        <v>2562</v>
      </c>
      <c r="BA102" s="73">
        <v>2512</v>
      </c>
      <c r="BB102" s="73">
        <v>2626</v>
      </c>
      <c r="BC102" s="73">
        <v>2483</v>
      </c>
      <c r="BD102" s="73">
        <v>2985</v>
      </c>
      <c r="BE102" s="73">
        <v>2279</v>
      </c>
      <c r="BF102" s="73">
        <v>2424</v>
      </c>
      <c r="BG102" s="73">
        <v>2411</v>
      </c>
      <c r="BH102" s="73">
        <v>2488</v>
      </c>
      <c r="BI102" s="73">
        <v>2472</v>
      </c>
      <c r="BJ102" s="73">
        <v>2406</v>
      </c>
      <c r="BK102" s="73">
        <v>2512</v>
      </c>
      <c r="BL102" s="73">
        <v>2683</v>
      </c>
      <c r="BM102" s="73">
        <v>2414</v>
      </c>
      <c r="BN102" s="73">
        <v>2433</v>
      </c>
      <c r="BO102" s="73">
        <v>2431</v>
      </c>
      <c r="BP102" s="73">
        <v>2532</v>
      </c>
      <c r="BQ102" s="73">
        <v>2343</v>
      </c>
      <c r="BR102" s="73">
        <v>2685</v>
      </c>
      <c r="BS102" s="73">
        <v>2384</v>
      </c>
      <c r="BT102" s="73">
        <v>2419</v>
      </c>
      <c r="BU102" s="73">
        <v>2493</v>
      </c>
      <c r="BV102" s="73">
        <v>2589</v>
      </c>
      <c r="BW102" s="73">
        <v>9947</v>
      </c>
      <c r="BX102" s="73">
        <v>2563</v>
      </c>
      <c r="BY102" s="73">
        <v>2680</v>
      </c>
      <c r="BZ102" s="73">
        <v>4061</v>
      </c>
      <c r="CA102" s="73">
        <v>3865</v>
      </c>
      <c r="CB102" s="73">
        <v>3865</v>
      </c>
      <c r="CC102" s="73">
        <v>2425</v>
      </c>
      <c r="CD102" s="73">
        <v>4401</v>
      </c>
      <c r="CE102" s="73">
        <v>2941</v>
      </c>
      <c r="CF102" s="73">
        <v>2255</v>
      </c>
    </row>
    <row r="103" spans="1:84" x14ac:dyDescent="0.25">
      <c r="A103" s="17"/>
      <c r="B103" s="17"/>
      <c r="C103" s="17"/>
      <c r="D103" s="17"/>
      <c r="E103" s="11"/>
      <c r="F103" s="14" t="s">
        <v>100</v>
      </c>
      <c r="G103" s="106" t="e">
        <f ca="1">G102/G5</f>
        <v>#REF!</v>
      </c>
      <c r="H103" s="74" t="e">
        <f>H102/H5</f>
        <v>#REF!</v>
      </c>
      <c r="I103" s="74">
        <v>0.84570383912248626</v>
      </c>
      <c r="J103" s="74">
        <v>0.88140556368960465</v>
      </c>
      <c r="K103" s="74">
        <v>0.87122884473877849</v>
      </c>
      <c r="L103" s="74">
        <v>0.88651436993367727</v>
      </c>
      <c r="M103" s="74">
        <v>0.8892171344165436</v>
      </c>
      <c r="N103" s="74">
        <v>0.86701337295690939</v>
      </c>
      <c r="O103" s="74">
        <v>0.86765799256505571</v>
      </c>
      <c r="P103" s="74">
        <v>0.8847444983215218</v>
      </c>
      <c r="Q103" s="74">
        <v>0.91498127340823965</v>
      </c>
      <c r="R103" s="74">
        <v>0.98493975903614461</v>
      </c>
      <c r="S103" s="74">
        <v>0.89171732522796354</v>
      </c>
      <c r="T103" s="74">
        <v>0.92887189292543026</v>
      </c>
      <c r="U103" s="74">
        <v>0.89532638084202398</v>
      </c>
      <c r="V103" s="74">
        <v>0.95288161993769471</v>
      </c>
      <c r="W103" s="74">
        <v>0.91847183930681375</v>
      </c>
      <c r="X103" s="74">
        <v>0.90564547966837738</v>
      </c>
      <c r="Y103" s="74">
        <v>0.89853349187475229</v>
      </c>
      <c r="Z103" s="74">
        <v>0.8960256924929747</v>
      </c>
      <c r="AA103" s="74">
        <v>0.92874493927125501</v>
      </c>
      <c r="AB103" s="74">
        <v>0.92254098360655734</v>
      </c>
      <c r="AC103" s="74">
        <v>0.91176470588235292</v>
      </c>
      <c r="AD103" s="74">
        <v>0.93920068027210879</v>
      </c>
      <c r="AE103" s="74">
        <v>0.93566254793353221</v>
      </c>
      <c r="AF103" s="74">
        <v>0.9225502781343603</v>
      </c>
      <c r="AG103" s="74">
        <v>0.93653516295025729</v>
      </c>
      <c r="AH103" s="74">
        <v>1.1662393162393163</v>
      </c>
      <c r="AI103" s="74">
        <v>1.0856650882479553</v>
      </c>
      <c r="AJ103" s="74">
        <v>1.2575366063738156</v>
      </c>
      <c r="AK103" s="74">
        <v>1.1224665804225959</v>
      </c>
      <c r="AL103" s="74">
        <v>1.2322970639032815</v>
      </c>
      <c r="AM103" s="74">
        <v>1.2570315880571181</v>
      </c>
      <c r="AN103" s="74">
        <v>1.0581597222222223</v>
      </c>
      <c r="AO103" s="74">
        <v>1.1376353790613718</v>
      </c>
      <c r="AP103" s="74">
        <v>2.1361374943464497</v>
      </c>
      <c r="AQ103" s="74">
        <v>1.0520104895104896</v>
      </c>
      <c r="AR103" s="74">
        <v>1.1687130513869941</v>
      </c>
      <c r="AS103" s="74">
        <v>1.1952662721893492</v>
      </c>
      <c r="AT103" s="74">
        <v>1.2051048313582498</v>
      </c>
      <c r="AU103" s="74">
        <v>1.3077625570776257</v>
      </c>
      <c r="AV103" s="74">
        <v>1.2770919067215363</v>
      </c>
      <c r="AW103" s="74">
        <v>1.3461362597165065</v>
      </c>
      <c r="AX103" s="74">
        <v>1.1915866483767719</v>
      </c>
      <c r="AY103" s="74">
        <v>1.2495404411764706</v>
      </c>
      <c r="AZ103" s="74">
        <v>1.1855622397038408</v>
      </c>
      <c r="BA103" s="74">
        <v>1.1678289167828917</v>
      </c>
      <c r="BB103" s="74">
        <v>1.2219637040483946</v>
      </c>
      <c r="BC103" s="74">
        <v>1.1527390900649954</v>
      </c>
      <c r="BD103" s="74">
        <v>1.384508348794063</v>
      </c>
      <c r="BE103" s="74">
        <v>1.0585229911751044</v>
      </c>
      <c r="BF103" s="74">
        <v>1.1290172333488588</v>
      </c>
      <c r="BG103" s="74">
        <v>1.1240093240093241</v>
      </c>
      <c r="BH103" s="74">
        <v>1.1577477896696138</v>
      </c>
      <c r="BI103" s="74">
        <v>1.1540616246498598</v>
      </c>
      <c r="BJ103" s="74">
        <v>1.1253507951356407</v>
      </c>
      <c r="BK103" s="74">
        <v>1.1765807962529273</v>
      </c>
      <c r="BL103" s="74">
        <v>1.2643732327992461</v>
      </c>
      <c r="BM103" s="74">
        <v>1.1376060320452404</v>
      </c>
      <c r="BN103" s="74">
        <v>1.1498109640831757</v>
      </c>
      <c r="BO103" s="74">
        <v>1.1515869256276645</v>
      </c>
      <c r="BP103" s="74">
        <v>1.2</v>
      </c>
      <c r="BQ103" s="74">
        <v>1.1125356125356125</v>
      </c>
      <c r="BR103" s="74">
        <v>1.2779628748215135</v>
      </c>
      <c r="BS103" s="74">
        <v>1.1330798479087452</v>
      </c>
      <c r="BT103" s="74">
        <v>1.1497148288973384</v>
      </c>
      <c r="BU103" s="74">
        <v>1.1848859315589353</v>
      </c>
      <c r="BV103" s="74">
        <v>1.2352099236641221</v>
      </c>
      <c r="BW103" s="74">
        <v>4.7593301435406703</v>
      </c>
      <c r="BX103" s="74">
        <v>1.2322115384615384</v>
      </c>
      <c r="BY103" s="74">
        <v>1.2934362934362935</v>
      </c>
      <c r="BZ103" s="74">
        <v>1.9505283381364074</v>
      </c>
      <c r="CA103" s="74">
        <v>1.8698597000483792</v>
      </c>
      <c r="CB103" s="74">
        <v>1.8807785888077859</v>
      </c>
      <c r="CC103" s="74">
        <v>1.1835041483650561</v>
      </c>
      <c r="CD103" s="74">
        <v>2.1520782396088021</v>
      </c>
      <c r="CE103" s="74">
        <v>1.4437898870888561</v>
      </c>
      <c r="CF103" s="74">
        <v>1.1113849186791522</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40875</v>
      </c>
      <c r="J104" s="73">
        <v>41735</v>
      </c>
      <c r="K104" s="73">
        <v>41275</v>
      </c>
      <c r="L104" s="73">
        <v>41440</v>
      </c>
      <c r="M104" s="73">
        <v>41509</v>
      </c>
      <c r="N104" s="73">
        <v>41493</v>
      </c>
      <c r="O104" s="73">
        <v>41759</v>
      </c>
      <c r="P104" s="73">
        <v>41806</v>
      </c>
      <c r="Q104" s="73">
        <v>42509</v>
      </c>
      <c r="R104" s="73">
        <v>47781</v>
      </c>
      <c r="S104" s="73">
        <v>43540</v>
      </c>
      <c r="T104" s="73">
        <v>41238</v>
      </c>
      <c r="U104" s="73">
        <v>42537</v>
      </c>
      <c r="V104" s="73">
        <v>43049</v>
      </c>
      <c r="W104" s="73">
        <v>42546</v>
      </c>
      <c r="X104" s="73">
        <v>42325</v>
      </c>
      <c r="Y104" s="73">
        <v>42554</v>
      </c>
      <c r="Z104" s="73">
        <v>42744</v>
      </c>
      <c r="AA104" s="73">
        <v>42393</v>
      </c>
      <c r="AB104" s="73">
        <v>38394</v>
      </c>
      <c r="AC104" s="73">
        <v>38273</v>
      </c>
      <c r="AD104" s="73">
        <v>38231</v>
      </c>
      <c r="AE104" s="73">
        <v>38535</v>
      </c>
      <c r="AF104" s="73">
        <v>37720</v>
      </c>
      <c r="AG104" s="73">
        <v>35706</v>
      </c>
      <c r="AH104" s="73">
        <v>44302</v>
      </c>
      <c r="AI104" s="73">
        <v>45640</v>
      </c>
      <c r="AJ104" s="73">
        <v>45229</v>
      </c>
      <c r="AK104" s="73">
        <v>42449</v>
      </c>
      <c r="AL104" s="73">
        <v>46649</v>
      </c>
      <c r="AM104" s="73">
        <v>43647</v>
      </c>
      <c r="AN104" s="73">
        <v>42111</v>
      </c>
      <c r="AO104" s="73">
        <v>42741</v>
      </c>
      <c r="AP104" s="73">
        <v>45517</v>
      </c>
      <c r="AQ104" s="73">
        <v>42376</v>
      </c>
      <c r="AR104" s="73">
        <v>71061</v>
      </c>
      <c r="AS104" s="73">
        <v>41177</v>
      </c>
      <c r="AT104" s="73">
        <v>41301</v>
      </c>
      <c r="AU104" s="73">
        <v>41305</v>
      </c>
      <c r="AV104" s="73">
        <v>41829</v>
      </c>
      <c r="AW104" s="73">
        <v>39934</v>
      </c>
      <c r="AX104" s="73">
        <v>43401</v>
      </c>
      <c r="AY104" s="73">
        <v>54018</v>
      </c>
      <c r="AZ104" s="73">
        <v>40623</v>
      </c>
      <c r="BA104" s="73">
        <v>49930</v>
      </c>
      <c r="BB104" s="73">
        <v>40623</v>
      </c>
      <c r="BC104" s="73">
        <v>40165</v>
      </c>
      <c r="BD104" s="73">
        <v>41618</v>
      </c>
      <c r="BE104" s="73">
        <v>37803</v>
      </c>
      <c r="BF104" s="73">
        <v>39485</v>
      </c>
      <c r="BG104" s="73">
        <v>39856</v>
      </c>
      <c r="BH104" s="73">
        <v>39914</v>
      </c>
      <c r="BI104" s="73">
        <v>38794</v>
      </c>
      <c r="BJ104" s="73">
        <v>39623</v>
      </c>
      <c r="BK104" s="73">
        <v>40911</v>
      </c>
      <c r="BL104" s="73">
        <v>39388</v>
      </c>
      <c r="BM104" s="73">
        <v>40403</v>
      </c>
      <c r="BN104" s="73">
        <v>39203</v>
      </c>
      <c r="BO104" s="73">
        <v>38883</v>
      </c>
      <c r="BP104" s="73">
        <v>40877</v>
      </c>
      <c r="BQ104" s="73">
        <v>37572</v>
      </c>
      <c r="BR104" s="73">
        <v>39632</v>
      </c>
      <c r="BS104" s="73">
        <v>40267</v>
      </c>
      <c r="BT104" s="73">
        <v>39068</v>
      </c>
      <c r="BU104" s="73">
        <v>36630</v>
      </c>
      <c r="BV104" s="73">
        <v>39194</v>
      </c>
      <c r="BW104" s="73">
        <v>151821</v>
      </c>
      <c r="BX104" s="73">
        <v>39397</v>
      </c>
      <c r="BY104" s="73">
        <v>43541</v>
      </c>
      <c r="BZ104" s="73">
        <v>38637</v>
      </c>
      <c r="CA104" s="73">
        <v>41014</v>
      </c>
      <c r="CB104" s="73">
        <v>41015</v>
      </c>
      <c r="CC104" s="73">
        <v>157328</v>
      </c>
      <c r="CD104" s="73">
        <v>36707</v>
      </c>
      <c r="CE104" s="73">
        <v>38041</v>
      </c>
      <c r="CF104" s="73">
        <v>35107</v>
      </c>
    </row>
    <row r="105" spans="1:84" x14ac:dyDescent="0.25">
      <c r="A105" s="17"/>
      <c r="B105" s="17"/>
      <c r="C105" s="17"/>
      <c r="D105" s="17"/>
      <c r="E105" s="11"/>
      <c r="F105" s="14" t="s">
        <v>102</v>
      </c>
      <c r="G105" s="106" t="e">
        <f ca="1">G104/G6</f>
        <v>#REF!</v>
      </c>
      <c r="H105" s="74" t="e">
        <f>H104/H6</f>
        <v>#REF!</v>
      </c>
      <c r="I105" s="74">
        <v>0.73995293265749462</v>
      </c>
      <c r="J105" s="74">
        <v>0.75442877801879971</v>
      </c>
      <c r="K105" s="74">
        <v>0.74243623412598481</v>
      </c>
      <c r="L105" s="74">
        <v>0.74239954137480069</v>
      </c>
      <c r="M105" s="74">
        <v>0.74072950497876444</v>
      </c>
      <c r="N105" s="74">
        <v>0.74027225205616309</v>
      </c>
      <c r="O105" s="74">
        <v>0.74334692133791413</v>
      </c>
      <c r="P105" s="74">
        <v>0.74154353725810174</v>
      </c>
      <c r="Q105" s="74">
        <v>0.75347856142652037</v>
      </c>
      <c r="R105" s="74">
        <v>0.8452774780193536</v>
      </c>
      <c r="S105" s="74">
        <v>0.76870111756501469</v>
      </c>
      <c r="T105" s="74">
        <v>0.72664798858169899</v>
      </c>
      <c r="U105" s="74">
        <v>0.74903590484072624</v>
      </c>
      <c r="V105" s="74">
        <v>0.75815853894788754</v>
      </c>
      <c r="W105" s="74">
        <v>0.74657822699515686</v>
      </c>
      <c r="X105" s="74">
        <v>0.74142521809200157</v>
      </c>
      <c r="Y105" s="74">
        <v>0.74387302031255464</v>
      </c>
      <c r="Z105" s="74">
        <v>0.74646362334532501</v>
      </c>
      <c r="AA105" s="74">
        <v>0.73926235940360974</v>
      </c>
      <c r="AB105" s="74">
        <v>0.66800055675412351</v>
      </c>
      <c r="AC105" s="74">
        <v>0.66316081298840812</v>
      </c>
      <c r="AD105" s="74">
        <v>0.66071582876795187</v>
      </c>
      <c r="AE105" s="74">
        <v>0.66452258186897517</v>
      </c>
      <c r="AF105" s="74">
        <v>0.64899089829837753</v>
      </c>
      <c r="AG105" s="74">
        <v>0.61283125085816281</v>
      </c>
      <c r="AH105" s="74">
        <v>0.75980585521463972</v>
      </c>
      <c r="AI105" s="74">
        <v>0.78141318677555771</v>
      </c>
      <c r="AJ105" s="74">
        <v>0.77206309105185889</v>
      </c>
      <c r="AK105" s="74">
        <v>0.72329948200654304</v>
      </c>
      <c r="AL105" s="74">
        <v>0.79462065206282151</v>
      </c>
      <c r="AM105" s="74">
        <v>0.74357314434658173</v>
      </c>
      <c r="AN105" s="74">
        <v>0.71583259672264909</v>
      </c>
      <c r="AO105" s="74">
        <v>0.72882136279926335</v>
      </c>
      <c r="AP105" s="74">
        <v>0.77502128384130764</v>
      </c>
      <c r="AQ105" s="74">
        <v>0.71584708684561715</v>
      </c>
      <c r="AR105" s="74">
        <v>1.2040155879362928</v>
      </c>
      <c r="AS105" s="74">
        <v>0.69618070231795359</v>
      </c>
      <c r="AT105" s="74">
        <v>0.69769916886276095</v>
      </c>
      <c r="AU105" s="74">
        <v>0.69669573430937637</v>
      </c>
      <c r="AV105" s="74">
        <v>0.70578409205952819</v>
      </c>
      <c r="AW105" s="74">
        <v>0.672787923714536</v>
      </c>
      <c r="AX105" s="74">
        <v>0.73043522165000507</v>
      </c>
      <c r="AY105" s="74">
        <v>0.9084304525503254</v>
      </c>
      <c r="AZ105" s="74">
        <v>0.68232665950013438</v>
      </c>
      <c r="BA105" s="74">
        <v>0.83598432843317816</v>
      </c>
      <c r="BB105" s="74">
        <v>0.67796525309167377</v>
      </c>
      <c r="BC105" s="74">
        <v>0.66828058966423742</v>
      </c>
      <c r="BD105" s="74">
        <v>0.69099603181191782</v>
      </c>
      <c r="BE105" s="74">
        <v>0.6274565130792723</v>
      </c>
      <c r="BF105" s="74">
        <v>0.65509174768556921</v>
      </c>
      <c r="BG105" s="74">
        <v>0.65782003036905001</v>
      </c>
      <c r="BH105" s="74">
        <v>0.65516562161452352</v>
      </c>
      <c r="BI105" s="74">
        <v>0.63461475543922785</v>
      </c>
      <c r="BJ105" s="74">
        <v>0.64626249775733557</v>
      </c>
      <c r="BK105" s="74">
        <v>0.66541426759051425</v>
      </c>
      <c r="BL105" s="74">
        <v>0.6373153406792551</v>
      </c>
      <c r="BM105" s="74">
        <v>0.6537384916589809</v>
      </c>
      <c r="BN105" s="74">
        <v>0.6312374204975445</v>
      </c>
      <c r="BO105" s="74">
        <v>0.62422539733504578</v>
      </c>
      <c r="BP105" s="74">
        <v>0.65221623001563644</v>
      </c>
      <c r="BQ105" s="74">
        <v>0.59540750835934897</v>
      </c>
      <c r="BR105" s="74">
        <v>0.62545569320602856</v>
      </c>
      <c r="BS105" s="74">
        <v>0.62564285825266852</v>
      </c>
      <c r="BT105" s="74">
        <v>0.60701356411491436</v>
      </c>
      <c r="BU105" s="74">
        <v>0.56913348145616138</v>
      </c>
      <c r="BV105" s="74">
        <v>0.60718822618125479</v>
      </c>
      <c r="BW105" s="74">
        <v>2.3477716265116135</v>
      </c>
      <c r="BX105" s="74">
        <v>0.60784707007745242</v>
      </c>
      <c r="BY105" s="74">
        <v>0.6704804434862951</v>
      </c>
      <c r="BZ105" s="74">
        <v>0.59429652531032251</v>
      </c>
      <c r="CA105" s="74">
        <v>0.62978318285117618</v>
      </c>
      <c r="CB105" s="74">
        <v>0.62947956474361921</v>
      </c>
      <c r="CC105" s="74">
        <v>2.40964298295324</v>
      </c>
      <c r="CD105" s="74">
        <v>0.56131202691337256</v>
      </c>
      <c r="CE105" s="74">
        <v>0.58060134310134315</v>
      </c>
      <c r="CF105" s="74">
        <v>0.53475194589572128</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0</v>
      </c>
      <c r="J106" s="73">
        <v>2</v>
      </c>
      <c r="K106" s="73">
        <v>3</v>
      </c>
      <c r="L106" s="73">
        <v>0</v>
      </c>
      <c r="M106" s="73">
        <v>3</v>
      </c>
      <c r="N106" s="73">
        <v>2</v>
      </c>
      <c r="O106" s="73">
        <v>2</v>
      </c>
      <c r="P106" s="73">
        <v>1</v>
      </c>
      <c r="Q106" s="73">
        <v>0</v>
      </c>
      <c r="R106" s="73">
        <v>1</v>
      </c>
      <c r="S106" s="73">
        <v>0</v>
      </c>
      <c r="T106" s="73">
        <v>1</v>
      </c>
      <c r="U106" s="73">
        <v>1</v>
      </c>
      <c r="V106" s="73">
        <v>0</v>
      </c>
      <c r="W106" s="73">
        <v>0</v>
      </c>
      <c r="X106" s="73">
        <v>0</v>
      </c>
      <c r="Y106" s="73">
        <v>2</v>
      </c>
      <c r="Z106" s="73">
        <v>1</v>
      </c>
      <c r="AA106" s="73">
        <v>2</v>
      </c>
      <c r="AB106" s="73">
        <v>2</v>
      </c>
      <c r="AC106" s="73">
        <v>1</v>
      </c>
      <c r="AD106" s="73">
        <v>2</v>
      </c>
      <c r="AE106" s="73">
        <v>0</v>
      </c>
      <c r="AF106" s="73">
        <v>0</v>
      </c>
      <c r="AG106" s="73">
        <v>0</v>
      </c>
      <c r="AH106" s="73">
        <v>0</v>
      </c>
      <c r="AI106" s="73">
        <v>0</v>
      </c>
      <c r="AJ106" s="73">
        <v>0</v>
      </c>
      <c r="AK106" s="73">
        <v>0</v>
      </c>
      <c r="AL106" s="73">
        <v>0</v>
      </c>
      <c r="AM106" s="73">
        <v>2</v>
      </c>
      <c r="AN106" s="73">
        <v>0</v>
      </c>
      <c r="AO106" s="73">
        <v>1</v>
      </c>
      <c r="AP106" s="73">
        <v>0</v>
      </c>
      <c r="AQ106" s="73">
        <v>1</v>
      </c>
      <c r="AR106" s="73">
        <v>2</v>
      </c>
      <c r="AS106" s="73">
        <v>2</v>
      </c>
      <c r="AT106" s="73">
        <v>1</v>
      </c>
      <c r="AU106" s="73">
        <v>1</v>
      </c>
      <c r="AV106" s="73">
        <v>1</v>
      </c>
      <c r="AW106" s="73">
        <v>1</v>
      </c>
      <c r="AX106" s="73">
        <v>1</v>
      </c>
      <c r="AY106" s="73">
        <v>1</v>
      </c>
      <c r="AZ106" s="73">
        <v>1</v>
      </c>
      <c r="BA106" s="73">
        <v>1</v>
      </c>
      <c r="BB106" s="73">
        <v>3</v>
      </c>
      <c r="BC106" s="73">
        <v>2</v>
      </c>
      <c r="BD106" s="73">
        <v>2</v>
      </c>
      <c r="BE106" s="73">
        <v>2</v>
      </c>
      <c r="BF106" s="73">
        <v>7</v>
      </c>
      <c r="BG106" s="73">
        <v>2</v>
      </c>
      <c r="BH106" s="73">
        <v>2</v>
      </c>
      <c r="BI106" s="73">
        <v>2</v>
      </c>
      <c r="BJ106" s="73">
        <v>2</v>
      </c>
      <c r="BK106" s="73">
        <v>2</v>
      </c>
      <c r="BL106" s="73">
        <v>2</v>
      </c>
      <c r="BM106" s="73">
        <v>2</v>
      </c>
      <c r="BN106" s="73">
        <v>2</v>
      </c>
      <c r="BO106" s="73">
        <v>2</v>
      </c>
      <c r="BP106" s="73">
        <v>2</v>
      </c>
      <c r="BQ106" s="73">
        <v>3</v>
      </c>
      <c r="BR106" s="73">
        <v>6</v>
      </c>
      <c r="BS106" s="73">
        <v>2</v>
      </c>
      <c r="BT106" s="73">
        <v>2</v>
      </c>
      <c r="BU106" s="73">
        <v>10</v>
      </c>
      <c r="BV106" s="73">
        <v>10</v>
      </c>
      <c r="BW106" s="73">
        <v>40</v>
      </c>
      <c r="BX106" s="73">
        <v>10</v>
      </c>
      <c r="BY106" s="73">
        <v>14</v>
      </c>
      <c r="BZ106" s="73">
        <v>10</v>
      </c>
      <c r="CA106" s="73">
        <v>10</v>
      </c>
      <c r="CB106" s="73">
        <v>10</v>
      </c>
      <c r="CC106" s="73">
        <v>19</v>
      </c>
      <c r="CD106" s="73">
        <v>84</v>
      </c>
      <c r="CE106" s="73">
        <v>107</v>
      </c>
      <c r="CF106" s="73">
        <v>172</v>
      </c>
    </row>
    <row r="107" spans="1:84" x14ac:dyDescent="0.25">
      <c r="A107" s="17"/>
      <c r="B107" s="17"/>
      <c r="C107" s="17"/>
      <c r="D107" s="17"/>
      <c r="E107" s="11"/>
      <c r="F107" s="14" t="s">
        <v>100</v>
      </c>
      <c r="G107" s="106" t="e">
        <f ca="1">G106/G5</f>
        <v>#REF!</v>
      </c>
      <c r="H107" s="74" t="e">
        <f>H106/H5</f>
        <v>#REF!</v>
      </c>
      <c r="I107" s="74">
        <v>0</v>
      </c>
      <c r="J107" s="74">
        <v>7.320644216691069E-4</v>
      </c>
      <c r="K107" s="74">
        <v>1.1037527593818985E-3</v>
      </c>
      <c r="L107" s="74">
        <v>0</v>
      </c>
      <c r="M107" s="74">
        <v>1.1078286558345643E-3</v>
      </c>
      <c r="N107" s="74">
        <v>7.429420505200594E-4</v>
      </c>
      <c r="O107" s="74">
        <v>7.4349442379182155E-4</v>
      </c>
      <c r="P107" s="74">
        <v>3.729951510630362E-4</v>
      </c>
      <c r="Q107" s="74">
        <v>0</v>
      </c>
      <c r="R107" s="74">
        <v>3.7650602409638556E-4</v>
      </c>
      <c r="S107" s="74">
        <v>0</v>
      </c>
      <c r="T107" s="74">
        <v>3.8240917782026768E-4</v>
      </c>
      <c r="U107" s="74">
        <v>3.8624951718810351E-4</v>
      </c>
      <c r="V107" s="74">
        <v>0</v>
      </c>
      <c r="W107" s="74">
        <v>0</v>
      </c>
      <c r="X107" s="74">
        <v>0</v>
      </c>
      <c r="Y107" s="74">
        <v>7.9270709472849786E-4</v>
      </c>
      <c r="Z107" s="74">
        <v>4.0144520272982739E-4</v>
      </c>
      <c r="AA107" s="74">
        <v>8.0971659919028337E-4</v>
      </c>
      <c r="AB107" s="74">
        <v>8.1967213114754098E-4</v>
      </c>
      <c r="AC107" s="74">
        <v>4.2016806722689078E-4</v>
      </c>
      <c r="AD107" s="74">
        <v>8.5034013605442174E-4</v>
      </c>
      <c r="AE107" s="74">
        <v>0</v>
      </c>
      <c r="AF107" s="74">
        <v>0</v>
      </c>
      <c r="AG107" s="74">
        <v>0</v>
      </c>
      <c r="AH107" s="74">
        <v>0</v>
      </c>
      <c r="AI107" s="74">
        <v>0</v>
      </c>
      <c r="AJ107" s="74">
        <v>0</v>
      </c>
      <c r="AK107" s="74">
        <v>0</v>
      </c>
      <c r="AL107" s="74">
        <v>0</v>
      </c>
      <c r="AM107" s="74">
        <v>8.6542622241453913E-4</v>
      </c>
      <c r="AN107" s="74">
        <v>0</v>
      </c>
      <c r="AO107" s="74">
        <v>4.512635379061372E-4</v>
      </c>
      <c r="AP107" s="74">
        <v>0</v>
      </c>
      <c r="AQ107" s="74">
        <v>4.3706293706293706E-4</v>
      </c>
      <c r="AR107" s="74">
        <v>9.0950432014552066E-4</v>
      </c>
      <c r="AS107" s="74">
        <v>9.1033227127901685E-4</v>
      </c>
      <c r="AT107" s="74">
        <v>4.5578851412944393E-4</v>
      </c>
      <c r="AU107" s="74">
        <v>4.5662100456621003E-4</v>
      </c>
      <c r="AV107" s="74">
        <v>4.5724737082761773E-4</v>
      </c>
      <c r="AW107" s="74">
        <v>4.5724737082761773E-4</v>
      </c>
      <c r="AX107" s="74">
        <v>4.5724737082761773E-4</v>
      </c>
      <c r="AY107" s="74">
        <v>4.5955882352941176E-4</v>
      </c>
      <c r="AZ107" s="74">
        <v>4.6274872744099955E-4</v>
      </c>
      <c r="BA107" s="74">
        <v>4.6490004649000463E-4</v>
      </c>
      <c r="BB107" s="74">
        <v>1.3959981386691485E-3</v>
      </c>
      <c r="BC107" s="74">
        <v>9.2850510677808728E-4</v>
      </c>
      <c r="BD107" s="74">
        <v>9.2764378478664194E-4</v>
      </c>
      <c r="BE107" s="74">
        <v>9.2893636785880169E-4</v>
      </c>
      <c r="BF107" s="74">
        <v>3.2603632976245926E-3</v>
      </c>
      <c r="BG107" s="74">
        <v>9.324009324009324E-4</v>
      </c>
      <c r="BH107" s="74">
        <v>9.3066542577943234E-4</v>
      </c>
      <c r="BI107" s="74">
        <v>9.3370681605975728E-4</v>
      </c>
      <c r="BJ107" s="74">
        <v>9.3545369504209543E-4</v>
      </c>
      <c r="BK107" s="74">
        <v>9.3676814988290398E-4</v>
      </c>
      <c r="BL107" s="74">
        <v>9.42507068803016E-4</v>
      </c>
      <c r="BM107" s="74">
        <v>9.42507068803016E-4</v>
      </c>
      <c r="BN107" s="74">
        <v>9.4517958412098301E-4</v>
      </c>
      <c r="BO107" s="74">
        <v>9.4741828517290385E-4</v>
      </c>
      <c r="BP107" s="74">
        <v>9.4786729857819908E-4</v>
      </c>
      <c r="BQ107" s="74">
        <v>1.4245014245014246E-3</v>
      </c>
      <c r="BR107" s="74">
        <v>2.8557829604950024E-3</v>
      </c>
      <c r="BS107" s="74">
        <v>9.5057034220532319E-4</v>
      </c>
      <c r="BT107" s="74">
        <v>9.5057034220532319E-4</v>
      </c>
      <c r="BU107" s="74">
        <v>4.7528517110266158E-3</v>
      </c>
      <c r="BV107" s="74">
        <v>4.7709923664122139E-3</v>
      </c>
      <c r="BW107" s="74">
        <v>1.9138755980861243E-2</v>
      </c>
      <c r="BX107" s="74">
        <v>4.807692307692308E-3</v>
      </c>
      <c r="BY107" s="74">
        <v>6.7567567567567571E-3</v>
      </c>
      <c r="BZ107" s="74">
        <v>4.8030739673390974E-3</v>
      </c>
      <c r="CA107" s="74">
        <v>4.8379293662312532E-3</v>
      </c>
      <c r="CB107" s="74">
        <v>4.8661800486618006E-3</v>
      </c>
      <c r="CC107" s="74">
        <v>9.2728160078086874E-3</v>
      </c>
      <c r="CD107" s="74">
        <v>4.1075794621026895E-2</v>
      </c>
      <c r="CE107" s="74">
        <v>5.2528227785959745E-2</v>
      </c>
      <c r="CF107" s="74">
        <v>8.4770823065549533E-2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1</v>
      </c>
      <c r="J108" s="73">
        <v>2</v>
      </c>
      <c r="K108" s="73">
        <v>0</v>
      </c>
      <c r="L108" s="73">
        <v>1</v>
      </c>
      <c r="M108" s="73">
        <v>1</v>
      </c>
      <c r="N108" s="73">
        <v>1</v>
      </c>
      <c r="O108" s="73">
        <v>1</v>
      </c>
      <c r="P108" s="73">
        <v>1</v>
      </c>
      <c r="Q108" s="73">
        <v>1</v>
      </c>
      <c r="R108" s="73">
        <v>1</v>
      </c>
      <c r="S108" s="73">
        <v>1</v>
      </c>
      <c r="T108" s="73">
        <v>2</v>
      </c>
      <c r="U108" s="73">
        <v>1</v>
      </c>
      <c r="V108" s="73">
        <v>1</v>
      </c>
      <c r="W108" s="73">
        <v>2</v>
      </c>
      <c r="X108" s="73">
        <v>1</v>
      </c>
      <c r="Y108" s="73">
        <v>2</v>
      </c>
      <c r="Z108" s="73">
        <v>2</v>
      </c>
      <c r="AA108" s="73">
        <v>4</v>
      </c>
      <c r="AB108" s="73">
        <v>2</v>
      </c>
      <c r="AC108" s="73">
        <v>2</v>
      </c>
      <c r="AD108" s="73">
        <v>3</v>
      </c>
      <c r="AE108" s="73">
        <v>3</v>
      </c>
      <c r="AF108" s="73">
        <v>2</v>
      </c>
      <c r="AG108" s="73">
        <v>2</v>
      </c>
      <c r="AH108" s="73">
        <v>3</v>
      </c>
      <c r="AI108" s="73">
        <v>3</v>
      </c>
      <c r="AJ108" s="73">
        <v>2</v>
      </c>
      <c r="AK108" s="73">
        <v>3</v>
      </c>
      <c r="AL108" s="73">
        <v>3</v>
      </c>
      <c r="AM108" s="73">
        <v>4</v>
      </c>
      <c r="AN108" s="73">
        <v>2</v>
      </c>
      <c r="AO108" s="73">
        <v>6</v>
      </c>
      <c r="AP108" s="73">
        <v>5</v>
      </c>
      <c r="AQ108" s="73">
        <v>3</v>
      </c>
      <c r="AR108" s="73">
        <v>5</v>
      </c>
      <c r="AS108" s="73">
        <v>5</v>
      </c>
      <c r="AT108" s="73">
        <v>5</v>
      </c>
      <c r="AU108" s="73">
        <v>4</v>
      </c>
      <c r="AV108" s="73">
        <v>3</v>
      </c>
      <c r="AW108" s="73">
        <v>3</v>
      </c>
      <c r="AX108" s="73">
        <v>4</v>
      </c>
      <c r="AY108" s="73">
        <v>3</v>
      </c>
      <c r="AZ108" s="73">
        <v>3</v>
      </c>
      <c r="BA108" s="73">
        <v>3</v>
      </c>
      <c r="BB108" s="73">
        <v>4</v>
      </c>
      <c r="BC108" s="73">
        <v>6</v>
      </c>
      <c r="BD108" s="73">
        <v>6</v>
      </c>
      <c r="BE108" s="73">
        <v>7</v>
      </c>
      <c r="BF108" s="73">
        <v>5</v>
      </c>
      <c r="BG108" s="73">
        <v>7</v>
      </c>
      <c r="BH108" s="73">
        <v>5</v>
      </c>
      <c r="BI108" s="73">
        <v>16</v>
      </c>
      <c r="BJ108" s="73">
        <v>5</v>
      </c>
      <c r="BK108" s="73">
        <v>6</v>
      </c>
      <c r="BL108" s="73">
        <v>18</v>
      </c>
      <c r="BM108" s="73">
        <v>5</v>
      </c>
      <c r="BN108" s="73">
        <v>7</v>
      </c>
      <c r="BO108" s="73">
        <v>6</v>
      </c>
      <c r="BP108" s="73">
        <v>6</v>
      </c>
      <c r="BQ108" s="73">
        <v>5</v>
      </c>
      <c r="BR108" s="73">
        <v>5</v>
      </c>
      <c r="BS108" s="73">
        <v>5</v>
      </c>
      <c r="BT108" s="73">
        <v>5</v>
      </c>
      <c r="BU108" s="73">
        <v>7</v>
      </c>
      <c r="BV108" s="73">
        <v>8</v>
      </c>
      <c r="BW108" s="73">
        <v>47</v>
      </c>
      <c r="BX108" s="73">
        <v>15</v>
      </c>
      <c r="BY108" s="73">
        <v>11</v>
      </c>
      <c r="BZ108" s="73">
        <v>19</v>
      </c>
      <c r="CA108" s="73">
        <v>54</v>
      </c>
      <c r="CB108" s="73">
        <v>54</v>
      </c>
      <c r="CC108" s="73">
        <v>64</v>
      </c>
      <c r="CD108" s="73">
        <v>20</v>
      </c>
      <c r="CE108" s="73">
        <v>44</v>
      </c>
      <c r="CF108" s="73">
        <v>45</v>
      </c>
    </row>
    <row r="109" spans="1:84" x14ac:dyDescent="0.25">
      <c r="A109" s="17"/>
      <c r="B109" s="17"/>
      <c r="C109" s="17"/>
      <c r="D109" s="17"/>
      <c r="E109" s="11"/>
      <c r="F109" s="14" t="s">
        <v>102</v>
      </c>
      <c r="G109" s="106" t="e">
        <f ca="1">G108/G6</f>
        <v>#REF!</v>
      </c>
      <c r="H109" s="74" t="e">
        <f>H108/H6</f>
        <v>#REF!</v>
      </c>
      <c r="I109" s="74">
        <v>1.8102824040550325E-5</v>
      </c>
      <c r="J109" s="74">
        <v>3.6153289949385395E-5</v>
      </c>
      <c r="K109" s="74">
        <v>0</v>
      </c>
      <c r="L109" s="74">
        <v>1.7915046847847508E-5</v>
      </c>
      <c r="M109" s="74">
        <v>1.7845033727113746E-5</v>
      </c>
      <c r="N109" s="74">
        <v>1.7840894899288149E-5</v>
      </c>
      <c r="O109" s="74">
        <v>1.7800879363440554E-5</v>
      </c>
      <c r="P109" s="74">
        <v>1.7737729925324156E-5</v>
      </c>
      <c r="Q109" s="74">
        <v>1.7725153765708917E-5</v>
      </c>
      <c r="R109" s="74">
        <v>1.7690661100005307E-5</v>
      </c>
      <c r="S109" s="74">
        <v>1.7655055525149626E-5</v>
      </c>
      <c r="T109" s="74">
        <v>3.5241669750312769E-5</v>
      </c>
      <c r="U109" s="74">
        <v>1.7609044005000968E-5</v>
      </c>
      <c r="V109" s="74">
        <v>1.7611524981948187E-5</v>
      </c>
      <c r="W109" s="74">
        <v>3.5095107741980765E-5</v>
      </c>
      <c r="X109" s="74">
        <v>1.7517429842693481E-5</v>
      </c>
      <c r="Y109" s="74">
        <v>3.496136768870398E-5</v>
      </c>
      <c r="Z109" s="74">
        <v>3.4927176836296324E-5</v>
      </c>
      <c r="AA109" s="74">
        <v>6.975324788560467E-5</v>
      </c>
      <c r="AB109" s="74">
        <v>3.4797132716264179E-5</v>
      </c>
      <c r="AC109" s="74">
        <v>3.4654237346871592E-5</v>
      </c>
      <c r="AD109" s="74">
        <v>5.1846603183381434E-5</v>
      </c>
      <c r="AE109" s="74">
        <v>5.1733949542154548E-5</v>
      </c>
      <c r="AF109" s="74">
        <v>3.4410970217305277E-5</v>
      </c>
      <c r="AG109" s="74">
        <v>3.4326513799258547E-5</v>
      </c>
      <c r="AH109" s="74">
        <v>5.1451798240348501E-5</v>
      </c>
      <c r="AI109" s="74">
        <v>5.1363706405054192E-5</v>
      </c>
      <c r="AJ109" s="74">
        <v>3.4140179577344573E-5</v>
      </c>
      <c r="AK109" s="74">
        <v>5.1117775354416575E-5</v>
      </c>
      <c r="AL109" s="74">
        <v>5.1102101999795593E-5</v>
      </c>
      <c r="AM109" s="74">
        <v>6.8144261401386732E-5</v>
      </c>
      <c r="AN109" s="74">
        <v>3.3997416196369076E-5</v>
      </c>
      <c r="AO109" s="74">
        <v>1.0231225700838961E-4</v>
      </c>
      <c r="AP109" s="74">
        <v>8.5135365230716836E-5</v>
      </c>
      <c r="AQ109" s="74">
        <v>5.0678243829923813E-5</v>
      </c>
      <c r="AR109" s="74">
        <v>8.4717045069467983E-5</v>
      </c>
      <c r="AS109" s="74">
        <v>8.4535141258221038E-5</v>
      </c>
      <c r="AT109" s="74">
        <v>8.446516656530846E-5</v>
      </c>
      <c r="AU109" s="74">
        <v>6.746841634759728E-5</v>
      </c>
      <c r="AV109" s="74">
        <v>5.0619242061215538E-5</v>
      </c>
      <c r="AW109" s="74">
        <v>5.0542489386077227E-5</v>
      </c>
      <c r="AX109" s="74">
        <v>6.7319667440842839E-5</v>
      </c>
      <c r="AY109" s="74">
        <v>5.0451541294586548E-5</v>
      </c>
      <c r="AZ109" s="74">
        <v>5.0389680193496371E-5</v>
      </c>
      <c r="BA109" s="74">
        <v>5.0229380839165525E-5</v>
      </c>
      <c r="BB109" s="74">
        <v>6.6756788330913402E-5</v>
      </c>
      <c r="BC109" s="74">
        <v>9.9830288509533793E-5</v>
      </c>
      <c r="BD109" s="74">
        <v>9.9619784489199549E-5</v>
      </c>
      <c r="BE109" s="74">
        <v>1.1618642942504316E-4</v>
      </c>
      <c r="BF109" s="74">
        <v>8.295450774795103E-5</v>
      </c>
      <c r="BG109" s="74">
        <v>1.1553442925991946E-4</v>
      </c>
      <c r="BH109" s="74">
        <v>8.2072157841173965E-5</v>
      </c>
      <c r="BI109" s="74">
        <v>2.6173728120399147E-4</v>
      </c>
      <c r="BJ109" s="74">
        <v>8.1551434489732677E-5</v>
      </c>
      <c r="BK109" s="74">
        <v>9.7589538401483366E-5</v>
      </c>
      <c r="BL109" s="74">
        <v>2.91247997670016E-4</v>
      </c>
      <c r="BM109" s="74">
        <v>8.0902221575004444E-5</v>
      </c>
      <c r="BN109" s="74">
        <v>1.1271234200144916E-4</v>
      </c>
      <c r="BO109" s="74">
        <v>9.6323647455450316E-5</v>
      </c>
      <c r="BP109" s="74">
        <v>9.5733477997255641E-5</v>
      </c>
      <c r="BQ109" s="74">
        <v>7.9235535552984809E-5</v>
      </c>
      <c r="BR109" s="74">
        <v>7.8907914463820716E-5</v>
      </c>
      <c r="BS109" s="74">
        <v>7.7686797905563928E-5</v>
      </c>
      <c r="BT109" s="74">
        <v>7.7686797905563928E-5</v>
      </c>
      <c r="BU109" s="74">
        <v>1.087615170677895E-4</v>
      </c>
      <c r="BV109" s="74">
        <v>1.2393493415956624E-4</v>
      </c>
      <c r="BW109" s="74">
        <v>7.2681161661460427E-4</v>
      </c>
      <c r="BX109" s="74">
        <v>2.3143148085290216E-4</v>
      </c>
      <c r="BY109" s="74">
        <v>1.6938712657838003E-4</v>
      </c>
      <c r="BZ109" s="74">
        <v>2.9224924245920046E-4</v>
      </c>
      <c r="CA109" s="74">
        <v>8.2918739635157548E-4</v>
      </c>
      <c r="CB109" s="74">
        <v>8.287674386481882E-4</v>
      </c>
      <c r="CC109" s="74">
        <v>9.8022698381093881E-4</v>
      </c>
      <c r="CD109" s="74">
        <v>3.058337793409282E-4</v>
      </c>
      <c r="CE109" s="74">
        <v>6.7155067155067155E-4</v>
      </c>
      <c r="CF109" s="74">
        <v>6.8544271983671235E-4</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457</v>
      </c>
      <c r="J110" s="73">
        <v>480</v>
      </c>
      <c r="K110" s="73">
        <v>494</v>
      </c>
      <c r="L110" s="73">
        <v>483</v>
      </c>
      <c r="M110" s="73">
        <v>486</v>
      </c>
      <c r="N110" s="73">
        <v>489</v>
      </c>
      <c r="O110" s="73">
        <v>489</v>
      </c>
      <c r="P110" s="73">
        <v>499</v>
      </c>
      <c r="Q110" s="73">
        <v>511</v>
      </c>
      <c r="R110" s="73">
        <v>545</v>
      </c>
      <c r="S110" s="73">
        <v>519</v>
      </c>
      <c r="T110" s="73">
        <v>538</v>
      </c>
      <c r="U110" s="73">
        <v>520</v>
      </c>
      <c r="V110" s="73">
        <v>575</v>
      </c>
      <c r="W110" s="73">
        <v>544</v>
      </c>
      <c r="X110" s="73">
        <v>531</v>
      </c>
      <c r="Y110" s="73">
        <v>563</v>
      </c>
      <c r="Z110" s="73">
        <v>533</v>
      </c>
      <c r="AA110" s="73">
        <v>561</v>
      </c>
      <c r="AB110" s="73">
        <v>574</v>
      </c>
      <c r="AC110" s="73">
        <v>559</v>
      </c>
      <c r="AD110" s="73">
        <v>579</v>
      </c>
      <c r="AE110" s="73">
        <v>570</v>
      </c>
      <c r="AF110" s="73">
        <v>579</v>
      </c>
      <c r="AG110" s="73">
        <v>595</v>
      </c>
      <c r="AH110" s="73">
        <v>644</v>
      </c>
      <c r="AI110" s="73">
        <v>585</v>
      </c>
      <c r="AJ110" s="73">
        <v>684</v>
      </c>
      <c r="AK110" s="73">
        <v>623</v>
      </c>
      <c r="AL110" s="73">
        <v>663</v>
      </c>
      <c r="AM110" s="73">
        <v>737</v>
      </c>
      <c r="AN110" s="73">
        <v>637</v>
      </c>
      <c r="AO110" s="73">
        <v>659</v>
      </c>
      <c r="AP110" s="73">
        <v>707</v>
      </c>
      <c r="AQ110" s="73">
        <v>665</v>
      </c>
      <c r="AR110" s="73">
        <v>686</v>
      </c>
      <c r="AS110" s="73">
        <v>730</v>
      </c>
      <c r="AT110" s="73">
        <v>753</v>
      </c>
      <c r="AU110" s="73">
        <v>743</v>
      </c>
      <c r="AV110" s="73">
        <v>806</v>
      </c>
      <c r="AW110" s="73">
        <v>742</v>
      </c>
      <c r="AX110" s="73">
        <v>774</v>
      </c>
      <c r="AY110" s="73">
        <v>827</v>
      </c>
      <c r="AZ110" s="73">
        <v>745</v>
      </c>
      <c r="BA110" s="73">
        <v>793</v>
      </c>
      <c r="BB110" s="73">
        <v>835</v>
      </c>
      <c r="BC110" s="73">
        <v>820</v>
      </c>
      <c r="BD110" s="73">
        <v>906</v>
      </c>
      <c r="BE110" s="73">
        <v>783</v>
      </c>
      <c r="BF110" s="73">
        <v>846</v>
      </c>
      <c r="BG110" s="73">
        <v>828</v>
      </c>
      <c r="BH110" s="73">
        <v>872</v>
      </c>
      <c r="BI110" s="73">
        <v>883</v>
      </c>
      <c r="BJ110" s="73">
        <v>846</v>
      </c>
      <c r="BK110" s="73">
        <v>913</v>
      </c>
      <c r="BL110" s="73">
        <v>1197</v>
      </c>
      <c r="BM110" s="73">
        <v>951</v>
      </c>
      <c r="BN110" s="73">
        <v>907</v>
      </c>
      <c r="BO110" s="73">
        <v>933</v>
      </c>
      <c r="BP110" s="73">
        <v>975</v>
      </c>
      <c r="BQ110" s="73">
        <v>938</v>
      </c>
      <c r="BR110" s="73">
        <v>1059</v>
      </c>
      <c r="BS110" s="73">
        <v>929</v>
      </c>
      <c r="BT110" s="73">
        <v>977</v>
      </c>
      <c r="BU110" s="73">
        <v>1019</v>
      </c>
      <c r="BV110" s="73">
        <v>1060</v>
      </c>
      <c r="BW110" s="73">
        <v>4040</v>
      </c>
      <c r="BX110" s="73">
        <v>1051</v>
      </c>
      <c r="BY110" s="73">
        <v>1121</v>
      </c>
      <c r="BZ110" s="73">
        <v>1058</v>
      </c>
      <c r="CA110" s="73">
        <v>1164</v>
      </c>
      <c r="CB110" s="73">
        <v>1164</v>
      </c>
      <c r="CC110" s="73">
        <v>1232</v>
      </c>
      <c r="CD110" s="73">
        <v>4416</v>
      </c>
      <c r="CE110" s="73">
        <v>1420</v>
      </c>
      <c r="CF110" s="73">
        <v>1288</v>
      </c>
    </row>
    <row r="111" spans="1:84" x14ac:dyDescent="0.25">
      <c r="A111" s="17"/>
      <c r="B111" s="17"/>
      <c r="C111" s="17"/>
      <c r="D111" s="17"/>
      <c r="E111" s="11"/>
      <c r="F111" s="14" t="s">
        <v>100</v>
      </c>
      <c r="G111" s="106" t="e">
        <f ca="1">G110/G5</f>
        <v>#REF!</v>
      </c>
      <c r="H111" s="74" t="e">
        <f>H110/H5</f>
        <v>#REF!</v>
      </c>
      <c r="I111" s="74">
        <v>0.16709323583180988</v>
      </c>
      <c r="J111" s="74">
        <v>0.17569546120058566</v>
      </c>
      <c r="K111" s="74">
        <v>0.18175128771155261</v>
      </c>
      <c r="L111" s="74">
        <v>0.17796610169491525</v>
      </c>
      <c r="M111" s="74">
        <v>0.17946824224519942</v>
      </c>
      <c r="N111" s="74">
        <v>0.18164933135215452</v>
      </c>
      <c r="O111" s="74">
        <v>0.18178438661710036</v>
      </c>
      <c r="P111" s="74">
        <v>0.18612458038045504</v>
      </c>
      <c r="Q111" s="74">
        <v>0.19138576779026217</v>
      </c>
      <c r="R111" s="74">
        <v>0.20519578313253012</v>
      </c>
      <c r="S111" s="74">
        <v>0.19718844984802431</v>
      </c>
      <c r="T111" s="74">
        <v>0.205736137667304</v>
      </c>
      <c r="U111" s="74">
        <v>0.20084974893781382</v>
      </c>
      <c r="V111" s="74">
        <v>0.22390965732087229</v>
      </c>
      <c r="W111" s="74">
        <v>0.21425758172508863</v>
      </c>
      <c r="X111" s="74">
        <v>0.20963284642716146</v>
      </c>
      <c r="Y111" s="74">
        <v>0.22314704716607214</v>
      </c>
      <c r="Z111" s="74">
        <v>0.21397029305499798</v>
      </c>
      <c r="AA111" s="74">
        <v>0.22712550607287449</v>
      </c>
      <c r="AB111" s="74">
        <v>0.23524590163934425</v>
      </c>
      <c r="AC111" s="74">
        <v>0.23487394957983193</v>
      </c>
      <c r="AD111" s="74">
        <v>0.24617346938775511</v>
      </c>
      <c r="AE111" s="74">
        <v>0.24286322965487858</v>
      </c>
      <c r="AF111" s="74">
        <v>0.24775353016688062</v>
      </c>
      <c r="AG111" s="74">
        <v>0.25514579759862777</v>
      </c>
      <c r="AH111" s="74">
        <v>0.27521367521367524</v>
      </c>
      <c r="AI111" s="74">
        <v>0.25182953077916487</v>
      </c>
      <c r="AJ111" s="74">
        <v>0.29457364341085274</v>
      </c>
      <c r="AK111" s="74">
        <v>0.26865028029322985</v>
      </c>
      <c r="AL111" s="74">
        <v>0.28626943005181349</v>
      </c>
      <c r="AM111" s="74">
        <v>0.3189095629597577</v>
      </c>
      <c r="AN111" s="74">
        <v>0.27647569444444442</v>
      </c>
      <c r="AO111" s="74">
        <v>0.29738267148014441</v>
      </c>
      <c r="AP111" s="74">
        <v>0.31976481230212572</v>
      </c>
      <c r="AQ111" s="74">
        <v>0.29064685314685312</v>
      </c>
      <c r="AR111" s="74">
        <v>0.31195998180991358</v>
      </c>
      <c r="AS111" s="74">
        <v>0.33227127901684117</v>
      </c>
      <c r="AT111" s="74">
        <v>0.3432087511394713</v>
      </c>
      <c r="AU111" s="74">
        <v>0.33926940639269404</v>
      </c>
      <c r="AV111" s="74">
        <v>0.3685413808870599</v>
      </c>
      <c r="AW111" s="74">
        <v>0.33927754915409236</v>
      </c>
      <c r="AX111" s="74">
        <v>0.35390946502057613</v>
      </c>
      <c r="AY111" s="74">
        <v>0.38005514705882354</v>
      </c>
      <c r="AZ111" s="74">
        <v>0.34474780194354465</v>
      </c>
      <c r="BA111" s="74">
        <v>0.36866573686657367</v>
      </c>
      <c r="BB111" s="74">
        <v>0.38855281526291297</v>
      </c>
      <c r="BC111" s="74">
        <v>0.38068709377901577</v>
      </c>
      <c r="BD111" s="74">
        <v>0.42022263450834879</v>
      </c>
      <c r="BE111" s="74">
        <v>0.36367858801672087</v>
      </c>
      <c r="BF111" s="74">
        <v>0.39403819282720076</v>
      </c>
      <c r="BG111" s="74">
        <v>0.38601398601398601</v>
      </c>
      <c r="BH111" s="74">
        <v>0.4057701256398325</v>
      </c>
      <c r="BI111" s="74">
        <v>0.4122315592903828</v>
      </c>
      <c r="BJ111" s="74">
        <v>0.39569691300280635</v>
      </c>
      <c r="BK111" s="74">
        <v>0.42763466042154569</v>
      </c>
      <c r="BL111" s="74">
        <v>0.56409048067860512</v>
      </c>
      <c r="BM111" s="74">
        <v>0.4481621112158341</v>
      </c>
      <c r="BN111" s="74">
        <v>0.42863894139886577</v>
      </c>
      <c r="BO111" s="74">
        <v>0.44197063003315962</v>
      </c>
      <c r="BP111" s="74">
        <v>0.46208530805687204</v>
      </c>
      <c r="BQ111" s="74">
        <v>0.44539411206077872</v>
      </c>
      <c r="BR111" s="74">
        <v>0.50404569252736797</v>
      </c>
      <c r="BS111" s="74">
        <v>0.44153992395437264</v>
      </c>
      <c r="BT111" s="74">
        <v>0.46435361216730037</v>
      </c>
      <c r="BU111" s="74">
        <v>0.48431558935361219</v>
      </c>
      <c r="BV111" s="74">
        <v>0.50572519083969469</v>
      </c>
      <c r="BW111" s="74">
        <v>1.9330143540669857</v>
      </c>
      <c r="BX111" s="74">
        <v>0.50528846153846152</v>
      </c>
      <c r="BY111" s="74">
        <v>0.54102316602316602</v>
      </c>
      <c r="BZ111" s="74">
        <v>0.50816522574447642</v>
      </c>
      <c r="CA111" s="74">
        <v>0.56313497822931791</v>
      </c>
      <c r="CB111" s="74">
        <v>0.56642335766423357</v>
      </c>
      <c r="CC111" s="74">
        <v>0.60126891166422647</v>
      </c>
      <c r="CD111" s="74">
        <v>2.1594132029339854</v>
      </c>
      <c r="CE111" s="74">
        <v>0.69710358370152181</v>
      </c>
      <c r="CF111" s="74">
        <v>0.63479546574667323</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11885</v>
      </c>
      <c r="J112" s="73">
        <v>12565</v>
      </c>
      <c r="K112" s="73">
        <v>12486</v>
      </c>
      <c r="L112" s="73">
        <v>12848</v>
      </c>
      <c r="M112" s="73">
        <v>12989</v>
      </c>
      <c r="N112" s="73">
        <v>13137</v>
      </c>
      <c r="O112" s="73">
        <v>13423</v>
      </c>
      <c r="P112" s="73">
        <v>13658</v>
      </c>
      <c r="Q112" s="73">
        <v>14083</v>
      </c>
      <c r="R112" s="73">
        <v>15229</v>
      </c>
      <c r="S112" s="73">
        <v>14820</v>
      </c>
      <c r="T112" s="73">
        <v>14173</v>
      </c>
      <c r="U112" s="73">
        <v>14860</v>
      </c>
      <c r="V112" s="73">
        <v>15553</v>
      </c>
      <c r="W112" s="73">
        <v>15662</v>
      </c>
      <c r="X112" s="73">
        <v>15850</v>
      </c>
      <c r="Y112" s="73">
        <v>16132</v>
      </c>
      <c r="Z112" s="73">
        <v>16490</v>
      </c>
      <c r="AA112" s="73">
        <v>16772</v>
      </c>
      <c r="AB112" s="73">
        <v>17081</v>
      </c>
      <c r="AC112" s="73">
        <v>17162</v>
      </c>
      <c r="AD112" s="73">
        <v>17548</v>
      </c>
      <c r="AE112" s="73">
        <v>18243</v>
      </c>
      <c r="AF112" s="73">
        <v>18726</v>
      </c>
      <c r="AG112" s="73">
        <v>18067</v>
      </c>
      <c r="AH112" s="73">
        <v>20769</v>
      </c>
      <c r="AI112" s="73">
        <v>20225</v>
      </c>
      <c r="AJ112" s="73">
        <v>21663</v>
      </c>
      <c r="AK112" s="73">
        <v>20537</v>
      </c>
      <c r="AL112" s="73">
        <v>23021</v>
      </c>
      <c r="AM112" s="73">
        <v>21785</v>
      </c>
      <c r="AN112" s="73">
        <v>21496</v>
      </c>
      <c r="AO112" s="73">
        <v>21975</v>
      </c>
      <c r="AP112" s="73">
        <v>22350</v>
      </c>
      <c r="AQ112" s="73">
        <v>22488</v>
      </c>
      <c r="AR112" s="73">
        <v>23365</v>
      </c>
      <c r="AS112" s="73">
        <v>23578</v>
      </c>
      <c r="AT112" s="73">
        <v>24122</v>
      </c>
      <c r="AU112" s="73">
        <v>23597</v>
      </c>
      <c r="AV112" s="73">
        <v>25162</v>
      </c>
      <c r="AW112" s="73">
        <v>23881</v>
      </c>
      <c r="AX112" s="73">
        <v>24500</v>
      </c>
      <c r="AY112" s="73">
        <v>25626</v>
      </c>
      <c r="AZ112" s="73">
        <v>26311</v>
      </c>
      <c r="BA112" s="73">
        <v>26247</v>
      </c>
      <c r="BB112" s="73">
        <v>26186</v>
      </c>
      <c r="BC112" s="73">
        <v>26528</v>
      </c>
      <c r="BD112" s="73">
        <v>28446</v>
      </c>
      <c r="BE112" s="73">
        <v>27889</v>
      </c>
      <c r="BF112" s="73">
        <v>29600</v>
      </c>
      <c r="BG112" s="73">
        <v>28682</v>
      </c>
      <c r="BH112" s="73">
        <v>29442</v>
      </c>
      <c r="BI112" s="73">
        <v>29365</v>
      </c>
      <c r="BJ112" s="73">
        <v>29594</v>
      </c>
      <c r="BK112" s="73">
        <v>30301</v>
      </c>
      <c r="BL112" s="73">
        <v>30661</v>
      </c>
      <c r="BM112" s="73">
        <v>31556</v>
      </c>
      <c r="BN112" s="73">
        <v>30985</v>
      </c>
      <c r="BO112" s="73">
        <v>31646</v>
      </c>
      <c r="BP112" s="73">
        <v>33028</v>
      </c>
      <c r="BQ112" s="73">
        <v>31836</v>
      </c>
      <c r="BR112" s="73">
        <v>34472</v>
      </c>
      <c r="BS112" s="73">
        <v>34864</v>
      </c>
      <c r="BT112" s="73">
        <v>35052</v>
      </c>
      <c r="BU112" s="73">
        <v>34186</v>
      </c>
      <c r="BV112" s="73">
        <v>35575</v>
      </c>
      <c r="BW112" s="73">
        <v>141053</v>
      </c>
      <c r="BX112" s="73">
        <v>36103</v>
      </c>
      <c r="BY112" s="73">
        <v>36210</v>
      </c>
      <c r="BZ112" s="73">
        <v>40782</v>
      </c>
      <c r="CA112" s="73">
        <v>38042</v>
      </c>
      <c r="CB112" s="73">
        <v>38047</v>
      </c>
      <c r="CC112" s="73">
        <v>162498</v>
      </c>
      <c r="CD112" s="73">
        <v>37931</v>
      </c>
      <c r="CE112" s="73">
        <v>38002</v>
      </c>
      <c r="CF112" s="73">
        <v>39690</v>
      </c>
    </row>
    <row r="113" spans="1:84" ht="12" customHeight="1" x14ac:dyDescent="0.25">
      <c r="A113" s="17"/>
      <c r="B113" s="17"/>
      <c r="C113" s="17"/>
      <c r="D113" s="17"/>
      <c r="E113" s="11"/>
      <c r="F113" s="14" t="s">
        <v>102</v>
      </c>
      <c r="G113" s="106" t="e">
        <f ca="1">G112/G6</f>
        <v>#REF!</v>
      </c>
      <c r="H113" s="74" t="e">
        <f>H112/H6</f>
        <v>#REF!</v>
      </c>
      <c r="I113" s="74">
        <v>0.21515206372194062</v>
      </c>
      <c r="J113" s="74">
        <v>0.22713304410701374</v>
      </c>
      <c r="K113" s="74">
        <v>0.22459258193330214</v>
      </c>
      <c r="L113" s="74">
        <v>0.23017252190114476</v>
      </c>
      <c r="M113" s="74">
        <v>0.23178914308148044</v>
      </c>
      <c r="N113" s="74">
        <v>0.23437583629194841</v>
      </c>
      <c r="O113" s="74">
        <v>0.23894120369546257</v>
      </c>
      <c r="P113" s="74">
        <v>0.24226191532007735</v>
      </c>
      <c r="Q113" s="74">
        <v>0.2496233404824787</v>
      </c>
      <c r="R113" s="74">
        <v>0.26941107789198082</v>
      </c>
      <c r="S113" s="74">
        <v>0.26164792288271749</v>
      </c>
      <c r="T113" s="74">
        <v>0.24974009268559144</v>
      </c>
      <c r="U113" s="74">
        <v>0.2616703939143144</v>
      </c>
      <c r="V113" s="74">
        <v>0.27391204804424013</v>
      </c>
      <c r="W113" s="74">
        <v>0.2748297887274514</v>
      </c>
      <c r="X113" s="74">
        <v>0.27765126300669168</v>
      </c>
      <c r="Y113" s="74">
        <v>0.2819983917770863</v>
      </c>
      <c r="Z113" s="74">
        <v>0.28797457301526319</v>
      </c>
      <c r="AA113" s="74">
        <v>0.29247536838434041</v>
      </c>
      <c r="AB113" s="74">
        <v>0.29718491196325425</v>
      </c>
      <c r="AC113" s="74">
        <v>0.2973680106735051</v>
      </c>
      <c r="AD113" s="74">
        <v>0.30326806422065916</v>
      </c>
      <c r="AE113" s="74">
        <v>0.31459414716584178</v>
      </c>
      <c r="AF113" s="74">
        <v>0.32218991414462933</v>
      </c>
      <c r="AG113" s="74">
        <v>0.31008856240560206</v>
      </c>
      <c r="AH113" s="74">
        <v>0.35620079921793268</v>
      </c>
      <c r="AI113" s="74">
        <v>0.34627698734740697</v>
      </c>
      <c r="AJ113" s="74">
        <v>0.36978935509200778</v>
      </c>
      <c r="AK113" s="74">
        <v>0.3499352508178844</v>
      </c>
      <c r="AL113" s="74">
        <v>0.39214049671243145</v>
      </c>
      <c r="AM113" s="74">
        <v>0.37113068365730251</v>
      </c>
      <c r="AN113" s="74">
        <v>0.36540422927857485</v>
      </c>
      <c r="AO113" s="74">
        <v>0.37471864129322691</v>
      </c>
      <c r="AP113" s="74">
        <v>0.38055508258130427</v>
      </c>
      <c r="AQ113" s="74">
        <v>0.37988411574910891</v>
      </c>
      <c r="AR113" s="74">
        <v>0.39588275160962383</v>
      </c>
      <c r="AS113" s="74">
        <v>0.39863391211726718</v>
      </c>
      <c r="AT113" s="74">
        <v>0.40749374957767415</v>
      </c>
      <c r="AU113" s="74">
        <v>0.39801305513856328</v>
      </c>
      <c r="AV113" s="74">
        <v>0.42456045624810179</v>
      </c>
      <c r="AW113" s="74">
        <v>0.40233506300963678</v>
      </c>
      <c r="AX113" s="74">
        <v>0.41233296307516243</v>
      </c>
      <c r="AY113" s="74">
        <v>0.43095706573835829</v>
      </c>
      <c r="AZ113" s="74">
        <v>0.44193429185702771</v>
      </c>
      <c r="BA113" s="74">
        <v>0.43945685296185916</v>
      </c>
      <c r="BB113" s="74">
        <v>0.43702331480832457</v>
      </c>
      <c r="BC113" s="74">
        <v>0.44138298226348543</v>
      </c>
      <c r="BD113" s="74">
        <v>0.47229739826329509</v>
      </c>
      <c r="BE113" s="74">
        <v>0.46290333289071839</v>
      </c>
      <c r="BF113" s="74">
        <v>0.49109068586787008</v>
      </c>
      <c r="BG113" s="74">
        <v>0.4733940714332871</v>
      </c>
      <c r="BH113" s="74">
        <v>0.48327369423196875</v>
      </c>
      <c r="BI113" s="74">
        <v>0.48036970390970063</v>
      </c>
      <c r="BJ113" s="74">
        <v>0.48268663045782978</v>
      </c>
      <c r="BK113" s="74">
        <v>0.4928434338505579</v>
      </c>
      <c r="BL113" s="74">
        <v>0.49610860314224231</v>
      </c>
      <c r="BM113" s="74">
        <v>0.51059010080416811</v>
      </c>
      <c r="BN113" s="74">
        <v>0.49891313098784318</v>
      </c>
      <c r="BO113" s="74">
        <v>0.50804302456253014</v>
      </c>
      <c r="BP113" s="74">
        <v>0.52698088521555986</v>
      </c>
      <c r="BQ113" s="74">
        <v>0.50450850197296482</v>
      </c>
      <c r="BR113" s="74">
        <v>0.54402272547936559</v>
      </c>
      <c r="BS113" s="74">
        <v>0.54169450443591616</v>
      </c>
      <c r="BT113" s="74">
        <v>0.5446155280371654</v>
      </c>
      <c r="BU113" s="74">
        <v>0.53116017463992171</v>
      </c>
      <c r="BV113" s="74">
        <v>0.55112316034082109</v>
      </c>
      <c r="BW113" s="74">
        <v>2.1812544459221228</v>
      </c>
      <c r="BX113" s="74">
        <v>0.55702471688215505</v>
      </c>
      <c r="BY113" s="74">
        <v>0.55759162303664922</v>
      </c>
      <c r="BZ113" s="74">
        <v>0.62728992663005856</v>
      </c>
      <c r="CA113" s="74">
        <v>0.5841471654075302</v>
      </c>
      <c r="CB113" s="74">
        <v>0.58392805070828924</v>
      </c>
      <c r="CC113" s="74">
        <v>2.4888269439892174</v>
      </c>
      <c r="CD113" s="74">
        <v>0.58002905420903739</v>
      </c>
      <c r="CE113" s="74">
        <v>0.58000610500610505</v>
      </c>
      <c r="CF113" s="74">
        <v>0.6045604788959803</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6</v>
      </c>
      <c r="J120" s="150">
        <v>8</v>
      </c>
      <c r="K120" s="150">
        <v>12</v>
      </c>
      <c r="L120" s="150">
        <v>8</v>
      </c>
      <c r="M120" s="150">
        <v>8</v>
      </c>
      <c r="N120" s="150">
        <v>8</v>
      </c>
      <c r="O120" s="150">
        <v>14</v>
      </c>
      <c r="P120" s="150">
        <v>17</v>
      </c>
      <c r="Q120" s="150">
        <v>7</v>
      </c>
      <c r="R120" s="150">
        <v>11</v>
      </c>
      <c r="S120" s="150">
        <v>16</v>
      </c>
      <c r="T120" s="150">
        <v>15</v>
      </c>
      <c r="U120" s="150">
        <v>7</v>
      </c>
      <c r="V120" s="150">
        <v>25</v>
      </c>
      <c r="W120" s="150">
        <v>17</v>
      </c>
      <c r="X120" s="150">
        <v>14</v>
      </c>
      <c r="Y120" s="150">
        <v>5</v>
      </c>
      <c r="Z120" s="150">
        <v>10</v>
      </c>
      <c r="AA120" s="150">
        <v>17</v>
      </c>
      <c r="AB120" s="150">
        <v>23</v>
      </c>
      <c r="AC120" s="150">
        <v>12</v>
      </c>
      <c r="AD120" s="150">
        <v>9</v>
      </c>
      <c r="AE120" s="150">
        <v>15</v>
      </c>
      <c r="AF120" s="150">
        <v>4</v>
      </c>
      <c r="AG120" s="150">
        <v>5</v>
      </c>
      <c r="AH120" s="150">
        <v>10</v>
      </c>
      <c r="AI120" s="150">
        <v>6</v>
      </c>
      <c r="AJ120" s="150">
        <v>13</v>
      </c>
      <c r="AK120" s="150">
        <v>4</v>
      </c>
      <c r="AL120" s="150">
        <v>5</v>
      </c>
      <c r="AM120" s="150">
        <v>17</v>
      </c>
      <c r="AN120" s="150">
        <v>11</v>
      </c>
      <c r="AO120" s="150">
        <v>12</v>
      </c>
      <c r="AP120" s="150">
        <v>54</v>
      </c>
      <c r="AQ120" s="150">
        <v>13</v>
      </c>
      <c r="AR120" s="150">
        <v>6</v>
      </c>
      <c r="AS120" s="150">
        <v>20</v>
      </c>
      <c r="AT120" s="150">
        <v>13</v>
      </c>
      <c r="AU120" s="150">
        <v>7</v>
      </c>
      <c r="AV120" s="150">
        <v>14</v>
      </c>
      <c r="AW120" s="150">
        <v>16</v>
      </c>
      <c r="AX120" s="150">
        <v>7</v>
      </c>
      <c r="AY120" s="150">
        <v>16</v>
      </c>
      <c r="AZ120" s="150">
        <v>5</v>
      </c>
      <c r="BA120" s="150">
        <v>7</v>
      </c>
      <c r="BB120" s="150">
        <v>11</v>
      </c>
      <c r="BC120" s="150">
        <v>7</v>
      </c>
      <c r="BD120" s="150">
        <v>8</v>
      </c>
      <c r="BE120" s="150">
        <v>13</v>
      </c>
      <c r="BF120" s="150">
        <v>7</v>
      </c>
      <c r="BG120" s="150">
        <v>12</v>
      </c>
      <c r="BH120" s="150">
        <v>9</v>
      </c>
      <c r="BI120" s="150">
        <v>2</v>
      </c>
      <c r="BJ120" s="150">
        <v>5</v>
      </c>
      <c r="BK120" s="150">
        <v>9</v>
      </c>
      <c r="BL120" s="150">
        <v>15</v>
      </c>
      <c r="BM120" s="150">
        <v>14</v>
      </c>
      <c r="BN120" s="150">
        <v>9</v>
      </c>
      <c r="BO120" s="150">
        <v>17</v>
      </c>
      <c r="BP120" s="150">
        <v>13</v>
      </c>
      <c r="BQ120" s="150">
        <v>6</v>
      </c>
      <c r="BR120" s="150">
        <v>6</v>
      </c>
      <c r="BS120" s="150">
        <v>15</v>
      </c>
      <c r="BT120" s="150">
        <v>10</v>
      </c>
      <c r="BU120" s="150">
        <v>13</v>
      </c>
      <c r="BV120" s="150">
        <v>10</v>
      </c>
      <c r="BW120" s="150">
        <v>17</v>
      </c>
      <c r="BX120" s="150">
        <v>16</v>
      </c>
      <c r="BY120" s="150">
        <v>18</v>
      </c>
      <c r="BZ120" s="150">
        <v>14</v>
      </c>
      <c r="CA120" s="150">
        <v>7</v>
      </c>
      <c r="CB120" s="150">
        <v>10</v>
      </c>
      <c r="CC120" s="150">
        <v>24</v>
      </c>
      <c r="CD120" s="150">
        <v>8</v>
      </c>
      <c r="CE120" s="150">
        <v>10</v>
      </c>
      <c r="CF120" s="150">
        <v>16</v>
      </c>
    </row>
    <row r="121" spans="1:84" x14ac:dyDescent="0.25">
      <c r="A121" s="17"/>
      <c r="B121" s="17"/>
      <c r="C121" s="17"/>
      <c r="D121" s="17"/>
      <c r="E121" s="11"/>
      <c r="F121" s="14" t="s">
        <v>100</v>
      </c>
      <c r="G121" s="106" t="e">
        <f ca="1">G120/G5</f>
        <v>#REF!</v>
      </c>
      <c r="H121" s="107" t="e">
        <f>H120/H5</f>
        <v>#REF!</v>
      </c>
      <c r="I121" s="107">
        <v>2.1937842778793418E-3</v>
      </c>
      <c r="J121" s="107">
        <v>2.9282576866764276E-3</v>
      </c>
      <c r="K121" s="107">
        <v>4.4150110375275938E-3</v>
      </c>
      <c r="L121" s="107">
        <v>2.9476787030213707E-3</v>
      </c>
      <c r="M121" s="107">
        <v>2.9542097488921715E-3</v>
      </c>
      <c r="N121" s="107">
        <v>2.9717682020802376E-3</v>
      </c>
      <c r="O121" s="107">
        <v>5.2044609665427505E-3</v>
      </c>
      <c r="P121" s="107">
        <v>6.3409175680716147E-3</v>
      </c>
      <c r="Q121" s="107">
        <v>2.6217228464419477E-3</v>
      </c>
      <c r="R121" s="107">
        <v>4.1415662650602413E-3</v>
      </c>
      <c r="S121" s="107">
        <v>6.0790273556231003E-3</v>
      </c>
      <c r="T121" s="107">
        <v>5.7361376673040155E-3</v>
      </c>
      <c r="U121" s="107">
        <v>2.7037466203167246E-3</v>
      </c>
      <c r="V121" s="107">
        <v>9.7352024922118374E-3</v>
      </c>
      <c r="W121" s="107">
        <v>6.6955494289090197E-3</v>
      </c>
      <c r="X121" s="107">
        <v>5.5270430319778914E-3</v>
      </c>
      <c r="Y121" s="107">
        <v>1.9817677368212444E-3</v>
      </c>
      <c r="Z121" s="107">
        <v>4.0144520272982738E-3</v>
      </c>
      <c r="AA121" s="107">
        <v>6.8825910931174092E-3</v>
      </c>
      <c r="AB121" s="107">
        <v>9.4262295081967221E-3</v>
      </c>
      <c r="AC121" s="107">
        <v>5.0420168067226894E-3</v>
      </c>
      <c r="AD121" s="107">
        <v>3.8265306122448979E-3</v>
      </c>
      <c r="AE121" s="107">
        <v>6.3911376224968048E-3</v>
      </c>
      <c r="AF121" s="107">
        <v>1.7115960633290544E-3</v>
      </c>
      <c r="AG121" s="107">
        <v>2.1440823327615781E-3</v>
      </c>
      <c r="AH121" s="107">
        <v>4.2735042735042739E-3</v>
      </c>
      <c r="AI121" s="107">
        <v>2.582866982350409E-3</v>
      </c>
      <c r="AJ121" s="107">
        <v>5.5986218776916449E-3</v>
      </c>
      <c r="AK121" s="107">
        <v>1.7248814144027599E-3</v>
      </c>
      <c r="AL121" s="107">
        <v>2.1588946459412781E-3</v>
      </c>
      <c r="AM121" s="107">
        <v>7.3561228905235825E-3</v>
      </c>
      <c r="AN121" s="107">
        <v>4.7743055555555559E-3</v>
      </c>
      <c r="AO121" s="107">
        <v>5.415162454873646E-3</v>
      </c>
      <c r="AP121" s="107">
        <v>2.4423337856173677E-2</v>
      </c>
      <c r="AQ121" s="107">
        <v>5.681818181818182E-3</v>
      </c>
      <c r="AR121" s="107">
        <v>2.7285129604365621E-3</v>
      </c>
      <c r="AS121" s="107">
        <v>9.1033227127901677E-3</v>
      </c>
      <c r="AT121" s="107">
        <v>5.9252506836827709E-3</v>
      </c>
      <c r="AU121" s="107">
        <v>3.1963470319634705E-3</v>
      </c>
      <c r="AV121" s="107">
        <v>6.4014631915866481E-3</v>
      </c>
      <c r="AW121" s="107">
        <v>7.3159579332418836E-3</v>
      </c>
      <c r="AX121" s="107">
        <v>3.200731595793324E-3</v>
      </c>
      <c r="AY121" s="107">
        <v>7.3529411764705881E-3</v>
      </c>
      <c r="AZ121" s="107">
        <v>2.3137436372049976E-3</v>
      </c>
      <c r="BA121" s="107">
        <v>3.2543003254300326E-3</v>
      </c>
      <c r="BB121" s="107">
        <v>5.1186598417868774E-3</v>
      </c>
      <c r="BC121" s="107">
        <v>3.2497678737233053E-3</v>
      </c>
      <c r="BD121" s="107">
        <v>3.7105751391465678E-3</v>
      </c>
      <c r="BE121" s="107">
        <v>6.0380863910822107E-3</v>
      </c>
      <c r="BF121" s="107">
        <v>3.2603632976245926E-3</v>
      </c>
      <c r="BG121" s="107">
        <v>5.5944055944055944E-3</v>
      </c>
      <c r="BH121" s="107">
        <v>4.1879944160074451E-3</v>
      </c>
      <c r="BI121" s="107">
        <v>9.3370681605975728E-4</v>
      </c>
      <c r="BJ121" s="107">
        <v>2.3386342376052385E-3</v>
      </c>
      <c r="BK121" s="107">
        <v>4.2154566744730679E-3</v>
      </c>
      <c r="BL121" s="107">
        <v>7.0688030160226201E-3</v>
      </c>
      <c r="BM121" s="107">
        <v>6.5975494816211122E-3</v>
      </c>
      <c r="BN121" s="107">
        <v>4.2533081285444233E-3</v>
      </c>
      <c r="BO121" s="107">
        <v>8.0530554239696822E-3</v>
      </c>
      <c r="BP121" s="107">
        <v>6.1611374407582941E-3</v>
      </c>
      <c r="BQ121" s="107">
        <v>2.8490028490028491E-3</v>
      </c>
      <c r="BR121" s="107">
        <v>2.8557829604950024E-3</v>
      </c>
      <c r="BS121" s="107">
        <v>7.1292775665399242E-3</v>
      </c>
      <c r="BT121" s="107">
        <v>4.7528517110266158E-3</v>
      </c>
      <c r="BU121" s="107">
        <v>6.1787072243346007E-3</v>
      </c>
      <c r="BV121" s="107">
        <v>4.7709923664122139E-3</v>
      </c>
      <c r="BW121" s="107">
        <v>8.1339712918660281E-3</v>
      </c>
      <c r="BX121" s="107">
        <v>7.6923076923076927E-3</v>
      </c>
      <c r="BY121" s="107">
        <v>8.6872586872586872E-3</v>
      </c>
      <c r="BZ121" s="107">
        <v>6.7243035542747355E-3</v>
      </c>
      <c r="CA121" s="107">
        <v>3.386550556361877E-3</v>
      </c>
      <c r="CB121" s="107">
        <v>4.8661800486618006E-3</v>
      </c>
      <c r="CC121" s="107">
        <v>1.171303074670571E-2</v>
      </c>
      <c r="CD121" s="107">
        <v>3.9119804400977991E-3</v>
      </c>
      <c r="CE121" s="107">
        <v>4.9091801669121256E-3</v>
      </c>
      <c r="CF121" s="107">
        <v>7.8856579595860034E-3</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590</v>
      </c>
      <c r="J122" s="150">
        <v>516</v>
      </c>
      <c r="K122" s="150">
        <v>420</v>
      </c>
      <c r="L122" s="150">
        <v>641</v>
      </c>
      <c r="M122" s="150">
        <v>450</v>
      </c>
      <c r="N122" s="150">
        <v>362</v>
      </c>
      <c r="O122" s="150">
        <v>453</v>
      </c>
      <c r="P122" s="150">
        <v>507</v>
      </c>
      <c r="Q122" s="150">
        <v>712</v>
      </c>
      <c r="R122" s="150">
        <v>348</v>
      </c>
      <c r="S122" s="150">
        <v>241</v>
      </c>
      <c r="T122" s="150">
        <v>283</v>
      </c>
      <c r="U122" s="150">
        <v>440</v>
      </c>
      <c r="V122" s="150">
        <v>430</v>
      </c>
      <c r="W122" s="150">
        <v>390</v>
      </c>
      <c r="X122" s="150">
        <v>456</v>
      </c>
      <c r="Y122" s="150">
        <v>425</v>
      </c>
      <c r="Z122" s="150">
        <v>453</v>
      </c>
      <c r="AA122" s="150">
        <v>543</v>
      </c>
      <c r="AB122" s="150">
        <v>450</v>
      </c>
      <c r="AC122" s="150">
        <v>417</v>
      </c>
      <c r="AD122" s="150">
        <v>515</v>
      </c>
      <c r="AE122" s="150">
        <v>552</v>
      </c>
      <c r="AF122" s="150">
        <v>607</v>
      </c>
      <c r="AG122" s="150">
        <v>266</v>
      </c>
      <c r="AH122" s="150">
        <v>360</v>
      </c>
      <c r="AI122" s="150">
        <v>402</v>
      </c>
      <c r="AJ122" s="150">
        <v>365</v>
      </c>
      <c r="AK122" s="150">
        <v>386</v>
      </c>
      <c r="AL122" s="150">
        <v>435</v>
      </c>
      <c r="AM122" s="150">
        <v>4712</v>
      </c>
      <c r="AN122" s="150">
        <v>366</v>
      </c>
      <c r="AO122" s="150">
        <v>383</v>
      </c>
      <c r="AP122" s="150">
        <v>472</v>
      </c>
      <c r="AQ122" s="150">
        <v>411</v>
      </c>
      <c r="AR122" s="150">
        <v>386</v>
      </c>
      <c r="AS122" s="150">
        <v>401</v>
      </c>
      <c r="AT122" s="150">
        <v>380</v>
      </c>
      <c r="AU122" s="150">
        <v>403</v>
      </c>
      <c r="AV122" s="150">
        <v>337</v>
      </c>
      <c r="AW122" s="150">
        <v>274</v>
      </c>
      <c r="AX122" s="150">
        <v>364</v>
      </c>
      <c r="AY122" s="150">
        <v>417</v>
      </c>
      <c r="AZ122" s="150">
        <v>494</v>
      </c>
      <c r="BA122" s="150">
        <v>357</v>
      </c>
      <c r="BB122" s="150">
        <v>459</v>
      </c>
      <c r="BC122" s="150">
        <v>402</v>
      </c>
      <c r="BD122" s="150">
        <v>345</v>
      </c>
      <c r="BE122" s="150">
        <v>327</v>
      </c>
      <c r="BF122" s="150">
        <v>469</v>
      </c>
      <c r="BG122" s="150">
        <v>450</v>
      </c>
      <c r="BH122" s="150">
        <v>407</v>
      </c>
      <c r="BI122" s="150">
        <v>380</v>
      </c>
      <c r="BJ122" s="150">
        <v>523</v>
      </c>
      <c r="BK122" s="150">
        <v>428</v>
      </c>
      <c r="BL122" s="150">
        <v>374</v>
      </c>
      <c r="BM122" s="150">
        <v>404</v>
      </c>
      <c r="BN122" s="150">
        <v>390</v>
      </c>
      <c r="BO122" s="150">
        <v>515</v>
      </c>
      <c r="BP122" s="150">
        <v>493</v>
      </c>
      <c r="BQ122" s="150">
        <v>559</v>
      </c>
      <c r="BR122" s="150">
        <v>559</v>
      </c>
      <c r="BS122" s="150">
        <v>432</v>
      </c>
      <c r="BT122" s="150">
        <v>413</v>
      </c>
      <c r="BU122" s="150">
        <v>359</v>
      </c>
      <c r="BV122" s="150">
        <v>396</v>
      </c>
      <c r="BW122" s="150">
        <v>413</v>
      </c>
      <c r="BX122" s="150">
        <v>489</v>
      </c>
      <c r="BY122" s="150">
        <v>559</v>
      </c>
      <c r="BZ122" s="150">
        <v>702</v>
      </c>
      <c r="CA122" s="150">
        <v>597</v>
      </c>
      <c r="CB122" s="150">
        <v>760</v>
      </c>
      <c r="CC122" s="150">
        <v>624</v>
      </c>
      <c r="CD122" s="150">
        <v>663</v>
      </c>
      <c r="CE122" s="150">
        <v>724</v>
      </c>
      <c r="CF122" s="150">
        <v>699</v>
      </c>
    </row>
    <row r="123" spans="1:84" x14ac:dyDescent="0.25">
      <c r="A123" s="17"/>
      <c r="B123" s="17"/>
      <c r="C123" s="17"/>
      <c r="D123" s="17"/>
      <c r="E123" s="11"/>
      <c r="F123" s="14" t="s">
        <v>102</v>
      </c>
      <c r="G123" s="106" t="e">
        <f ca="1">G122/G6</f>
        <v>#REF!</v>
      </c>
      <c r="H123" s="107" t="e">
        <f>H122/H6</f>
        <v>#REF!</v>
      </c>
      <c r="I123" s="107">
        <v>1.0680666183924692E-2</v>
      </c>
      <c r="J123" s="107">
        <v>9.3275488069414318E-3</v>
      </c>
      <c r="K123" s="107">
        <v>7.554772097708386E-3</v>
      </c>
      <c r="L123" s="107">
        <v>1.1483545029470252E-2</v>
      </c>
      <c r="M123" s="107">
        <v>8.0302651772011843E-3</v>
      </c>
      <c r="N123" s="107">
        <v>6.4584039535423099E-3</v>
      </c>
      <c r="O123" s="107">
        <v>8.0637983516385712E-3</v>
      </c>
      <c r="P123" s="107">
        <v>8.9930290721393479E-3</v>
      </c>
      <c r="Q123" s="107">
        <v>1.262030948118475E-2</v>
      </c>
      <c r="R123" s="107">
        <v>6.1563500628018467E-3</v>
      </c>
      <c r="S123" s="107">
        <v>4.2548683815610598E-3</v>
      </c>
      <c r="T123" s="107">
        <v>4.9866962696692571E-3</v>
      </c>
      <c r="U123" s="107">
        <v>7.7479793622004262E-3</v>
      </c>
      <c r="V123" s="107">
        <v>7.5729557422377202E-3</v>
      </c>
      <c r="W123" s="107">
        <v>6.8435460096862499E-3</v>
      </c>
      <c r="X123" s="107">
        <v>7.9879480082682263E-3</v>
      </c>
      <c r="Y123" s="107">
        <v>7.4292906338495959E-3</v>
      </c>
      <c r="Z123" s="107">
        <v>7.9110055534211167E-3</v>
      </c>
      <c r="AA123" s="107">
        <v>9.4690034004708337E-3</v>
      </c>
      <c r="AB123" s="107">
        <v>7.8293548611594408E-3</v>
      </c>
      <c r="AC123" s="107">
        <v>7.2254084868227262E-3</v>
      </c>
      <c r="AD123" s="107">
        <v>8.9003335464804805E-3</v>
      </c>
      <c r="AE123" s="107">
        <v>9.5190467157564365E-3</v>
      </c>
      <c r="AF123" s="107">
        <v>1.0443729460952152E-2</v>
      </c>
      <c r="AG123" s="107">
        <v>4.5654263353013865E-3</v>
      </c>
      <c r="AH123" s="107">
        <v>6.1742157888418202E-3</v>
      </c>
      <c r="AI123" s="107">
        <v>6.8827366582772612E-3</v>
      </c>
      <c r="AJ123" s="107">
        <v>6.2305827728653855E-3</v>
      </c>
      <c r="AK123" s="107">
        <v>6.5771537622682664E-3</v>
      </c>
      <c r="AL123" s="107">
        <v>7.4098047899703607E-3</v>
      </c>
      <c r="AM123" s="107">
        <v>8.0273939930833579E-2</v>
      </c>
      <c r="AN123" s="107">
        <v>6.2215271639355406E-3</v>
      </c>
      <c r="AO123" s="107">
        <v>6.5309324057022033E-3</v>
      </c>
      <c r="AP123" s="107">
        <v>8.0367784777796696E-3</v>
      </c>
      <c r="AQ123" s="107">
        <v>6.9429194046995626E-3</v>
      </c>
      <c r="AR123" s="107">
        <v>6.5401558793629277E-3</v>
      </c>
      <c r="AS123" s="107">
        <v>6.7797183289093274E-3</v>
      </c>
      <c r="AT123" s="107">
        <v>6.4193526589634434E-3</v>
      </c>
      <c r="AU123" s="107">
        <v>6.7974429470204264E-3</v>
      </c>
      <c r="AV123" s="107">
        <v>5.6862281915432116E-3</v>
      </c>
      <c r="AW123" s="107">
        <v>4.6162140305950538E-3</v>
      </c>
      <c r="AX123" s="107">
        <v>6.1260897371166988E-3</v>
      </c>
      <c r="AY123" s="107">
        <v>7.0127642399475301E-3</v>
      </c>
      <c r="AZ123" s="107">
        <v>8.2975006718624018E-3</v>
      </c>
      <c r="BA123" s="107">
        <v>5.977296319860697E-3</v>
      </c>
      <c r="BB123" s="107">
        <v>7.6603414609723126E-3</v>
      </c>
      <c r="BC123" s="107">
        <v>6.6886293301387642E-3</v>
      </c>
      <c r="BD123" s="107">
        <v>5.7281376081289746E-3</v>
      </c>
      <c r="BE123" s="107">
        <v>5.4275660602841587E-3</v>
      </c>
      <c r="BF123" s="107">
        <v>7.7811328267578059E-3</v>
      </c>
      <c r="BG123" s="107">
        <v>7.4272133095662505E-3</v>
      </c>
      <c r="BH123" s="107">
        <v>6.6806736482715604E-3</v>
      </c>
      <c r="BI123" s="107">
        <v>6.216260428594798E-3</v>
      </c>
      <c r="BJ123" s="107">
        <v>8.530280047626038E-3</v>
      </c>
      <c r="BK123" s="107">
        <v>6.9613870726391467E-3</v>
      </c>
      <c r="BL123" s="107">
        <v>6.0514861738103325E-3</v>
      </c>
      <c r="BM123" s="107">
        <v>6.5368995032603593E-3</v>
      </c>
      <c r="BN123" s="107">
        <v>6.2796876257950243E-3</v>
      </c>
      <c r="BO123" s="107">
        <v>8.267779739926151E-3</v>
      </c>
      <c r="BP123" s="107">
        <v>7.8661007754411722E-3</v>
      </c>
      <c r="BQ123" s="107">
        <v>8.8585328748237002E-3</v>
      </c>
      <c r="BR123" s="107">
        <v>8.8219048370551563E-3</v>
      </c>
      <c r="BS123" s="107">
        <v>6.7121393390407232E-3</v>
      </c>
      <c r="BT123" s="107">
        <v>6.4169295069995804E-3</v>
      </c>
      <c r="BU123" s="107">
        <v>5.5779120896194898E-3</v>
      </c>
      <c r="BV123" s="107">
        <v>6.1347792408985285E-3</v>
      </c>
      <c r="BW123" s="107">
        <v>6.3866637800389691E-3</v>
      </c>
      <c r="BX123" s="107">
        <v>7.5446662758046103E-3</v>
      </c>
      <c r="BY123" s="107">
        <v>8.6079457961194955E-3</v>
      </c>
      <c r="BZ123" s="107">
        <v>1.0797840431913617E-2</v>
      </c>
      <c r="CA123" s="107">
        <v>9.1671273263313063E-3</v>
      </c>
      <c r="CB123" s="107">
        <v>1.1664134321715241E-2</v>
      </c>
      <c r="CC123" s="107">
        <v>9.5572130921566523E-3</v>
      </c>
      <c r="CD123" s="107">
        <v>1.0138389785151769E-2</v>
      </c>
      <c r="CE123" s="107">
        <v>1.1050061050061051E-2</v>
      </c>
      <c r="CF123" s="107">
        <v>1.0647210248130265E-2</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row>
    <row r="126" spans="1:84" x14ac:dyDescent="0.25">
      <c r="A126" s="17"/>
      <c r="B126" s="17"/>
      <c r="C126" s="17"/>
      <c r="D126" s="17"/>
      <c r="E126" s="17"/>
      <c r="F126" s="18"/>
      <c r="G126" s="117"/>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row>
    <row r="127" spans="1:84" ht="13.8" thickBot="1" x14ac:dyDescent="0.3">
      <c r="A127" s="17"/>
      <c r="B127" s="17"/>
      <c r="C127" s="17"/>
      <c r="D127" s="17"/>
      <c r="E127" s="17"/>
      <c r="F127" s="18"/>
      <c r="G127" s="117"/>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row>
    <row r="128" spans="1:84" ht="24" customHeight="1" thickTop="1" thickBot="1" x14ac:dyDescent="0.3">
      <c r="A128" s="17"/>
      <c r="B128" s="17"/>
      <c r="C128" s="17"/>
      <c r="D128" s="17"/>
      <c r="E128" s="7"/>
      <c r="F128" s="8" t="s">
        <v>110</v>
      </c>
      <c r="G128" s="117"/>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row>
    <row r="129" spans="1:84" ht="14.25" customHeight="1" x14ac:dyDescent="0.3">
      <c r="A129" s="17"/>
      <c r="B129" s="17"/>
      <c r="C129" s="17"/>
      <c r="D129" s="17"/>
      <c r="E129" s="9"/>
      <c r="F129" s="24"/>
      <c r="G129" s="117"/>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112" t="e">
        <f>#REF!</f>
        <v>#REF!</v>
      </c>
      <c r="I130" s="112">
        <v>9357</v>
      </c>
      <c r="J130" s="112">
        <v>8595</v>
      </c>
      <c r="K130" s="112">
        <v>6740</v>
      </c>
      <c r="L130" s="112">
        <v>9085</v>
      </c>
      <c r="M130" s="112">
        <v>8264</v>
      </c>
      <c r="N130" s="112">
        <v>8779</v>
      </c>
      <c r="O130" s="112">
        <v>9133</v>
      </c>
      <c r="P130" s="112">
        <v>9734</v>
      </c>
      <c r="Q130" s="112">
        <v>10566</v>
      </c>
      <c r="R130" s="112">
        <v>11110</v>
      </c>
      <c r="S130" s="112">
        <v>10012</v>
      </c>
      <c r="T130" s="112">
        <v>8902</v>
      </c>
      <c r="U130" s="112">
        <v>9586</v>
      </c>
      <c r="V130" s="112">
        <v>9420</v>
      </c>
      <c r="W130" s="112">
        <v>6692</v>
      </c>
      <c r="X130" s="112">
        <v>11617</v>
      </c>
      <c r="Y130" s="112">
        <v>7826</v>
      </c>
      <c r="Z130" s="112">
        <v>8247</v>
      </c>
      <c r="AA130" s="112">
        <v>8862</v>
      </c>
      <c r="AB130" s="112">
        <v>8709</v>
      </c>
      <c r="AC130" s="112">
        <v>11117</v>
      </c>
      <c r="AD130" s="112">
        <v>10008</v>
      </c>
      <c r="AE130" s="112">
        <v>9592</v>
      </c>
      <c r="AF130" s="112">
        <v>9179</v>
      </c>
      <c r="AG130" s="112">
        <v>12954</v>
      </c>
      <c r="AH130" s="112">
        <v>8544</v>
      </c>
      <c r="AI130" s="112">
        <v>8085</v>
      </c>
      <c r="AJ130" s="112">
        <v>10581</v>
      </c>
      <c r="AK130" s="112">
        <v>8862</v>
      </c>
      <c r="AL130" s="112">
        <v>10724</v>
      </c>
      <c r="AM130" s="112">
        <v>8956</v>
      </c>
      <c r="AN130" s="112">
        <v>8180</v>
      </c>
      <c r="AO130" s="112">
        <v>10032</v>
      </c>
      <c r="AP130" s="112">
        <v>9185</v>
      </c>
      <c r="AQ130" s="112">
        <v>7820</v>
      </c>
      <c r="AR130" s="112">
        <v>10320</v>
      </c>
      <c r="AS130" s="112">
        <v>7721</v>
      </c>
      <c r="AT130" s="112">
        <v>7168</v>
      </c>
      <c r="AU130" s="112">
        <v>8966</v>
      </c>
      <c r="AV130" s="112">
        <v>9721</v>
      </c>
      <c r="AW130" s="112">
        <v>8729</v>
      </c>
      <c r="AX130" s="112">
        <v>9968</v>
      </c>
      <c r="AY130" s="112">
        <v>8274</v>
      </c>
      <c r="AZ130" s="112">
        <v>10325</v>
      </c>
      <c r="BA130" s="112">
        <v>10022</v>
      </c>
      <c r="BB130" s="112">
        <v>9453</v>
      </c>
      <c r="BC130" s="112">
        <v>8882</v>
      </c>
      <c r="BD130" s="112">
        <v>9549</v>
      </c>
      <c r="BE130" s="112">
        <v>9422</v>
      </c>
      <c r="BF130" s="112">
        <v>7672</v>
      </c>
      <c r="BG130" s="112">
        <v>9409</v>
      </c>
      <c r="BH130" s="112">
        <v>9570</v>
      </c>
      <c r="BI130" s="112">
        <v>9416</v>
      </c>
      <c r="BJ130" s="112">
        <v>9401</v>
      </c>
      <c r="BK130" s="112">
        <v>9417</v>
      </c>
      <c r="BL130" s="112">
        <v>11059</v>
      </c>
      <c r="BM130" s="112">
        <v>9493</v>
      </c>
      <c r="BN130" s="112">
        <v>9346</v>
      </c>
      <c r="BO130" s="112">
        <v>8498</v>
      </c>
      <c r="BP130" s="112">
        <v>9124</v>
      </c>
      <c r="BQ130" s="112">
        <v>9959</v>
      </c>
      <c r="BR130" s="112">
        <v>1496</v>
      </c>
      <c r="BS130" s="112">
        <v>9442</v>
      </c>
      <c r="BT130" s="112">
        <v>10821</v>
      </c>
      <c r="BU130" s="112">
        <v>9158</v>
      </c>
      <c r="BV130" s="112">
        <v>10588</v>
      </c>
      <c r="BW130" s="112">
        <v>10308</v>
      </c>
      <c r="BX130" s="112">
        <v>10749</v>
      </c>
      <c r="BY130" s="112">
        <v>10557</v>
      </c>
      <c r="BZ130" s="112">
        <v>10131</v>
      </c>
      <c r="CA130" s="112">
        <v>9433</v>
      </c>
      <c r="CB130" s="112">
        <v>9236</v>
      </c>
      <c r="CC130" s="112">
        <v>1664</v>
      </c>
      <c r="CD130" s="112">
        <v>10368</v>
      </c>
      <c r="CE130" s="112">
        <v>7560</v>
      </c>
      <c r="CF130" s="112">
        <v>12511</v>
      </c>
    </row>
    <row r="131" spans="1:84" x14ac:dyDescent="0.25">
      <c r="A131" s="48" t="s">
        <v>112</v>
      </c>
      <c r="B131" s="49" t="s">
        <v>113</v>
      </c>
      <c r="C131" s="50" t="s">
        <v>114</v>
      </c>
      <c r="D131" s="17"/>
      <c r="E131" s="11"/>
      <c r="F131" s="14" t="s">
        <v>115</v>
      </c>
      <c r="G131" s="23" t="e">
        <f ca="1">G130/G8</f>
        <v>#REF!</v>
      </c>
      <c r="H131" s="125" t="e">
        <f>IF(H8=0, 0, H130/H8)</f>
        <v>#REF!</v>
      </c>
      <c r="I131" s="125">
        <v>0.16139715394566623</v>
      </c>
      <c r="J131" s="125">
        <v>0.14805691449045683</v>
      </c>
      <c r="K131" s="125">
        <v>0.1155851282754836</v>
      </c>
      <c r="L131" s="125">
        <v>0.15521159004322349</v>
      </c>
      <c r="M131" s="125">
        <v>0.14067340755115243</v>
      </c>
      <c r="N131" s="125">
        <v>0.14944759375585176</v>
      </c>
      <c r="O131" s="125">
        <v>0.1551463468496781</v>
      </c>
      <c r="P131" s="125">
        <v>0.16482102340072471</v>
      </c>
      <c r="Q131" s="125">
        <v>0.17882106047015417</v>
      </c>
      <c r="R131" s="125">
        <v>0.18772282581146613</v>
      </c>
      <c r="S131" s="125">
        <v>0.16891333322085941</v>
      </c>
      <c r="T131" s="125">
        <v>0.14995115049017957</v>
      </c>
      <c r="U131" s="125">
        <v>0.16144026407086801</v>
      </c>
      <c r="V131" s="125">
        <v>0.15872213516655714</v>
      </c>
      <c r="W131" s="125">
        <v>0.11241957431081694</v>
      </c>
      <c r="X131" s="125">
        <v>0.19485398949999161</v>
      </c>
      <c r="Y131" s="125">
        <v>0.1310251301712736</v>
      </c>
      <c r="Z131" s="125">
        <v>0.13801817481967432</v>
      </c>
      <c r="AA131" s="125">
        <v>0.14815681685196022</v>
      </c>
      <c r="AB131" s="125">
        <v>0.14535349489284999</v>
      </c>
      <c r="AC131" s="125">
        <v>0.18499658862097082</v>
      </c>
      <c r="AD131" s="125">
        <v>0.16620443411110189</v>
      </c>
      <c r="AE131" s="125">
        <v>0.15897639883320075</v>
      </c>
      <c r="AF131" s="125">
        <v>0.1518244070263654</v>
      </c>
      <c r="AG131" s="125">
        <v>0.21377648689682488</v>
      </c>
      <c r="AH131" s="125">
        <v>0.14088083499596024</v>
      </c>
      <c r="AI131" s="125">
        <v>0.13313024864152809</v>
      </c>
      <c r="AJ131" s="125">
        <v>0.17373243136739788</v>
      </c>
      <c r="AK131" s="125">
        <v>0.14526201911256084</v>
      </c>
      <c r="AL131" s="125">
        <v>0.17573989708629675</v>
      </c>
      <c r="AM131" s="125">
        <v>0.14679560727749549</v>
      </c>
      <c r="AN131" s="125">
        <v>0.13380880717136687</v>
      </c>
      <c r="AO131" s="125">
        <v>0.16483733158067695</v>
      </c>
      <c r="AP131" s="125">
        <v>0.15071954841568075</v>
      </c>
      <c r="AQ131" s="125">
        <v>0.12718549239651947</v>
      </c>
      <c r="AR131" s="125">
        <v>0.168575115568696</v>
      </c>
      <c r="AS131" s="125">
        <v>0.12586398017736045</v>
      </c>
      <c r="AT131" s="125">
        <v>0.11676168757126568</v>
      </c>
      <c r="AU131" s="125">
        <v>0.14584316085690582</v>
      </c>
      <c r="AV131" s="125">
        <v>0.15818593071127529</v>
      </c>
      <c r="AW131" s="125">
        <v>0.14183578961051621</v>
      </c>
      <c r="AX131" s="125">
        <v>0.16180504829153478</v>
      </c>
      <c r="AY131" s="125">
        <v>0.1342331965151933</v>
      </c>
      <c r="AZ131" s="125">
        <v>0.16735011426811677</v>
      </c>
      <c r="BA131" s="125">
        <v>0.16196648189149443</v>
      </c>
      <c r="BB131" s="125">
        <v>0.15230070245537153</v>
      </c>
      <c r="BC131" s="125">
        <v>0.14266897969673606</v>
      </c>
      <c r="BD131" s="125">
        <v>0.15306564077903342</v>
      </c>
      <c r="BE131" s="125">
        <v>0.15099117001330106</v>
      </c>
      <c r="BF131" s="125">
        <v>0.12290735489658929</v>
      </c>
      <c r="BG131" s="125">
        <v>0.14998485645513526</v>
      </c>
      <c r="BH131" s="125">
        <v>0.15173376036530259</v>
      </c>
      <c r="BI131" s="125">
        <v>0.14881780250347706</v>
      </c>
      <c r="BJ131" s="125">
        <v>0.1481662437548267</v>
      </c>
      <c r="BK131" s="125">
        <v>0.14802647091186319</v>
      </c>
      <c r="BL131" s="125">
        <v>0.17299960891669924</v>
      </c>
      <c r="BM131" s="125">
        <v>0.14850215095815408</v>
      </c>
      <c r="BN131" s="125">
        <v>0.14552872113483128</v>
      </c>
      <c r="BO131" s="125">
        <v>0.13195447275663422</v>
      </c>
      <c r="BP131" s="125">
        <v>0.14083724376389231</v>
      </c>
      <c r="BQ131" s="125">
        <v>0.15272431719547916</v>
      </c>
      <c r="BR131" s="125">
        <v>2.2851556533162252E-2</v>
      </c>
      <c r="BS131" s="125">
        <v>0.1420597306853231</v>
      </c>
      <c r="BT131" s="125">
        <v>0.16280749266531258</v>
      </c>
      <c r="BU131" s="125">
        <v>0.1377868050853833</v>
      </c>
      <c r="BV131" s="125">
        <v>0.15886924946733488</v>
      </c>
      <c r="BW131" s="125">
        <v>0.15441308646413807</v>
      </c>
      <c r="BX131" s="125">
        <v>0.16068705713516906</v>
      </c>
      <c r="BY131" s="125">
        <v>0.15753894824807496</v>
      </c>
      <c r="BZ131" s="125">
        <v>0.15099485803711155</v>
      </c>
      <c r="CA131" s="125">
        <v>0.14039082615231208</v>
      </c>
      <c r="CB131" s="125">
        <v>0.13741593763018509</v>
      </c>
      <c r="CC131" s="125">
        <v>2.471042471042471E-2</v>
      </c>
      <c r="CD131" s="125">
        <v>0.15373665480427046</v>
      </c>
      <c r="CE131" s="125">
        <v>0.11190550202051601</v>
      </c>
      <c r="CF131" s="125">
        <v>0.18485520094562649</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112" t="e">
        <f>#REF!</f>
        <v>#REF!</v>
      </c>
      <c r="I132" s="112">
        <v>5139</v>
      </c>
      <c r="J132" s="112">
        <v>6330</v>
      </c>
      <c r="K132" s="112">
        <v>4100</v>
      </c>
      <c r="L132" s="112">
        <v>5278</v>
      </c>
      <c r="M132" s="112">
        <v>5344</v>
      </c>
      <c r="N132" s="112">
        <v>6077</v>
      </c>
      <c r="O132" s="112">
        <v>5790</v>
      </c>
      <c r="P132" s="112">
        <v>6406</v>
      </c>
      <c r="Q132" s="112">
        <v>6697</v>
      </c>
      <c r="R132" s="112">
        <v>6750</v>
      </c>
      <c r="S132" s="112">
        <v>6215</v>
      </c>
      <c r="T132" s="112">
        <v>5898</v>
      </c>
      <c r="U132" s="112">
        <v>5273</v>
      </c>
      <c r="V132" s="112">
        <v>6629</v>
      </c>
      <c r="W132" s="112">
        <v>4103</v>
      </c>
      <c r="X132" s="112">
        <v>5284</v>
      </c>
      <c r="Y132" s="112">
        <v>4521</v>
      </c>
      <c r="Z132" s="112">
        <v>4757</v>
      </c>
      <c r="AA132" s="112">
        <v>4644</v>
      </c>
      <c r="AB132" s="112">
        <v>5352</v>
      </c>
      <c r="AC132" s="112">
        <v>5687</v>
      </c>
      <c r="AD132" s="112">
        <v>6659</v>
      </c>
      <c r="AE132" s="112">
        <v>4504</v>
      </c>
      <c r="AF132" s="112">
        <v>5926</v>
      </c>
      <c r="AG132" s="112">
        <v>7576</v>
      </c>
      <c r="AH132" s="112">
        <v>5491</v>
      </c>
      <c r="AI132" s="112">
        <v>4290</v>
      </c>
      <c r="AJ132" s="112">
        <v>6509</v>
      </c>
      <c r="AK132" s="112">
        <v>4563</v>
      </c>
      <c r="AL132" s="112">
        <v>5017</v>
      </c>
      <c r="AM132" s="112">
        <v>5114</v>
      </c>
      <c r="AN132" s="112">
        <v>4393</v>
      </c>
      <c r="AO132" s="112">
        <v>5188</v>
      </c>
      <c r="AP132" s="112">
        <v>5600</v>
      </c>
      <c r="AQ132" s="112">
        <v>4129</v>
      </c>
      <c r="AR132" s="112">
        <v>5029</v>
      </c>
      <c r="AS132" s="112">
        <v>5303</v>
      </c>
      <c r="AT132" s="112">
        <v>4138</v>
      </c>
      <c r="AU132" s="112">
        <v>4187</v>
      </c>
      <c r="AV132" s="112">
        <v>6111</v>
      </c>
      <c r="AW132" s="112">
        <v>4444</v>
      </c>
      <c r="AX132" s="112">
        <v>5152</v>
      </c>
      <c r="AY132" s="112">
        <v>4755</v>
      </c>
      <c r="AZ132" s="112">
        <v>5156</v>
      </c>
      <c r="BA132" s="112">
        <v>6069</v>
      </c>
      <c r="BB132" s="112">
        <v>6565</v>
      </c>
      <c r="BC132" s="112">
        <v>4836</v>
      </c>
      <c r="BD132" s="112">
        <v>6264</v>
      </c>
      <c r="BE132" s="112">
        <v>6233</v>
      </c>
      <c r="BF132" s="112">
        <v>4792</v>
      </c>
      <c r="BG132" s="112">
        <v>5518</v>
      </c>
      <c r="BH132" s="112">
        <v>6838</v>
      </c>
      <c r="BI132" s="112">
        <v>5164</v>
      </c>
      <c r="BJ132" s="112">
        <v>6456</v>
      </c>
      <c r="BK132" s="112">
        <v>6152</v>
      </c>
      <c r="BL132" s="112">
        <v>6373</v>
      </c>
      <c r="BM132" s="112">
        <v>6396</v>
      </c>
      <c r="BN132" s="112">
        <v>5110</v>
      </c>
      <c r="BO132" s="112">
        <v>4943</v>
      </c>
      <c r="BP132" s="112">
        <v>5214</v>
      </c>
      <c r="BQ132" s="112">
        <v>5745</v>
      </c>
      <c r="BR132" s="112">
        <v>4463</v>
      </c>
      <c r="BS132" s="112">
        <v>5241</v>
      </c>
      <c r="BT132" s="112">
        <v>5821</v>
      </c>
      <c r="BU132" s="112">
        <v>5131</v>
      </c>
      <c r="BV132" s="112">
        <v>6786</v>
      </c>
      <c r="BW132" s="112">
        <v>5376</v>
      </c>
      <c r="BX132" s="112">
        <v>6132</v>
      </c>
      <c r="BY132" s="112">
        <v>7391</v>
      </c>
      <c r="BZ132" s="112">
        <v>6081</v>
      </c>
      <c r="CA132" s="112">
        <v>6032</v>
      </c>
      <c r="CB132" s="112">
        <v>5592</v>
      </c>
      <c r="CC132" s="112">
        <v>5672</v>
      </c>
      <c r="CD132" s="112">
        <v>7135</v>
      </c>
      <c r="CE132" s="112">
        <v>4656</v>
      </c>
      <c r="CF132" s="112">
        <v>6713</v>
      </c>
    </row>
    <row r="133" spans="1:84" x14ac:dyDescent="0.25">
      <c r="A133" s="48" t="s">
        <v>117</v>
      </c>
      <c r="B133" s="49" t="s">
        <v>118</v>
      </c>
      <c r="C133" s="50" t="s">
        <v>119</v>
      </c>
      <c r="D133" s="17"/>
      <c r="E133" s="11"/>
      <c r="F133" s="14" t="s">
        <v>115</v>
      </c>
      <c r="G133" s="23" t="e">
        <f ca="1">G132/G8</f>
        <v>#REF!</v>
      </c>
      <c r="H133" s="125" t="e">
        <f>IF(H8=0, 0, H132/H8)</f>
        <v>#REF!</v>
      </c>
      <c r="I133" s="125">
        <v>8.8641655886157827E-2</v>
      </c>
      <c r="J133" s="125">
        <v>0.10904017088127885</v>
      </c>
      <c r="K133" s="125">
        <v>7.0311428179448479E-2</v>
      </c>
      <c r="L133" s="125">
        <v>9.0171356328908478E-2</v>
      </c>
      <c r="M133" s="125">
        <v>9.0967895686514824E-2</v>
      </c>
      <c r="N133" s="125">
        <v>0.10345062390412475</v>
      </c>
      <c r="O133" s="125">
        <v>9.8357313944994654E-2</v>
      </c>
      <c r="P133" s="125">
        <v>0.1084696400149006</v>
      </c>
      <c r="Q133" s="125">
        <v>0.11334134411968792</v>
      </c>
      <c r="R133" s="125">
        <v>0.11405302198266394</v>
      </c>
      <c r="S133" s="125">
        <v>0.10485381202233732</v>
      </c>
      <c r="T133" s="125">
        <v>9.9349796179631439E-2</v>
      </c>
      <c r="U133" s="125">
        <v>8.8803934117013039E-2</v>
      </c>
      <c r="V133" s="125">
        <v>0.11169522654130651</v>
      </c>
      <c r="W133" s="125">
        <v>6.8926705528583668E-2</v>
      </c>
      <c r="X133" s="125">
        <v>8.8629463761552521E-2</v>
      </c>
      <c r="Y133" s="125">
        <v>7.5691874968608214E-2</v>
      </c>
      <c r="Z133" s="125">
        <v>7.9611065553193985E-2</v>
      </c>
      <c r="AA133" s="125">
        <v>7.76393881133495E-2</v>
      </c>
      <c r="AB133" s="125">
        <v>8.9325055077107945E-2</v>
      </c>
      <c r="AC133" s="125">
        <v>9.4636646531209956E-2</v>
      </c>
      <c r="AD133" s="125">
        <v>0.11058706302416342</v>
      </c>
      <c r="AE133" s="125">
        <v>7.4648634314505441E-2</v>
      </c>
      <c r="AF133" s="125">
        <v>9.8018459095570484E-2</v>
      </c>
      <c r="AG133" s="125">
        <v>0.12502475410918212</v>
      </c>
      <c r="AH133" s="125">
        <v>9.0540340000329775E-2</v>
      </c>
      <c r="AI133" s="125">
        <v>7.0640540095504689E-2</v>
      </c>
      <c r="AJ133" s="125">
        <v>0.10687311178247734</v>
      </c>
      <c r="AK133" s="125">
        <v>7.4794695690658455E-2</v>
      </c>
      <c r="AL133" s="125">
        <v>8.2216249877093514E-2</v>
      </c>
      <c r="AM133" s="125">
        <v>8.3822324209146037E-2</v>
      </c>
      <c r="AN133" s="125">
        <v>7.1860891186285414E-2</v>
      </c>
      <c r="AO133" s="125">
        <v>8.5244824186657908E-2</v>
      </c>
      <c r="AP133" s="125">
        <v>9.1892157988874484E-2</v>
      </c>
      <c r="AQ133" s="125">
        <v>6.715459055054078E-2</v>
      </c>
      <c r="AR133" s="125">
        <v>8.2147699243698857E-2</v>
      </c>
      <c r="AS133" s="125">
        <v>8.6446922274387064E-2</v>
      </c>
      <c r="AT133" s="125">
        <v>6.7405114839550417E-2</v>
      </c>
      <c r="AU133" s="125">
        <v>6.8106771638173622E-2</v>
      </c>
      <c r="AV133" s="125">
        <v>9.9441849869005575E-2</v>
      </c>
      <c r="AW133" s="125">
        <v>7.2209674536502927E-2</v>
      </c>
      <c r="AX133" s="125">
        <v>8.3629575521467409E-2</v>
      </c>
      <c r="AY133" s="125">
        <v>7.7142718084329723E-2</v>
      </c>
      <c r="AZ133" s="125">
        <v>8.3569703551226157E-2</v>
      </c>
      <c r="BA133" s="125">
        <v>9.8081678167978414E-2</v>
      </c>
      <c r="BB133" s="125">
        <v>0.10577108977250757</v>
      </c>
      <c r="BC133" s="125">
        <v>7.7679259830377795E-2</v>
      </c>
      <c r="BD133" s="125">
        <v>0.10040875210387112</v>
      </c>
      <c r="BE133" s="125">
        <v>9.9886219772119034E-2</v>
      </c>
      <c r="BF133" s="125">
        <v>7.6769036061581836E-2</v>
      </c>
      <c r="BG133" s="125">
        <v>8.7960084803851243E-2</v>
      </c>
      <c r="BH133" s="125">
        <v>0.10841749774064149</v>
      </c>
      <c r="BI133" s="125">
        <v>8.1615880642306238E-2</v>
      </c>
      <c r="BJ133" s="125">
        <v>0.10175101262431244</v>
      </c>
      <c r="BK133" s="125">
        <v>9.6703711272144235E-2</v>
      </c>
      <c r="BL133" s="125">
        <v>9.9694955025420418E-2</v>
      </c>
      <c r="BM133" s="125">
        <v>0.10005475166210402</v>
      </c>
      <c r="BN133" s="125">
        <v>7.9568988337148289E-2</v>
      </c>
      <c r="BO133" s="125">
        <v>7.6753466561078246E-2</v>
      </c>
      <c r="BP133" s="125">
        <v>8.0482835267967401E-2</v>
      </c>
      <c r="BQ133" s="125">
        <v>8.8101335705194073E-2</v>
      </c>
      <c r="BR133" s="125">
        <v>6.8172791983625095E-2</v>
      </c>
      <c r="BS133" s="125">
        <v>7.8853531934100649E-2</v>
      </c>
      <c r="BT133" s="125">
        <v>8.757992928609043E-2</v>
      </c>
      <c r="BU133" s="125">
        <v>7.719852553975777E-2</v>
      </c>
      <c r="BV133" s="125">
        <v>0.10182156468505237</v>
      </c>
      <c r="BW133" s="125">
        <v>8.0532087003415423E-2</v>
      </c>
      <c r="BX133" s="125">
        <v>9.1667414117858101E-2</v>
      </c>
      <c r="BY133" s="125">
        <v>0.11029367874410553</v>
      </c>
      <c r="BZ133" s="125">
        <v>9.0632684998882176E-2</v>
      </c>
      <c r="CA133" s="125">
        <v>8.9773928055840807E-2</v>
      </c>
      <c r="CB133" s="125">
        <v>8.3199428673451176E-2</v>
      </c>
      <c r="CC133" s="125">
        <v>8.4229284229284232E-2</v>
      </c>
      <c r="CD133" s="125">
        <v>0.10579774614472123</v>
      </c>
      <c r="CE133" s="125">
        <v>6.8919579022159061E-2</v>
      </c>
      <c r="CF133" s="125">
        <v>9.9187352245862878E-2</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112" t="e">
        <f>#REF!</f>
        <v>#REF!</v>
      </c>
      <c r="I134" s="112">
        <v>1990</v>
      </c>
      <c r="J134" s="112">
        <v>1904</v>
      </c>
      <c r="K134" s="112">
        <v>1809</v>
      </c>
      <c r="L134" s="112">
        <v>2679</v>
      </c>
      <c r="M134" s="112">
        <v>2891</v>
      </c>
      <c r="N134" s="112">
        <v>3074</v>
      </c>
      <c r="O134" s="112">
        <v>2602</v>
      </c>
      <c r="P134" s="112">
        <v>2099</v>
      </c>
      <c r="Q134" s="112">
        <v>2224</v>
      </c>
      <c r="R134" s="112">
        <v>2361</v>
      </c>
      <c r="S134" s="112">
        <v>2479</v>
      </c>
      <c r="T134" s="112">
        <v>2349</v>
      </c>
      <c r="U134" s="112">
        <v>2372</v>
      </c>
      <c r="V134" s="112">
        <v>2426</v>
      </c>
      <c r="W134" s="112">
        <v>2136</v>
      </c>
      <c r="X134" s="112">
        <v>2524</v>
      </c>
      <c r="Y134" s="112">
        <v>2804</v>
      </c>
      <c r="Z134" s="112">
        <v>2384</v>
      </c>
      <c r="AA134" s="112">
        <v>2088</v>
      </c>
      <c r="AB134" s="112">
        <v>2321</v>
      </c>
      <c r="AC134" s="112">
        <v>2495</v>
      </c>
      <c r="AD134" s="112">
        <v>2600</v>
      </c>
      <c r="AE134" s="112">
        <v>2438</v>
      </c>
      <c r="AF134" s="112">
        <v>3414</v>
      </c>
      <c r="AG134" s="112">
        <v>4586</v>
      </c>
      <c r="AH134" s="112">
        <v>2508</v>
      </c>
      <c r="AI134" s="112">
        <v>1966</v>
      </c>
      <c r="AJ134" s="112">
        <v>2530</v>
      </c>
      <c r="AK134" s="112">
        <v>2762</v>
      </c>
      <c r="AL134" s="112">
        <v>2197</v>
      </c>
      <c r="AM134" s="112">
        <v>1992</v>
      </c>
      <c r="AN134" s="112">
        <v>2010</v>
      </c>
      <c r="AO134" s="112">
        <v>1903</v>
      </c>
      <c r="AP134" s="112">
        <v>1908</v>
      </c>
      <c r="AQ134" s="112">
        <v>1618</v>
      </c>
      <c r="AR134" s="112">
        <v>1939</v>
      </c>
      <c r="AS134" s="112">
        <v>2285</v>
      </c>
      <c r="AT134" s="112">
        <v>1971</v>
      </c>
      <c r="AU134" s="112">
        <v>2173</v>
      </c>
      <c r="AV134" s="112">
        <v>2173</v>
      </c>
      <c r="AW134" s="112">
        <v>2818</v>
      </c>
      <c r="AX134" s="112">
        <v>1920</v>
      </c>
      <c r="AY134" s="112">
        <v>2286</v>
      </c>
      <c r="AZ134" s="112">
        <v>2299</v>
      </c>
      <c r="BA134" s="112">
        <v>2601</v>
      </c>
      <c r="BB134" s="112">
        <v>2703</v>
      </c>
      <c r="BC134" s="112">
        <v>2439</v>
      </c>
      <c r="BD134" s="112">
        <v>2622</v>
      </c>
      <c r="BE134" s="112">
        <v>2543</v>
      </c>
      <c r="BF134" s="112">
        <v>2472</v>
      </c>
      <c r="BG134" s="112">
        <v>2257</v>
      </c>
      <c r="BH134" s="112">
        <v>2268</v>
      </c>
      <c r="BI134" s="112">
        <v>2721</v>
      </c>
      <c r="BJ134" s="112">
        <v>2278</v>
      </c>
      <c r="BK134" s="112">
        <v>2733</v>
      </c>
      <c r="BL134" s="112">
        <v>2874</v>
      </c>
      <c r="BM134" s="112">
        <v>2795</v>
      </c>
      <c r="BN134" s="112">
        <v>2795</v>
      </c>
      <c r="BO134" s="112">
        <v>1782</v>
      </c>
      <c r="BP134" s="112">
        <v>1883</v>
      </c>
      <c r="BQ134" s="112">
        <v>2392</v>
      </c>
      <c r="BR134" s="112">
        <v>2247</v>
      </c>
      <c r="BS134" s="112">
        <v>2491</v>
      </c>
      <c r="BT134" s="112">
        <v>2309</v>
      </c>
      <c r="BU134" s="112">
        <v>2646</v>
      </c>
      <c r="BV134" s="112">
        <v>2081</v>
      </c>
      <c r="BW134" s="112">
        <v>2085</v>
      </c>
      <c r="BX134" s="112">
        <v>2048</v>
      </c>
      <c r="BY134" s="112">
        <v>2225</v>
      </c>
      <c r="BZ134" s="112">
        <v>2284</v>
      </c>
      <c r="CA134" s="112">
        <v>1877</v>
      </c>
      <c r="CB134" s="112">
        <v>1769</v>
      </c>
      <c r="CC134" s="112">
        <v>2041</v>
      </c>
      <c r="CD134" s="112">
        <v>1889</v>
      </c>
      <c r="CE134" s="112">
        <v>1455</v>
      </c>
      <c r="CF134" s="112">
        <v>1939</v>
      </c>
    </row>
    <row r="135" spans="1:84" x14ac:dyDescent="0.25">
      <c r="A135" s="48" t="s">
        <v>34</v>
      </c>
      <c r="B135" s="49" t="s">
        <v>121</v>
      </c>
      <c r="C135" s="50" t="s">
        <v>122</v>
      </c>
      <c r="D135" s="17"/>
      <c r="E135" s="11"/>
      <c r="F135" s="14" t="s">
        <v>115</v>
      </c>
      <c r="G135" s="23" t="e">
        <f ca="1">G134/G8</f>
        <v>#REF!</v>
      </c>
      <c r="H135" s="125" t="e">
        <f>IF(H8=0, 0, H134/H8)</f>
        <v>#REF!</v>
      </c>
      <c r="I135" s="125">
        <v>3.4325140146614919E-2</v>
      </c>
      <c r="J135" s="125">
        <v>3.2798180941225108E-2</v>
      </c>
      <c r="K135" s="125">
        <v>3.1022774043078613E-2</v>
      </c>
      <c r="L135" s="125">
        <v>4.5769053354517968E-2</v>
      </c>
      <c r="M135" s="125">
        <v>4.9211861233105232E-2</v>
      </c>
      <c r="N135" s="125">
        <v>5.2329639276169078E-2</v>
      </c>
      <c r="O135" s="125">
        <v>4.420133521327739E-2</v>
      </c>
      <c r="P135" s="125">
        <v>3.5541332249652884E-2</v>
      </c>
      <c r="Q135" s="125">
        <v>3.7639413068864556E-2</v>
      </c>
      <c r="R135" s="125">
        <v>3.9893212577936231E-2</v>
      </c>
      <c r="S135" s="125">
        <v>4.1823427192819666E-2</v>
      </c>
      <c r="T135" s="125">
        <v>3.9568102954553111E-2</v>
      </c>
      <c r="U135" s="125">
        <v>3.9947455286469737E-2</v>
      </c>
      <c r="V135" s="125">
        <v>4.0876847124635629E-2</v>
      </c>
      <c r="W135" s="125">
        <v>3.5882876677810066E-2</v>
      </c>
      <c r="X135" s="125">
        <v>4.2335497073080729E-2</v>
      </c>
      <c r="Y135" s="125">
        <v>4.6945369920808985E-2</v>
      </c>
      <c r="Z135" s="125">
        <v>3.9897578364266231E-2</v>
      </c>
      <c r="AA135" s="125">
        <v>3.4907631864916827E-2</v>
      </c>
      <c r="AB135" s="125">
        <v>3.8737565925629214E-2</v>
      </c>
      <c r="AC135" s="125">
        <v>4.1518978916013513E-2</v>
      </c>
      <c r="AD135" s="125">
        <v>4.3178609980901769E-2</v>
      </c>
      <c r="AE135" s="125">
        <v>4.0407053831874831E-2</v>
      </c>
      <c r="AF135" s="125">
        <v>5.6468953653776174E-2</v>
      </c>
      <c r="AG135" s="125">
        <v>7.5681563139481156E-2</v>
      </c>
      <c r="AH135" s="125">
        <v>4.135406532887035E-2</v>
      </c>
      <c r="AI135" s="125">
        <v>3.2372797628849002E-2</v>
      </c>
      <c r="AJ135" s="125">
        <v>4.1540785498489427E-2</v>
      </c>
      <c r="AK135" s="125">
        <v>4.5273493205697707E-2</v>
      </c>
      <c r="AL135" s="125">
        <v>3.6003408606731999E-2</v>
      </c>
      <c r="AM135" s="125">
        <v>3.2650385182756925E-2</v>
      </c>
      <c r="AN135" s="125">
        <v>3.2879670221815087E-2</v>
      </c>
      <c r="AO135" s="125">
        <v>3.1268485047650348E-2</v>
      </c>
      <c r="AP135" s="125">
        <v>3.1308970971923665E-2</v>
      </c>
      <c r="AQ135" s="125">
        <v>2.6315361470277302E-2</v>
      </c>
      <c r="AR135" s="125">
        <v>3.1673173361211386E-2</v>
      </c>
      <c r="AS135" s="125">
        <v>3.7248956703182054E-2</v>
      </c>
      <c r="AT135" s="125">
        <v>3.2106206222511813E-2</v>
      </c>
      <c r="AU135" s="125">
        <v>3.5346552369178719E-2</v>
      </c>
      <c r="AV135" s="125">
        <v>3.5360356695360681E-2</v>
      </c>
      <c r="AW135" s="125">
        <v>4.5789123052174904E-2</v>
      </c>
      <c r="AX135" s="125">
        <v>3.1166301436571706E-2</v>
      </c>
      <c r="AY135" s="125">
        <v>3.708690926199322E-2</v>
      </c>
      <c r="AZ135" s="125">
        <v>3.7262751835583578E-2</v>
      </c>
      <c r="BA135" s="125">
        <v>4.2035004929133604E-2</v>
      </c>
      <c r="BB135" s="125">
        <v>4.3549010762389637E-2</v>
      </c>
      <c r="BC135" s="125">
        <v>3.9176946800308407E-2</v>
      </c>
      <c r="BD135" s="125">
        <v>4.2029333974513104E-2</v>
      </c>
      <c r="BE135" s="125">
        <v>4.0752552042435219E-2</v>
      </c>
      <c r="BF135" s="125">
        <v>3.9602057000048062E-2</v>
      </c>
      <c r="BG135" s="125">
        <v>3.5977874483923929E-2</v>
      </c>
      <c r="BH135" s="125">
        <v>3.595947424331309E-2</v>
      </c>
      <c r="BI135" s="125">
        <v>4.3004804652927046E-2</v>
      </c>
      <c r="BJ135" s="125">
        <v>3.5902851108764518E-2</v>
      </c>
      <c r="BK135" s="125">
        <v>4.2960215036861218E-2</v>
      </c>
      <c r="BL135" s="125">
        <v>4.4958936253421976E-2</v>
      </c>
      <c r="BM135" s="125">
        <v>4.3723113023073912E-2</v>
      </c>
      <c r="BN135" s="125">
        <v>4.3521589511219073E-2</v>
      </c>
      <c r="BO135" s="125">
        <v>2.7670377789164764E-2</v>
      </c>
      <c r="BP135" s="125">
        <v>2.9065818720671772E-2</v>
      </c>
      <c r="BQ135" s="125">
        <v>3.6682053090831022E-2</v>
      </c>
      <c r="BR135" s="125">
        <v>3.4323160113646778E-2</v>
      </c>
      <c r="BS135" s="125">
        <v>3.7478372075528475E-2</v>
      </c>
      <c r="BT135" s="125">
        <v>3.4740088768524788E-2</v>
      </c>
      <c r="BU135" s="125">
        <v>3.9810426540284362E-2</v>
      </c>
      <c r="BV135" s="125">
        <v>3.1224679650691714E-2</v>
      </c>
      <c r="BW135" s="125">
        <v>3.1233147582239797E-2</v>
      </c>
      <c r="BX135" s="125">
        <v>3.0615600801267677E-2</v>
      </c>
      <c r="BY135" s="125">
        <v>3.3203008416403029E-2</v>
      </c>
      <c r="BZ135" s="125">
        <v>3.4041284745510096E-2</v>
      </c>
      <c r="CA135" s="125">
        <v>2.7935288952389458E-2</v>
      </c>
      <c r="CB135" s="125">
        <v>2.6319704814616436E-2</v>
      </c>
      <c r="CC135" s="125">
        <v>3.030888030888031E-2</v>
      </c>
      <c r="CD135" s="125">
        <v>2.801008303677343E-2</v>
      </c>
      <c r="CE135" s="125">
        <v>2.1537368444424707E-2</v>
      </c>
      <c r="CF135" s="125">
        <v>2.8649527186761229E-2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112" t="e">
        <f>#REF!</f>
        <v>#REF!</v>
      </c>
      <c r="I136" s="112">
        <v>832</v>
      </c>
      <c r="J136" s="112">
        <v>686</v>
      </c>
      <c r="K136" s="112">
        <v>818</v>
      </c>
      <c r="L136" s="112">
        <v>924</v>
      </c>
      <c r="M136" s="112">
        <v>893</v>
      </c>
      <c r="N136" s="112">
        <v>974</v>
      </c>
      <c r="O136" s="112">
        <v>847</v>
      </c>
      <c r="P136" s="112">
        <v>890</v>
      </c>
      <c r="Q136" s="112">
        <v>832</v>
      </c>
      <c r="R136" s="112">
        <v>947</v>
      </c>
      <c r="S136" s="112">
        <v>884</v>
      </c>
      <c r="T136" s="112">
        <v>858</v>
      </c>
      <c r="U136" s="112">
        <v>654</v>
      </c>
      <c r="V136" s="112">
        <v>572</v>
      </c>
      <c r="W136" s="112">
        <v>1142</v>
      </c>
      <c r="X136" s="112">
        <v>1305</v>
      </c>
      <c r="Y136" s="112">
        <v>1159</v>
      </c>
      <c r="Z136" s="112">
        <v>1162</v>
      </c>
      <c r="AA136" s="112">
        <v>1131</v>
      </c>
      <c r="AB136" s="112">
        <v>995</v>
      </c>
      <c r="AC136" s="112">
        <v>883</v>
      </c>
      <c r="AD136" s="112">
        <v>870</v>
      </c>
      <c r="AE136" s="112">
        <v>789</v>
      </c>
      <c r="AF136" s="112">
        <v>661</v>
      </c>
      <c r="AG136" s="112">
        <v>614</v>
      </c>
      <c r="AH136" s="112">
        <v>590</v>
      </c>
      <c r="AI136" s="112">
        <v>521</v>
      </c>
      <c r="AJ136" s="112">
        <v>566</v>
      </c>
      <c r="AK136" s="112">
        <v>445</v>
      </c>
      <c r="AL136" s="112">
        <v>520</v>
      </c>
      <c r="AM136" s="112">
        <v>375</v>
      </c>
      <c r="AN136" s="112">
        <v>306</v>
      </c>
      <c r="AO136" s="112">
        <v>464</v>
      </c>
      <c r="AP136" s="112">
        <v>453</v>
      </c>
      <c r="AQ136" s="112">
        <v>290</v>
      </c>
      <c r="AR136" s="112">
        <v>323</v>
      </c>
      <c r="AS136" s="112">
        <v>312</v>
      </c>
      <c r="AT136" s="112">
        <v>304</v>
      </c>
      <c r="AU136" s="112">
        <v>316</v>
      </c>
      <c r="AV136" s="112">
        <v>346</v>
      </c>
      <c r="AW136" s="112">
        <v>348</v>
      </c>
      <c r="AX136" s="112">
        <v>480</v>
      </c>
      <c r="AY136" s="112">
        <v>279</v>
      </c>
      <c r="AZ136" s="112">
        <v>328</v>
      </c>
      <c r="BA136" s="112">
        <v>262</v>
      </c>
      <c r="BB136" s="112">
        <v>259</v>
      </c>
      <c r="BC136" s="112">
        <v>363</v>
      </c>
      <c r="BD136" s="112">
        <v>350</v>
      </c>
      <c r="BE136" s="112">
        <v>336</v>
      </c>
      <c r="BF136" s="112">
        <v>273</v>
      </c>
      <c r="BG136" s="112">
        <v>272</v>
      </c>
      <c r="BH136" s="112">
        <v>228</v>
      </c>
      <c r="BI136" s="112">
        <v>629</v>
      </c>
      <c r="BJ136" s="112">
        <v>474</v>
      </c>
      <c r="BK136" s="112">
        <v>473</v>
      </c>
      <c r="BL136" s="112">
        <v>483</v>
      </c>
      <c r="BM136" s="112">
        <v>534</v>
      </c>
      <c r="BN136" s="112">
        <v>587</v>
      </c>
      <c r="BO136" s="112">
        <v>618</v>
      </c>
      <c r="BP136" s="112">
        <v>340</v>
      </c>
      <c r="BQ136" s="112">
        <v>562</v>
      </c>
      <c r="BR136" s="112">
        <v>342</v>
      </c>
      <c r="BS136" s="112">
        <v>219</v>
      </c>
      <c r="BT136" s="112">
        <v>542</v>
      </c>
      <c r="BU136" s="112">
        <v>516</v>
      </c>
      <c r="BV136" s="112">
        <v>299</v>
      </c>
      <c r="BW136" s="112">
        <v>404</v>
      </c>
      <c r="BX136" s="112">
        <v>275</v>
      </c>
      <c r="BY136" s="112">
        <v>148</v>
      </c>
      <c r="BZ136" s="112">
        <v>416</v>
      </c>
      <c r="CA136" s="112">
        <v>341</v>
      </c>
      <c r="CB136" s="112">
        <v>325</v>
      </c>
      <c r="CC136" s="112">
        <v>218</v>
      </c>
      <c r="CD136" s="112">
        <v>226</v>
      </c>
      <c r="CE136" s="112">
        <v>139</v>
      </c>
      <c r="CF136" s="112">
        <v>161</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112" t="e">
        <f>#REF!</f>
        <v>#REF!</v>
      </c>
      <c r="I137" s="112">
        <v>54</v>
      </c>
      <c r="J137" s="112">
        <v>19</v>
      </c>
      <c r="K137" s="112">
        <v>46</v>
      </c>
      <c r="L137" s="112">
        <v>573</v>
      </c>
      <c r="M137" s="112">
        <v>648</v>
      </c>
      <c r="N137" s="112">
        <v>575</v>
      </c>
      <c r="O137" s="112">
        <v>651</v>
      </c>
      <c r="P137" s="112">
        <v>839</v>
      </c>
      <c r="Q137" s="112">
        <v>832</v>
      </c>
      <c r="R137" s="112">
        <v>525</v>
      </c>
      <c r="S137" s="112">
        <v>219</v>
      </c>
      <c r="T137" s="112">
        <v>180</v>
      </c>
      <c r="U137" s="112">
        <v>178</v>
      </c>
      <c r="V137" s="112">
        <v>143</v>
      </c>
      <c r="W137" s="112">
        <v>361</v>
      </c>
      <c r="X137" s="112">
        <v>321</v>
      </c>
      <c r="Y137" s="112">
        <v>291</v>
      </c>
      <c r="Z137" s="112">
        <v>255</v>
      </c>
      <c r="AA137" s="112">
        <v>197</v>
      </c>
      <c r="AB137" s="112">
        <v>165</v>
      </c>
      <c r="AC137" s="112">
        <v>162</v>
      </c>
      <c r="AD137" s="112">
        <v>278</v>
      </c>
      <c r="AE137" s="112">
        <v>182</v>
      </c>
      <c r="AF137" s="112">
        <v>160</v>
      </c>
      <c r="AG137" s="112">
        <v>72</v>
      </c>
      <c r="AH137" s="112">
        <v>229</v>
      </c>
      <c r="AI137" s="112">
        <v>175</v>
      </c>
      <c r="AJ137" s="112">
        <v>237</v>
      </c>
      <c r="AK137" s="112">
        <v>89</v>
      </c>
      <c r="AL137" s="112">
        <v>129</v>
      </c>
      <c r="AM137" s="112">
        <v>173</v>
      </c>
      <c r="AN137" s="112">
        <v>63</v>
      </c>
      <c r="AO137" s="112">
        <v>65</v>
      </c>
      <c r="AP137" s="112">
        <v>72</v>
      </c>
      <c r="AQ137" s="112">
        <v>24</v>
      </c>
      <c r="AR137" s="112">
        <v>132</v>
      </c>
      <c r="AS137" s="112">
        <v>92</v>
      </c>
      <c r="AT137" s="112">
        <v>44</v>
      </c>
      <c r="AU137" s="112">
        <v>43</v>
      </c>
      <c r="AV137" s="112">
        <v>29</v>
      </c>
      <c r="AW137" s="112">
        <v>42</v>
      </c>
      <c r="AX137" s="112">
        <v>52</v>
      </c>
      <c r="AY137" s="112">
        <v>48</v>
      </c>
      <c r="AZ137" s="112">
        <v>44</v>
      </c>
      <c r="BA137" s="112">
        <v>36</v>
      </c>
      <c r="BB137" s="112">
        <v>98</v>
      </c>
      <c r="BC137" s="112">
        <v>135</v>
      </c>
      <c r="BD137" s="112">
        <v>83</v>
      </c>
      <c r="BE137" s="112">
        <v>43</v>
      </c>
      <c r="BF137" s="112">
        <v>12</v>
      </c>
      <c r="BG137" s="112">
        <v>58</v>
      </c>
      <c r="BH137" s="112">
        <v>39</v>
      </c>
      <c r="BI137" s="112">
        <v>280</v>
      </c>
      <c r="BJ137" s="112">
        <v>126</v>
      </c>
      <c r="BK137" s="112">
        <v>133</v>
      </c>
      <c r="BL137" s="112">
        <v>81</v>
      </c>
      <c r="BM137" s="112">
        <v>39</v>
      </c>
      <c r="BN137" s="112">
        <v>140</v>
      </c>
      <c r="BO137" s="112">
        <v>141</v>
      </c>
      <c r="BP137" s="112">
        <v>46</v>
      </c>
      <c r="BQ137" s="112">
        <v>59</v>
      </c>
      <c r="BR137" s="112">
        <v>75</v>
      </c>
      <c r="BS137" s="112">
        <v>114</v>
      </c>
      <c r="BT137" s="112">
        <v>89</v>
      </c>
      <c r="BU137" s="112">
        <v>83</v>
      </c>
      <c r="BV137" s="112">
        <v>133</v>
      </c>
      <c r="BW137" s="112">
        <v>94</v>
      </c>
      <c r="BX137" s="112">
        <v>44</v>
      </c>
      <c r="BY137" s="112">
        <v>17</v>
      </c>
      <c r="BZ137" s="112">
        <v>92</v>
      </c>
      <c r="CA137" s="112">
        <v>80</v>
      </c>
      <c r="CB137" s="112">
        <v>30</v>
      </c>
      <c r="CC137" s="112">
        <v>19</v>
      </c>
      <c r="CD137" s="112">
        <v>5</v>
      </c>
      <c r="CE137" s="112">
        <v>5</v>
      </c>
      <c r="CF137" s="112">
        <v>5</v>
      </c>
    </row>
    <row r="138" spans="1:84" ht="24" x14ac:dyDescent="0.25">
      <c r="A138" s="82" t="s">
        <v>41</v>
      </c>
      <c r="B138" s="83" t="s">
        <v>128</v>
      </c>
      <c r="C138" s="84" t="s">
        <v>43</v>
      </c>
      <c r="D138" s="17"/>
      <c r="E138" s="11"/>
      <c r="F138" s="14" t="s">
        <v>129</v>
      </c>
      <c r="G138" s="23" t="e">
        <f ca="1">G137/G20</f>
        <v>#REF!</v>
      </c>
      <c r="H138" s="125" t="e">
        <f>IF(H20=0, 0, H137/H20)</f>
        <v>#REF!</v>
      </c>
      <c r="I138" s="125">
        <v>0</v>
      </c>
      <c r="J138" s="125">
        <v>0</v>
      </c>
      <c r="K138" s="125">
        <v>0</v>
      </c>
      <c r="L138" s="125">
        <v>0</v>
      </c>
      <c r="M138" s="125">
        <v>0</v>
      </c>
      <c r="N138" s="125">
        <v>0</v>
      </c>
      <c r="O138" s="125">
        <v>0</v>
      </c>
      <c r="P138" s="125">
        <v>0</v>
      </c>
      <c r="Q138" s="125">
        <v>0</v>
      </c>
      <c r="R138" s="125">
        <v>0</v>
      </c>
      <c r="S138" s="125">
        <v>0</v>
      </c>
      <c r="T138" s="125">
        <v>0</v>
      </c>
      <c r="U138" s="125">
        <v>0</v>
      </c>
      <c r="V138" s="125">
        <v>0</v>
      </c>
      <c r="W138" s="125">
        <v>0</v>
      </c>
      <c r="X138" s="125">
        <v>0</v>
      </c>
      <c r="Y138" s="125">
        <v>0</v>
      </c>
      <c r="Z138" s="125">
        <v>0</v>
      </c>
      <c r="AA138" s="125">
        <v>0</v>
      </c>
      <c r="AB138" s="125">
        <v>0</v>
      </c>
      <c r="AC138" s="125">
        <v>0</v>
      </c>
      <c r="AD138" s="125">
        <v>0</v>
      </c>
      <c r="AE138" s="125">
        <v>0</v>
      </c>
      <c r="AF138" s="125">
        <v>0</v>
      </c>
      <c r="AG138" s="125">
        <v>0</v>
      </c>
      <c r="AH138" s="125">
        <v>0</v>
      </c>
      <c r="AI138" s="125">
        <v>0</v>
      </c>
      <c r="AJ138" s="125">
        <v>0</v>
      </c>
      <c r="AK138" s="125">
        <v>0</v>
      </c>
      <c r="AL138" s="125">
        <v>0</v>
      </c>
      <c r="AM138" s="125">
        <v>0</v>
      </c>
      <c r="AN138" s="125">
        <v>0</v>
      </c>
      <c r="AO138" s="125">
        <v>0</v>
      </c>
      <c r="AP138" s="125">
        <v>0</v>
      </c>
      <c r="AQ138" s="125">
        <v>0</v>
      </c>
      <c r="AR138" s="125">
        <v>0</v>
      </c>
      <c r="AS138" s="125">
        <v>0</v>
      </c>
      <c r="AT138" s="125">
        <v>0</v>
      </c>
      <c r="AU138" s="125">
        <v>0</v>
      </c>
      <c r="AV138" s="125">
        <v>0</v>
      </c>
      <c r="AW138" s="125">
        <v>0</v>
      </c>
      <c r="AX138" s="125">
        <v>0</v>
      </c>
      <c r="AY138" s="125">
        <v>0</v>
      </c>
      <c r="AZ138" s="125">
        <v>0</v>
      </c>
      <c r="BA138" s="125">
        <v>0</v>
      </c>
      <c r="BB138" s="125">
        <v>0</v>
      </c>
      <c r="BC138" s="125">
        <v>0</v>
      </c>
      <c r="BD138" s="125">
        <v>0</v>
      </c>
      <c r="BE138" s="125">
        <v>0</v>
      </c>
      <c r="BF138" s="125">
        <v>0</v>
      </c>
      <c r="BG138" s="125">
        <v>0</v>
      </c>
      <c r="BH138" s="125">
        <v>0</v>
      </c>
      <c r="BI138" s="125">
        <v>0</v>
      </c>
      <c r="BJ138" s="125">
        <v>0</v>
      </c>
      <c r="BK138" s="125">
        <v>0</v>
      </c>
      <c r="BL138" s="125">
        <v>0</v>
      </c>
      <c r="BM138" s="125">
        <v>0</v>
      </c>
      <c r="BN138" s="125">
        <v>0</v>
      </c>
      <c r="BO138" s="125">
        <v>0</v>
      </c>
      <c r="BP138" s="125">
        <v>0</v>
      </c>
      <c r="BQ138" s="125">
        <v>0</v>
      </c>
      <c r="BR138" s="125">
        <v>0</v>
      </c>
      <c r="BS138" s="125">
        <v>0</v>
      </c>
      <c r="BT138" s="125">
        <v>0</v>
      </c>
      <c r="BU138" s="125">
        <v>0</v>
      </c>
      <c r="BV138" s="125">
        <v>0</v>
      </c>
      <c r="BW138" s="125">
        <v>0</v>
      </c>
      <c r="BX138" s="125">
        <v>0</v>
      </c>
      <c r="BY138" s="125">
        <v>0</v>
      </c>
      <c r="BZ138" s="125">
        <v>0</v>
      </c>
      <c r="CA138" s="125">
        <v>0</v>
      </c>
      <c r="CB138" s="125">
        <v>0</v>
      </c>
      <c r="CC138" s="125">
        <v>0</v>
      </c>
      <c r="CD138" s="125">
        <v>0</v>
      </c>
      <c r="CE138" s="125">
        <v>0</v>
      </c>
      <c r="CF138" s="125">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112" t="e">
        <f>#REF!</f>
        <v>#REF!</v>
      </c>
      <c r="I139" s="112">
        <v>26</v>
      </c>
      <c r="J139" s="112">
        <v>23</v>
      </c>
      <c r="K139" s="112">
        <v>26</v>
      </c>
      <c r="L139" s="112">
        <v>17</v>
      </c>
      <c r="M139" s="112">
        <v>18</v>
      </c>
      <c r="N139" s="112">
        <v>46</v>
      </c>
      <c r="O139" s="112">
        <v>47</v>
      </c>
      <c r="P139" s="112">
        <v>30</v>
      </c>
      <c r="Q139" s="112">
        <v>19</v>
      </c>
      <c r="R139" s="112">
        <v>11</v>
      </c>
      <c r="S139" s="112">
        <v>18</v>
      </c>
      <c r="T139" s="112">
        <v>19</v>
      </c>
      <c r="U139" s="112">
        <v>12</v>
      </c>
      <c r="V139" s="112">
        <v>30</v>
      </c>
      <c r="W139" s="112">
        <v>19</v>
      </c>
      <c r="X139" s="112">
        <v>15</v>
      </c>
      <c r="Y139" s="112">
        <v>10</v>
      </c>
      <c r="Z139" s="112">
        <v>28</v>
      </c>
      <c r="AA139" s="112">
        <v>38</v>
      </c>
      <c r="AB139" s="112">
        <v>22</v>
      </c>
      <c r="AC139" s="112">
        <v>25</v>
      </c>
      <c r="AD139" s="112">
        <v>23</v>
      </c>
      <c r="AE139" s="112">
        <v>24</v>
      </c>
      <c r="AF139" s="112">
        <v>12</v>
      </c>
      <c r="AG139" s="112">
        <v>4</v>
      </c>
      <c r="AH139" s="112">
        <v>14</v>
      </c>
      <c r="AI139" s="112">
        <v>23</v>
      </c>
      <c r="AJ139" s="112">
        <v>237</v>
      </c>
      <c r="AK139" s="112">
        <v>12</v>
      </c>
      <c r="AL139" s="112">
        <v>16</v>
      </c>
      <c r="AM139" s="112">
        <v>24</v>
      </c>
      <c r="AN139" s="112">
        <v>16</v>
      </c>
      <c r="AO139" s="112">
        <v>25</v>
      </c>
      <c r="AP139" s="112">
        <v>28</v>
      </c>
      <c r="AQ139" s="112">
        <v>20</v>
      </c>
      <c r="AR139" s="112">
        <v>27</v>
      </c>
      <c r="AS139" s="112">
        <v>19</v>
      </c>
      <c r="AT139" s="112">
        <v>19</v>
      </c>
      <c r="AU139" s="112">
        <v>26</v>
      </c>
      <c r="AV139" s="112">
        <v>21</v>
      </c>
      <c r="AW139" s="112">
        <v>23</v>
      </c>
      <c r="AX139" s="112">
        <v>37</v>
      </c>
      <c r="AY139" s="112">
        <v>36</v>
      </c>
      <c r="AZ139" s="112">
        <v>37</v>
      </c>
      <c r="BA139" s="112">
        <v>20</v>
      </c>
      <c r="BB139" s="112">
        <v>18</v>
      </c>
      <c r="BC139" s="112">
        <v>19</v>
      </c>
      <c r="BD139" s="112">
        <v>12</v>
      </c>
      <c r="BE139" s="112">
        <v>34</v>
      </c>
      <c r="BF139" s="112">
        <v>29</v>
      </c>
      <c r="BG139" s="112">
        <v>35</v>
      </c>
      <c r="BH139" s="112">
        <v>32</v>
      </c>
      <c r="BI139" s="112">
        <v>30</v>
      </c>
      <c r="BJ139" s="112">
        <v>36</v>
      </c>
      <c r="BK139" s="112">
        <v>43</v>
      </c>
      <c r="BL139" s="112">
        <v>25</v>
      </c>
      <c r="BM139" s="112">
        <v>23</v>
      </c>
      <c r="BN139" s="112">
        <v>24</v>
      </c>
      <c r="BO139" s="112">
        <v>28</v>
      </c>
      <c r="BP139" s="112">
        <v>26</v>
      </c>
      <c r="BQ139" s="112">
        <v>15</v>
      </c>
      <c r="BR139" s="112">
        <v>61</v>
      </c>
      <c r="BS139" s="112">
        <v>29</v>
      </c>
      <c r="BT139" s="112">
        <v>17</v>
      </c>
      <c r="BU139" s="112">
        <v>17</v>
      </c>
      <c r="BV139" s="112">
        <v>33</v>
      </c>
      <c r="BW139" s="112">
        <v>24</v>
      </c>
      <c r="BX139" s="112">
        <v>43</v>
      </c>
      <c r="BY139" s="112">
        <v>26</v>
      </c>
      <c r="BZ139" s="112">
        <v>26</v>
      </c>
      <c r="CA139" s="112">
        <v>35</v>
      </c>
      <c r="CB139" s="112">
        <v>21</v>
      </c>
      <c r="CC139" s="112">
        <v>27</v>
      </c>
      <c r="CD139" s="112">
        <v>36</v>
      </c>
      <c r="CE139" s="112">
        <v>31</v>
      </c>
      <c r="CF139" s="112">
        <v>17</v>
      </c>
    </row>
    <row r="140" spans="1:84" ht="24" x14ac:dyDescent="0.25">
      <c r="A140" s="82" t="s">
        <v>15</v>
      </c>
      <c r="B140" s="83" t="s">
        <v>131</v>
      </c>
      <c r="C140" s="84" t="s">
        <v>47</v>
      </c>
      <c r="D140" s="17"/>
      <c r="E140" s="11"/>
      <c r="F140" s="14" t="s">
        <v>115</v>
      </c>
      <c r="G140" s="23" t="e">
        <f ca="1">G139/G8</f>
        <v>#REF!</v>
      </c>
      <c r="H140" s="110" t="e">
        <f>IF(H8=0, 0, H139/H8)</f>
        <v>#REF!</v>
      </c>
      <c r="I140" s="110">
        <v>4.4846916774471754E-4</v>
      </c>
      <c r="J140" s="110">
        <v>3.9619651347068147E-4</v>
      </c>
      <c r="K140" s="110">
        <v>4.4587734943064893E-4</v>
      </c>
      <c r="L140" s="110">
        <v>2.9043445577708302E-4</v>
      </c>
      <c r="M140" s="110">
        <v>3.0640384026146459E-4</v>
      </c>
      <c r="N140" s="110">
        <v>7.830720256030506E-4</v>
      </c>
      <c r="O140" s="110">
        <v>7.9840997502845395E-4</v>
      </c>
      <c r="P140" s="110">
        <v>5.0797521080971249E-4</v>
      </c>
      <c r="Q140" s="110">
        <v>3.2155973395163066E-4</v>
      </c>
      <c r="R140" s="110">
        <v>1.8586418397174864E-4</v>
      </c>
      <c r="S140" s="110">
        <v>3.0367958429639128E-4</v>
      </c>
      <c r="T140" s="110">
        <v>3.2004851261664924E-4</v>
      </c>
      <c r="U140" s="110">
        <v>2.020950520394759E-4</v>
      </c>
      <c r="V140" s="110">
        <v>5.054845068998635E-4</v>
      </c>
      <c r="W140" s="110">
        <v>3.1918289179699969E-4</v>
      </c>
      <c r="X140" s="110">
        <v>2.5159764504604235E-4</v>
      </c>
      <c r="Y140" s="110">
        <v>1.674228599172931E-4</v>
      </c>
      <c r="Z140" s="110">
        <v>4.6859571904339534E-4</v>
      </c>
      <c r="AA140" s="110">
        <v>6.3529215079829472E-4</v>
      </c>
      <c r="AB140" s="110">
        <v>3.6718071967421057E-4</v>
      </c>
      <c r="AC140" s="110">
        <v>4.1602183282578672E-4</v>
      </c>
      <c r="AD140" s="110">
        <v>3.8196462675413101E-4</v>
      </c>
      <c r="AE140" s="110">
        <v>3.977724741447892E-4</v>
      </c>
      <c r="AF140" s="110">
        <v>1.9848489860729764E-4</v>
      </c>
      <c r="AG140" s="110">
        <v>6.6010957818997957E-5</v>
      </c>
      <c r="AH140" s="110">
        <v>2.3084406483420451E-4</v>
      </c>
      <c r="AI140" s="110">
        <v>3.7872550633953562E-4</v>
      </c>
      <c r="AJ140" s="110">
        <v>3.89137002495731E-3</v>
      </c>
      <c r="AK140" s="110">
        <v>1.9669873948891111E-4</v>
      </c>
      <c r="AL140" s="110">
        <v>2.6220051784602277E-4</v>
      </c>
      <c r="AM140" s="110">
        <v>3.9337813473201114E-4</v>
      </c>
      <c r="AN140" s="110">
        <v>2.6172871818360267E-4</v>
      </c>
      <c r="AO140" s="110">
        <v>4.1077883667433451E-4</v>
      </c>
      <c r="AP140" s="110">
        <v>4.5946078994437242E-4</v>
      </c>
      <c r="AQ140" s="110">
        <v>3.2528258924941042E-4</v>
      </c>
      <c r="AR140" s="110">
        <v>4.4103954654600697E-4</v>
      </c>
      <c r="AS140" s="110">
        <v>3.0972874282733437E-4</v>
      </c>
      <c r="AT140" s="110">
        <v>3.0949666069392408E-4</v>
      </c>
      <c r="AU140" s="110">
        <v>4.2292239374074856E-4</v>
      </c>
      <c r="AV140" s="110">
        <v>3.4172456999658277E-4</v>
      </c>
      <c r="AW140" s="110">
        <v>3.7372243797019971E-4</v>
      </c>
      <c r="AX140" s="110">
        <v>6.0060060060060057E-4</v>
      </c>
      <c r="AY140" s="110">
        <v>5.8404581514949949E-4</v>
      </c>
      <c r="AZ140" s="110">
        <v>5.9970500996806974E-4</v>
      </c>
      <c r="BA140" s="110">
        <v>3.2322187565654445E-4</v>
      </c>
      <c r="BB140" s="110">
        <v>2.9000451118128503E-4</v>
      </c>
      <c r="BC140" s="110">
        <v>3.0519146748907736E-4</v>
      </c>
      <c r="BD140" s="110">
        <v>1.9235393123346957E-4</v>
      </c>
      <c r="BE140" s="110">
        <v>5.4486306309193763E-4</v>
      </c>
      <c r="BF140" s="110">
        <v>4.6458723826917222E-4</v>
      </c>
      <c r="BG140" s="110">
        <v>5.579200739642612E-4</v>
      </c>
      <c r="BH140" s="110">
        <v>5.0736471595503479E-4</v>
      </c>
      <c r="BI140" s="110">
        <v>4.7414338095840182E-4</v>
      </c>
      <c r="BJ140" s="110">
        <v>5.6738482876010654E-4</v>
      </c>
      <c r="BK140" s="110">
        <v>6.7591995850165834E-4</v>
      </c>
      <c r="BL140" s="110">
        <v>3.9108330074305825E-4</v>
      </c>
      <c r="BM140" s="110">
        <v>3.5979663668361361E-4</v>
      </c>
      <c r="BN140" s="110">
        <v>3.737095342644929E-4</v>
      </c>
      <c r="BO140" s="110">
        <v>4.3477585751774039E-4</v>
      </c>
      <c r="BP140" s="110">
        <v>4.0133366263274883E-4</v>
      </c>
      <c r="BQ140" s="110">
        <v>2.3002959714149888E-4</v>
      </c>
      <c r="BR140" s="110">
        <v>9.3178138270247151E-4</v>
      </c>
      <c r="BS140" s="110">
        <v>4.3631986759948846E-4</v>
      </c>
      <c r="BT140" s="110">
        <v>2.5577371548935531E-4</v>
      </c>
      <c r="BU140" s="110">
        <v>2.5577371548935531E-4</v>
      </c>
      <c r="BV140" s="110">
        <v>4.9515349758425117E-4</v>
      </c>
      <c r="BW140" s="110">
        <v>3.5951824555096169E-4</v>
      </c>
      <c r="BX140" s="110">
        <v>6.428080246359913E-4</v>
      </c>
      <c r="BY140" s="110">
        <v>3.8799021070852984E-4</v>
      </c>
      <c r="BZ140" s="110">
        <v>3.8751024666517622E-4</v>
      </c>
      <c r="CA140" s="110">
        <v>5.209030971409862E-4</v>
      </c>
      <c r="CB140" s="110">
        <v>3.1244420639171578E-4</v>
      </c>
      <c r="CC140" s="110">
        <v>4.0095040095040093E-4</v>
      </c>
      <c r="CD140" s="110">
        <v>5.338078291814947E-4</v>
      </c>
      <c r="CE140" s="110">
        <v>4.5887176754444393E-4</v>
      </c>
      <c r="CF140" s="110">
        <v>2.511820330969267E-4</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112" t="e">
        <f>#REF!</f>
        <v>#REF!</v>
      </c>
      <c r="I141" s="112">
        <v>1</v>
      </c>
      <c r="J141" s="112">
        <v>2</v>
      </c>
      <c r="K141" s="112">
        <v>1</v>
      </c>
      <c r="L141" s="112">
        <v>2</v>
      </c>
      <c r="M141" s="112">
        <v>2</v>
      </c>
      <c r="N141" s="112">
        <v>0</v>
      </c>
      <c r="O141" s="112">
        <v>3</v>
      </c>
      <c r="P141" s="112">
        <v>1</v>
      </c>
      <c r="Q141" s="112">
        <v>1</v>
      </c>
      <c r="R141" s="112">
        <v>1</v>
      </c>
      <c r="S141" s="112">
        <v>3</v>
      </c>
      <c r="T141" s="112">
        <v>1</v>
      </c>
      <c r="U141" s="112">
        <v>1</v>
      </c>
      <c r="V141" s="112">
        <v>0</v>
      </c>
      <c r="W141" s="112">
        <v>1</v>
      </c>
      <c r="X141" s="112">
        <v>0</v>
      </c>
      <c r="Y141" s="112">
        <v>2</v>
      </c>
      <c r="Z141" s="112">
        <v>2</v>
      </c>
      <c r="AA141" s="112">
        <v>1</v>
      </c>
      <c r="AB141" s="112">
        <v>0</v>
      </c>
      <c r="AC141" s="112">
        <v>1</v>
      </c>
      <c r="AD141" s="112">
        <v>1</v>
      </c>
      <c r="AE141" s="112">
        <v>3</v>
      </c>
      <c r="AF141" s="112">
        <v>2</v>
      </c>
      <c r="AG141" s="112">
        <v>0</v>
      </c>
      <c r="AH141" s="112">
        <v>0</v>
      </c>
      <c r="AI141" s="112">
        <v>0</v>
      </c>
      <c r="AJ141" s="112">
        <v>1</v>
      </c>
      <c r="AK141" s="112">
        <v>0</v>
      </c>
      <c r="AL141" s="112">
        <v>0</v>
      </c>
      <c r="AM141" s="112">
        <v>0</v>
      </c>
      <c r="AN141" s="112">
        <v>2</v>
      </c>
      <c r="AO141" s="112">
        <v>0</v>
      </c>
      <c r="AP141" s="112">
        <v>0</v>
      </c>
      <c r="AQ141" s="112">
        <v>2</v>
      </c>
      <c r="AR141" s="112">
        <v>0</v>
      </c>
      <c r="AS141" s="112">
        <v>1</v>
      </c>
      <c r="AT141" s="112">
        <v>1</v>
      </c>
      <c r="AU141" s="112">
        <v>1</v>
      </c>
      <c r="AV141" s="112">
        <v>1</v>
      </c>
      <c r="AW141" s="112">
        <v>0</v>
      </c>
      <c r="AX141" s="112">
        <v>2</v>
      </c>
      <c r="AY141" s="112">
        <v>3</v>
      </c>
      <c r="AZ141" s="112">
        <v>0</v>
      </c>
      <c r="BA141" s="112">
        <v>1</v>
      </c>
      <c r="BB141" s="112">
        <v>2</v>
      </c>
      <c r="BC141" s="112">
        <v>1</v>
      </c>
      <c r="BD141" s="112">
        <v>0</v>
      </c>
      <c r="BE141" s="112">
        <v>4</v>
      </c>
      <c r="BF141" s="112">
        <v>0</v>
      </c>
      <c r="BG141" s="112">
        <v>3</v>
      </c>
      <c r="BH141" s="112">
        <v>0</v>
      </c>
      <c r="BI141" s="112">
        <v>0</v>
      </c>
      <c r="BJ141" s="112">
        <v>1</v>
      </c>
      <c r="BK141" s="112">
        <v>4</v>
      </c>
      <c r="BL141" s="112">
        <v>0</v>
      </c>
      <c r="BM141" s="112">
        <v>2</v>
      </c>
      <c r="BN141" s="112">
        <v>4</v>
      </c>
      <c r="BO141" s="112">
        <v>2</v>
      </c>
      <c r="BP141" s="112">
        <v>6</v>
      </c>
      <c r="BQ141" s="112">
        <v>1</v>
      </c>
      <c r="BR141" s="112">
        <v>4</v>
      </c>
      <c r="BS141" s="112">
        <v>1</v>
      </c>
      <c r="BT141" s="112">
        <v>1</v>
      </c>
      <c r="BU141" s="112">
        <v>2</v>
      </c>
      <c r="BV141" s="112">
        <v>7</v>
      </c>
      <c r="BW141" s="112">
        <v>0</v>
      </c>
      <c r="BX141" s="112">
        <v>1</v>
      </c>
      <c r="BY141" s="112">
        <v>0</v>
      </c>
      <c r="BZ141" s="112">
        <v>2</v>
      </c>
      <c r="CA141" s="112">
        <v>1</v>
      </c>
      <c r="CB141" s="112">
        <v>0</v>
      </c>
      <c r="CC141" s="112">
        <v>0</v>
      </c>
      <c r="CD141" s="112">
        <v>6</v>
      </c>
      <c r="CE141" s="112">
        <v>1</v>
      </c>
      <c r="CF141" s="112">
        <v>1</v>
      </c>
    </row>
    <row r="142" spans="1:84" ht="24" x14ac:dyDescent="0.25">
      <c r="A142" s="82" t="s">
        <v>133</v>
      </c>
      <c r="B142" s="83" t="s">
        <v>134</v>
      </c>
      <c r="C142" s="84" t="s">
        <v>135</v>
      </c>
      <c r="D142" s="17"/>
      <c r="E142" s="11"/>
      <c r="F142" s="14" t="s">
        <v>115</v>
      </c>
      <c r="G142" s="23" t="e">
        <f ca="1">G141/G8</f>
        <v>#REF!</v>
      </c>
      <c r="H142" s="110" t="e">
        <f>IF(H8=0, 0, H141/H8)</f>
        <v>#REF!</v>
      </c>
      <c r="I142" s="110">
        <v>1.7248814144027597E-5</v>
      </c>
      <c r="J142" s="110">
        <v>3.4451870736580995E-5</v>
      </c>
      <c r="K142" s="110">
        <v>1.7149128824255728E-5</v>
      </c>
      <c r="L142" s="110">
        <v>3.4168759503186236E-5</v>
      </c>
      <c r="M142" s="110">
        <v>3.4044871140162734E-5</v>
      </c>
      <c r="N142" s="110">
        <v>0</v>
      </c>
      <c r="O142" s="110">
        <v>5.0962338831603445E-5</v>
      </c>
      <c r="P142" s="110">
        <v>1.6932507026990417E-5</v>
      </c>
      <c r="Q142" s="110">
        <v>1.6924196523770035E-5</v>
      </c>
      <c r="R142" s="110">
        <v>1.6896743997431695E-5</v>
      </c>
      <c r="S142" s="110">
        <v>5.0613264049398548E-5</v>
      </c>
      <c r="T142" s="110">
        <v>1.6844658558771013E-5</v>
      </c>
      <c r="U142" s="110">
        <v>1.6841254336622991E-5</v>
      </c>
      <c r="V142" s="110">
        <v>0</v>
      </c>
      <c r="W142" s="110">
        <v>1.6799099568263143E-5</v>
      </c>
      <c r="X142" s="110">
        <v>0</v>
      </c>
      <c r="Y142" s="110">
        <v>3.3484571983458624E-5</v>
      </c>
      <c r="Z142" s="110">
        <v>3.3471122788813953E-5</v>
      </c>
      <c r="AA142" s="110">
        <v>1.6718214494691968E-5</v>
      </c>
      <c r="AB142" s="110">
        <v>0</v>
      </c>
      <c r="AC142" s="110">
        <v>1.6640873313031469E-5</v>
      </c>
      <c r="AD142" s="110">
        <v>1.660715768496222E-5</v>
      </c>
      <c r="AE142" s="110">
        <v>4.972155926809865E-5</v>
      </c>
      <c r="AF142" s="110">
        <v>3.3080816434549607E-5</v>
      </c>
      <c r="AG142" s="110">
        <v>0</v>
      </c>
      <c r="AH142" s="110">
        <v>0</v>
      </c>
      <c r="AI142" s="110">
        <v>0</v>
      </c>
      <c r="AJ142" s="110">
        <v>1.6419282805727045E-5</v>
      </c>
      <c r="AK142" s="110">
        <v>0</v>
      </c>
      <c r="AL142" s="110">
        <v>0</v>
      </c>
      <c r="AM142" s="110">
        <v>0</v>
      </c>
      <c r="AN142" s="110">
        <v>3.2716089772950334E-5</v>
      </c>
      <c r="AO142" s="110">
        <v>0</v>
      </c>
      <c r="AP142" s="110">
        <v>0</v>
      </c>
      <c r="AQ142" s="110">
        <v>3.2528258924941042E-5</v>
      </c>
      <c r="AR142" s="110">
        <v>0</v>
      </c>
      <c r="AS142" s="110">
        <v>1.6301512780386019E-5</v>
      </c>
      <c r="AT142" s="110">
        <v>1.6289297931259164E-5</v>
      </c>
      <c r="AU142" s="110">
        <v>1.6266245913105715E-5</v>
      </c>
      <c r="AV142" s="110">
        <v>1.6272598571265845E-5</v>
      </c>
      <c r="AW142" s="110">
        <v>0</v>
      </c>
      <c r="AX142" s="110">
        <v>3.2464897329762191E-5</v>
      </c>
      <c r="AY142" s="110">
        <v>4.8670484595791629E-5</v>
      </c>
      <c r="AZ142" s="110">
        <v>0</v>
      </c>
      <c r="BA142" s="110">
        <v>1.6161093782827221E-5</v>
      </c>
      <c r="BB142" s="110">
        <v>3.2222723464587226E-5</v>
      </c>
      <c r="BC142" s="110">
        <v>1.6062708815214598E-5</v>
      </c>
      <c r="BD142" s="110">
        <v>0</v>
      </c>
      <c r="BE142" s="110">
        <v>6.4101536834345601E-5</v>
      </c>
      <c r="BF142" s="110">
        <v>0</v>
      </c>
      <c r="BG142" s="110">
        <v>4.7821720625508107E-5</v>
      </c>
      <c r="BH142" s="110">
        <v>0</v>
      </c>
      <c r="BI142" s="110">
        <v>0</v>
      </c>
      <c r="BJ142" s="110">
        <v>1.5760689687780737E-5</v>
      </c>
      <c r="BK142" s="110">
        <v>6.2876275209456596E-5</v>
      </c>
      <c r="BL142" s="110">
        <v>0</v>
      </c>
      <c r="BM142" s="110">
        <v>3.1286664059444658E-5</v>
      </c>
      <c r="BN142" s="110">
        <v>6.2284922377415483E-5</v>
      </c>
      <c r="BO142" s="110">
        <v>3.1055418394124312E-5</v>
      </c>
      <c r="BP142" s="110">
        <v>9.2615460607557419E-5</v>
      </c>
      <c r="BQ142" s="110">
        <v>1.5335306476099925E-5</v>
      </c>
      <c r="BR142" s="110">
        <v>6.1100418537866983E-5</v>
      </c>
      <c r="BS142" s="110">
        <v>1.5045512675844429E-5</v>
      </c>
      <c r="BT142" s="110">
        <v>1.5045512675844429E-5</v>
      </c>
      <c r="BU142" s="110">
        <v>3.0091025351688858E-5</v>
      </c>
      <c r="BV142" s="110">
        <v>1.0503256009362902E-4</v>
      </c>
      <c r="BW142" s="110">
        <v>0</v>
      </c>
      <c r="BX142" s="110">
        <v>1.4949023828743983E-5</v>
      </c>
      <c r="BY142" s="110">
        <v>0</v>
      </c>
      <c r="BZ142" s="110">
        <v>2.9808480512705864E-5</v>
      </c>
      <c r="CA142" s="110">
        <v>1.4882945632599603E-5</v>
      </c>
      <c r="CB142" s="110">
        <v>0</v>
      </c>
      <c r="CC142" s="110">
        <v>0</v>
      </c>
      <c r="CD142" s="110">
        <v>8.8967971530249117E-5</v>
      </c>
      <c r="CE142" s="110">
        <v>1.4802315082078838E-5</v>
      </c>
      <c r="CF142" s="110">
        <v>1.4775413711583924E-5</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9910</v>
      </c>
      <c r="J143" s="73">
        <v>11912</v>
      </c>
      <c r="K143" s="73">
        <v>10935</v>
      </c>
      <c r="L143" s="73">
        <v>11125</v>
      </c>
      <c r="M143" s="73">
        <v>11055</v>
      </c>
      <c r="N143" s="73">
        <v>10608</v>
      </c>
      <c r="O143" s="73">
        <v>10214</v>
      </c>
      <c r="P143" s="73">
        <v>10777</v>
      </c>
      <c r="Q143" s="73">
        <v>9939</v>
      </c>
      <c r="R143" s="73">
        <v>9356</v>
      </c>
      <c r="S143" s="73">
        <v>9211</v>
      </c>
      <c r="T143" s="73">
        <v>10063</v>
      </c>
      <c r="U143" s="73">
        <v>10602</v>
      </c>
      <c r="V143" s="73">
        <v>12089</v>
      </c>
      <c r="W143" s="73">
        <v>10011</v>
      </c>
      <c r="X143" s="73">
        <v>9797</v>
      </c>
      <c r="Y143" s="73">
        <v>10812</v>
      </c>
      <c r="Z143" s="73">
        <v>9898</v>
      </c>
      <c r="AA143" s="73">
        <v>10313</v>
      </c>
      <c r="AB143" s="73">
        <v>10538</v>
      </c>
      <c r="AC143" s="73">
        <v>10272</v>
      </c>
      <c r="AD143" s="73">
        <v>11369</v>
      </c>
      <c r="AE143" s="73">
        <v>11119</v>
      </c>
      <c r="AF143" s="73">
        <v>9161</v>
      </c>
      <c r="AG143" s="73">
        <v>9803</v>
      </c>
      <c r="AH143" s="73">
        <v>11637</v>
      </c>
      <c r="AI143" s="73">
        <v>9589</v>
      </c>
      <c r="AJ143" s="73">
        <v>11023</v>
      </c>
      <c r="AK143" s="73">
        <v>10989</v>
      </c>
      <c r="AL143" s="73">
        <v>8965</v>
      </c>
      <c r="AM143" s="73">
        <v>10059</v>
      </c>
      <c r="AN143" s="73">
        <v>9570</v>
      </c>
      <c r="AO143" s="73">
        <v>9864</v>
      </c>
      <c r="AP143" s="73">
        <v>10688</v>
      </c>
      <c r="AQ143" s="73">
        <v>8236</v>
      </c>
      <c r="AR143" s="73">
        <v>10133</v>
      </c>
      <c r="AS143" s="73">
        <v>11296</v>
      </c>
      <c r="AT143" s="73">
        <v>10007</v>
      </c>
      <c r="AU143" s="73">
        <v>9460</v>
      </c>
      <c r="AV143" s="73">
        <v>11082</v>
      </c>
      <c r="AW143" s="73">
        <v>10244</v>
      </c>
      <c r="AX143" s="73">
        <v>10043</v>
      </c>
      <c r="AY143" s="73">
        <v>11127</v>
      </c>
      <c r="AZ143" s="73">
        <v>8651</v>
      </c>
      <c r="BA143" s="73">
        <v>10676</v>
      </c>
      <c r="BB143" s="73">
        <v>10559</v>
      </c>
      <c r="BC143" s="73">
        <v>8935</v>
      </c>
      <c r="BD143" s="73">
        <v>9966</v>
      </c>
      <c r="BE143" s="73">
        <v>9940</v>
      </c>
      <c r="BF143" s="73">
        <v>10308</v>
      </c>
      <c r="BG143" s="73">
        <v>9689</v>
      </c>
      <c r="BH143" s="73">
        <v>11183</v>
      </c>
      <c r="BI143" s="73">
        <v>9470</v>
      </c>
      <c r="BJ143" s="73">
        <v>9927</v>
      </c>
      <c r="BK143" s="73">
        <v>10562</v>
      </c>
      <c r="BL143" s="73">
        <v>8844</v>
      </c>
      <c r="BM143" s="73">
        <v>10413</v>
      </c>
      <c r="BN143" s="73">
        <v>9944</v>
      </c>
      <c r="BO143" s="73">
        <v>10181</v>
      </c>
      <c r="BP143" s="73">
        <v>10972</v>
      </c>
      <c r="BQ143" s="73">
        <v>9241</v>
      </c>
      <c r="BR143" s="73">
        <v>12128</v>
      </c>
      <c r="BS143" s="73">
        <v>10422</v>
      </c>
      <c r="BT143" s="73">
        <v>11505</v>
      </c>
      <c r="BU143" s="73">
        <v>11622</v>
      </c>
      <c r="BV143" s="73">
        <v>11704</v>
      </c>
      <c r="BW143" s="73">
        <v>11634</v>
      </c>
      <c r="BX143" s="73">
        <v>10947</v>
      </c>
      <c r="BY143" s="73">
        <v>11854</v>
      </c>
      <c r="BZ143" s="73">
        <v>10748</v>
      </c>
      <c r="CA143" s="73">
        <v>10881</v>
      </c>
      <c r="CB143" s="73">
        <v>12066</v>
      </c>
      <c r="CC143" s="73">
        <v>10909</v>
      </c>
      <c r="CD143" s="73">
        <v>12778</v>
      </c>
      <c r="CE143" s="73">
        <v>11915</v>
      </c>
      <c r="CF143" s="73">
        <v>10877</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3" t="e">
        <f>#REF!</f>
        <v>#REF!</v>
      </c>
      <c r="I144" s="73">
        <v>2</v>
      </c>
      <c r="J144" s="73">
        <v>0</v>
      </c>
      <c r="K144" s="73">
        <v>6</v>
      </c>
      <c r="L144" s="73">
        <v>0</v>
      </c>
      <c r="M144" s="73">
        <v>0</v>
      </c>
      <c r="N144" s="73">
        <v>2</v>
      </c>
      <c r="O144" s="73">
        <v>17</v>
      </c>
      <c r="P144" s="73">
        <v>17</v>
      </c>
      <c r="Q144" s="73">
        <v>5</v>
      </c>
      <c r="R144" s="73">
        <v>134</v>
      </c>
      <c r="S144" s="73">
        <v>6</v>
      </c>
      <c r="T144" s="73">
        <v>0</v>
      </c>
      <c r="U144" s="73">
        <v>2</v>
      </c>
      <c r="V144" s="73">
        <v>10</v>
      </c>
      <c r="W144" s="73">
        <v>2</v>
      </c>
      <c r="X144" s="73">
        <v>47</v>
      </c>
      <c r="Y144" s="73">
        <v>0</v>
      </c>
      <c r="Z144" s="73">
        <v>16</v>
      </c>
      <c r="AA144" s="73">
        <v>0</v>
      </c>
      <c r="AB144" s="73">
        <v>0</v>
      </c>
      <c r="AC144" s="73">
        <v>0</v>
      </c>
      <c r="AD144" s="73">
        <v>57</v>
      </c>
      <c r="AE144" s="73">
        <v>9</v>
      </c>
      <c r="AF144" s="73">
        <v>2</v>
      </c>
      <c r="AG144" s="73">
        <v>9</v>
      </c>
      <c r="AH144" s="73">
        <v>110</v>
      </c>
      <c r="AI144" s="73">
        <v>0</v>
      </c>
      <c r="AJ144" s="73">
        <v>0</v>
      </c>
      <c r="AK144" s="73">
        <v>0</v>
      </c>
      <c r="AL144" s="73">
        <v>0</v>
      </c>
      <c r="AM144" s="73">
        <v>0</v>
      </c>
      <c r="AN144" s="73">
        <v>0</v>
      </c>
      <c r="AO144" s="73">
        <v>0</v>
      </c>
      <c r="AP144" s="73">
        <v>3</v>
      </c>
      <c r="AQ144" s="73">
        <v>39</v>
      </c>
      <c r="AR144" s="73">
        <v>6</v>
      </c>
      <c r="AS144" s="73">
        <v>0</v>
      </c>
      <c r="AT144" s="73">
        <v>0</v>
      </c>
      <c r="AU144" s="73">
        <v>0</v>
      </c>
      <c r="AV144" s="73">
        <v>28</v>
      </c>
      <c r="AW144" s="73">
        <v>0</v>
      </c>
      <c r="AX144" s="73">
        <v>10</v>
      </c>
      <c r="AY144" s="73">
        <v>40</v>
      </c>
      <c r="AZ144" s="73">
        <v>101</v>
      </c>
      <c r="BA144" s="73">
        <v>22</v>
      </c>
      <c r="BB144" s="73">
        <v>14</v>
      </c>
      <c r="BC144" s="73">
        <v>6</v>
      </c>
      <c r="BD144" s="73">
        <v>7183</v>
      </c>
      <c r="BE144" s="73">
        <v>6972</v>
      </c>
      <c r="BF144" s="73">
        <v>6704</v>
      </c>
      <c r="BG144" s="73">
        <v>6302</v>
      </c>
      <c r="BH144" s="73">
        <v>5978</v>
      </c>
      <c r="BI144" s="73">
        <v>5716</v>
      </c>
      <c r="BJ144" s="73">
        <v>5422</v>
      </c>
      <c r="BK144" s="73">
        <v>5028</v>
      </c>
      <c r="BL144" s="73">
        <v>4639</v>
      </c>
      <c r="BM144" s="73">
        <v>4304</v>
      </c>
      <c r="BN144" s="73">
        <v>3961</v>
      </c>
      <c r="BO144" s="73">
        <v>3529</v>
      </c>
      <c r="BP144" s="73">
        <v>3129</v>
      </c>
      <c r="BQ144" s="73">
        <v>2784</v>
      </c>
      <c r="BR144" s="73">
        <v>2063</v>
      </c>
      <c r="BS144" s="73">
        <v>1717</v>
      </c>
      <c r="BT144" s="73">
        <v>1462</v>
      </c>
      <c r="BU144" s="73">
        <v>1958</v>
      </c>
      <c r="BV144" s="73">
        <v>1678</v>
      </c>
      <c r="BW144" s="73">
        <v>1264</v>
      </c>
      <c r="BX144" s="73">
        <v>929</v>
      </c>
      <c r="BY144" s="73">
        <v>586</v>
      </c>
      <c r="BZ144" s="73">
        <v>229</v>
      </c>
      <c r="CA144" s="73">
        <v>31</v>
      </c>
      <c r="CB144" s="73">
        <v>226</v>
      </c>
      <c r="CC144" s="73">
        <v>145</v>
      </c>
      <c r="CD144" s="73">
        <v>8911</v>
      </c>
      <c r="CE144" s="73">
        <v>11043</v>
      </c>
      <c r="CF144" s="73">
        <v>10773</v>
      </c>
    </row>
    <row r="145" spans="1:84" ht="24" x14ac:dyDescent="0.25">
      <c r="A145" s="82" t="s">
        <v>138</v>
      </c>
      <c r="B145" s="83" t="s">
        <v>139</v>
      </c>
      <c r="C145" s="84" t="s">
        <v>140</v>
      </c>
      <c r="D145" s="17"/>
      <c r="E145" s="11"/>
      <c r="F145" s="14" t="s">
        <v>141</v>
      </c>
      <c r="G145" s="23" t="e">
        <f ca="1">G144/G19</f>
        <v>#REF!</v>
      </c>
      <c r="H145" s="74" t="e">
        <f>IF(H19=0, 0, H144/H19)</f>
        <v>#REF!</v>
      </c>
      <c r="I145" s="74">
        <v>0.125</v>
      </c>
      <c r="J145" s="74">
        <v>0</v>
      </c>
      <c r="K145" s="74">
        <v>0.375</v>
      </c>
      <c r="L145" s="74">
        <v>0</v>
      </c>
      <c r="M145" s="74">
        <v>0</v>
      </c>
      <c r="N145" s="74">
        <v>0.125</v>
      </c>
      <c r="O145" s="74">
        <v>1.0625</v>
      </c>
      <c r="P145" s="74">
        <v>1.0625</v>
      </c>
      <c r="Q145" s="74">
        <v>0.3125</v>
      </c>
      <c r="R145" s="74">
        <v>8.375</v>
      </c>
      <c r="S145" s="74">
        <v>0.375</v>
      </c>
      <c r="T145" s="74">
        <v>0</v>
      </c>
      <c r="U145" s="74">
        <v>0.125</v>
      </c>
      <c r="V145" s="74">
        <v>0.625</v>
      </c>
      <c r="W145" s="74">
        <v>0.125</v>
      </c>
      <c r="X145" s="74">
        <v>2.9375</v>
      </c>
      <c r="Y145" s="74">
        <v>0</v>
      </c>
      <c r="Z145" s="74">
        <v>1</v>
      </c>
      <c r="AA145" s="74">
        <v>0</v>
      </c>
      <c r="AB145" s="74">
        <v>0</v>
      </c>
      <c r="AC145" s="74">
        <v>0</v>
      </c>
      <c r="AD145" s="74">
        <v>3.5625</v>
      </c>
      <c r="AE145" s="74">
        <v>0.5625</v>
      </c>
      <c r="AF145" s="74">
        <v>0.125</v>
      </c>
      <c r="AG145" s="74">
        <v>0.5625</v>
      </c>
      <c r="AH145" s="74">
        <v>6.875</v>
      </c>
      <c r="AI145" s="74">
        <v>0</v>
      </c>
      <c r="AJ145" s="74">
        <v>0</v>
      </c>
      <c r="AK145" s="74">
        <v>0</v>
      </c>
      <c r="AL145" s="74">
        <v>0</v>
      </c>
      <c r="AM145" s="74">
        <v>0</v>
      </c>
      <c r="AN145" s="74">
        <v>0</v>
      </c>
      <c r="AO145" s="74">
        <v>0</v>
      </c>
      <c r="AP145" s="74">
        <v>0.14285714285714285</v>
      </c>
      <c r="AQ145" s="74">
        <v>1.8571428571428572</v>
      </c>
      <c r="AR145" s="74">
        <v>0.2857142857142857</v>
      </c>
      <c r="AS145" s="74">
        <v>0</v>
      </c>
      <c r="AT145" s="74">
        <v>0</v>
      </c>
      <c r="AU145" s="74">
        <v>0</v>
      </c>
      <c r="AV145" s="74">
        <v>1.3333333333333333</v>
      </c>
      <c r="AW145" s="74">
        <v>0</v>
      </c>
      <c r="AX145" s="74">
        <v>0.47619047619047616</v>
      </c>
      <c r="AY145" s="74">
        <v>1.9047619047619047</v>
      </c>
      <c r="AZ145" s="74">
        <v>4.8095238095238093</v>
      </c>
      <c r="BA145" s="74">
        <v>1.0476190476190477</v>
      </c>
      <c r="BB145" s="74">
        <v>0.63636363636363635</v>
      </c>
      <c r="BC145" s="74">
        <v>0.24</v>
      </c>
      <c r="BD145" s="74">
        <v>287.32</v>
      </c>
      <c r="BE145" s="74">
        <v>278.88</v>
      </c>
      <c r="BF145" s="74">
        <v>268.16000000000003</v>
      </c>
      <c r="BG145" s="74">
        <v>262.58333333333331</v>
      </c>
      <c r="BH145" s="74">
        <v>249.08333333333334</v>
      </c>
      <c r="BI145" s="74">
        <v>238.16666666666666</v>
      </c>
      <c r="BJ145" s="74">
        <v>258.1904761904762</v>
      </c>
      <c r="BK145" s="74">
        <v>239.42857142857142</v>
      </c>
      <c r="BL145" s="74">
        <v>220.9047619047619</v>
      </c>
      <c r="BM145" s="74">
        <v>0</v>
      </c>
      <c r="BN145" s="74">
        <v>220.05555555555554</v>
      </c>
      <c r="BO145" s="74">
        <v>235.26666666666668</v>
      </c>
      <c r="BP145" s="74">
        <v>208.6</v>
      </c>
      <c r="BQ145" s="74">
        <v>185.6</v>
      </c>
      <c r="BR145" s="74">
        <v>171.91666666666666</v>
      </c>
      <c r="BS145" s="74">
        <v>143.08333333333334</v>
      </c>
      <c r="BT145" s="74">
        <v>121.83333333333333</v>
      </c>
      <c r="BU145" s="74">
        <v>279.71428571428572</v>
      </c>
      <c r="BV145" s="74">
        <v>239.71428571428572</v>
      </c>
      <c r="BW145" s="74">
        <v>180.57142857142858</v>
      </c>
      <c r="BX145" s="74">
        <v>132.71428571428572</v>
      </c>
      <c r="BY145" s="74">
        <v>83.714285714285708</v>
      </c>
      <c r="BZ145" s="74">
        <v>32.714285714285715</v>
      </c>
      <c r="CA145" s="74">
        <v>2.5833333333333335</v>
      </c>
      <c r="CB145" s="74">
        <v>18.833333333333332</v>
      </c>
      <c r="CC145" s="74">
        <v>12.083333333333334</v>
      </c>
      <c r="CD145" s="74">
        <v>810.09090909090912</v>
      </c>
      <c r="CE145" s="74">
        <v>1003.9090909090909</v>
      </c>
      <c r="CF145" s="74">
        <v>979.36363636363637</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112" t="e">
        <f>#REF!</f>
        <v>#REF!</v>
      </c>
      <c r="I146" s="112">
        <v>4841</v>
      </c>
      <c r="J146" s="112">
        <v>4813</v>
      </c>
      <c r="K146" s="112">
        <v>4672</v>
      </c>
      <c r="L146" s="112">
        <v>4558</v>
      </c>
      <c r="M146" s="112">
        <v>4528</v>
      </c>
      <c r="N146" s="112">
        <v>4428</v>
      </c>
      <c r="O146" s="112">
        <v>4331</v>
      </c>
      <c r="P146" s="112">
        <v>4254</v>
      </c>
      <c r="Q146" s="112">
        <v>4174</v>
      </c>
      <c r="R146" s="112">
        <v>4094</v>
      </c>
      <c r="S146" s="112">
        <v>4015</v>
      </c>
      <c r="T146" s="112">
        <v>3927</v>
      </c>
      <c r="U146" s="112">
        <v>3840</v>
      </c>
      <c r="V146" s="112">
        <v>3947</v>
      </c>
      <c r="W146" s="112">
        <v>3797</v>
      </c>
      <c r="X146" s="112">
        <v>3659</v>
      </c>
      <c r="Y146" s="112">
        <v>3557</v>
      </c>
      <c r="Z146" s="112">
        <v>3443</v>
      </c>
      <c r="AA146" s="112">
        <v>3366</v>
      </c>
      <c r="AB146" s="112">
        <v>3204</v>
      </c>
      <c r="AC146" s="112">
        <v>3020</v>
      </c>
      <c r="AD146" s="112">
        <v>2899</v>
      </c>
      <c r="AE146" s="112">
        <v>2792</v>
      </c>
      <c r="AF146" s="112">
        <v>2689</v>
      </c>
      <c r="AG146" s="112">
        <v>2584</v>
      </c>
      <c r="AH146" s="112">
        <v>2544</v>
      </c>
      <c r="AI146" s="112">
        <v>2471</v>
      </c>
      <c r="AJ146" s="112">
        <v>2146</v>
      </c>
      <c r="AK146" s="112">
        <v>2146</v>
      </c>
      <c r="AL146" s="112">
        <v>2069</v>
      </c>
      <c r="AM146" s="112">
        <v>1906</v>
      </c>
      <c r="AN146" s="112">
        <v>1705</v>
      </c>
      <c r="AO146" s="112">
        <v>1310</v>
      </c>
      <c r="AP146" s="112">
        <v>5434</v>
      </c>
      <c r="AQ146" s="112">
        <v>5228</v>
      </c>
      <c r="AR146" s="112">
        <v>6079</v>
      </c>
      <c r="AS146" s="112">
        <v>5975</v>
      </c>
      <c r="AT146" s="112">
        <v>5802</v>
      </c>
      <c r="AU146" s="112">
        <v>5661</v>
      </c>
      <c r="AV146" s="112">
        <v>5611</v>
      </c>
      <c r="AW146" s="112">
        <v>5583</v>
      </c>
      <c r="AX146" s="112">
        <v>5362</v>
      </c>
      <c r="AY146" s="112">
        <v>5331</v>
      </c>
      <c r="AZ146" s="112">
        <v>5225</v>
      </c>
      <c r="BA146" s="112">
        <v>5339</v>
      </c>
      <c r="BB146" s="112">
        <v>5154</v>
      </c>
      <c r="BC146" s="112">
        <v>5003</v>
      </c>
      <c r="BD146" s="112">
        <v>4847</v>
      </c>
      <c r="BE146" s="112">
        <v>4724</v>
      </c>
      <c r="BF146" s="112">
        <v>4564</v>
      </c>
      <c r="BG146" s="112">
        <v>4345</v>
      </c>
      <c r="BH146" s="112">
        <v>4161</v>
      </c>
      <c r="BI146" s="112">
        <v>3959</v>
      </c>
      <c r="BJ146" s="112">
        <v>3832</v>
      </c>
      <c r="BK146" s="112">
        <v>5171</v>
      </c>
      <c r="BL146" s="112">
        <v>4978</v>
      </c>
      <c r="BM146" s="112">
        <v>4791</v>
      </c>
      <c r="BN146" s="112">
        <v>4562</v>
      </c>
      <c r="BO146" s="112">
        <v>4358</v>
      </c>
      <c r="BP146" s="112">
        <v>4139</v>
      </c>
      <c r="BQ146" s="112">
        <v>3909</v>
      </c>
      <c r="BR146" s="112">
        <v>3759</v>
      </c>
      <c r="BS146" s="112">
        <v>3502</v>
      </c>
      <c r="BT146" s="112">
        <v>3285</v>
      </c>
      <c r="BU146" s="112">
        <v>3078</v>
      </c>
      <c r="BV146" s="112">
        <v>2934</v>
      </c>
      <c r="BW146" s="112">
        <v>2736</v>
      </c>
      <c r="BX146" s="112">
        <v>2483</v>
      </c>
      <c r="BY146" s="112">
        <v>4154</v>
      </c>
      <c r="BZ146" s="112">
        <v>3973</v>
      </c>
      <c r="CA146" s="112">
        <v>3757</v>
      </c>
      <c r="CB146" s="112">
        <v>3567</v>
      </c>
      <c r="CC146" s="112">
        <v>3358</v>
      </c>
      <c r="CD146" s="112">
        <v>3162</v>
      </c>
      <c r="CE146" s="112">
        <v>2921</v>
      </c>
      <c r="CF146" s="112">
        <v>2944</v>
      </c>
    </row>
    <row r="147" spans="1:84" ht="24" x14ac:dyDescent="0.25">
      <c r="A147" s="82" t="s">
        <v>143</v>
      </c>
      <c r="B147" s="83" t="s">
        <v>144</v>
      </c>
      <c r="C147" s="65" t="s">
        <v>145</v>
      </c>
      <c r="D147" s="17"/>
      <c r="E147" s="11"/>
      <c r="F147" s="14" t="s">
        <v>141</v>
      </c>
      <c r="G147" s="23" t="e">
        <f ca="1">G146/G19</f>
        <v>#REF!</v>
      </c>
      <c r="H147" s="125" t="e">
        <f>IF(H19=0, 0, H146/H19)</f>
        <v>#REF!</v>
      </c>
      <c r="I147" s="125">
        <v>302.5625</v>
      </c>
      <c r="J147" s="125">
        <v>300.8125</v>
      </c>
      <c r="K147" s="125">
        <v>292</v>
      </c>
      <c r="L147" s="125">
        <v>284.875</v>
      </c>
      <c r="M147" s="125">
        <v>283</v>
      </c>
      <c r="N147" s="125">
        <v>276.75</v>
      </c>
      <c r="O147" s="125">
        <v>270.6875</v>
      </c>
      <c r="P147" s="125">
        <v>265.875</v>
      </c>
      <c r="Q147" s="125">
        <v>260.875</v>
      </c>
      <c r="R147" s="125">
        <v>255.875</v>
      </c>
      <c r="S147" s="125">
        <v>250.9375</v>
      </c>
      <c r="T147" s="125">
        <v>245.4375</v>
      </c>
      <c r="U147" s="125">
        <v>240</v>
      </c>
      <c r="V147" s="125">
        <v>246.6875</v>
      </c>
      <c r="W147" s="125">
        <v>237.3125</v>
      </c>
      <c r="X147" s="125">
        <v>228.6875</v>
      </c>
      <c r="Y147" s="125">
        <v>222.3125</v>
      </c>
      <c r="Z147" s="125">
        <v>215.1875</v>
      </c>
      <c r="AA147" s="125">
        <v>210.375</v>
      </c>
      <c r="AB147" s="125">
        <v>200.25</v>
      </c>
      <c r="AC147" s="125">
        <v>188.75</v>
      </c>
      <c r="AD147" s="125">
        <v>181.1875</v>
      </c>
      <c r="AE147" s="125">
        <v>174.5</v>
      </c>
      <c r="AF147" s="125">
        <v>168.0625</v>
      </c>
      <c r="AG147" s="125">
        <v>161.5</v>
      </c>
      <c r="AH147" s="125">
        <v>159</v>
      </c>
      <c r="AI147" s="125">
        <v>154.4375</v>
      </c>
      <c r="AJ147" s="125">
        <v>134.125</v>
      </c>
      <c r="AK147" s="125">
        <v>134.125</v>
      </c>
      <c r="AL147" s="125">
        <v>129.3125</v>
      </c>
      <c r="AM147" s="125">
        <v>119.125</v>
      </c>
      <c r="AN147" s="125">
        <v>106.5625</v>
      </c>
      <c r="AO147" s="125">
        <v>62.38095238095238</v>
      </c>
      <c r="AP147" s="125">
        <v>258.76190476190476</v>
      </c>
      <c r="AQ147" s="125">
        <v>248.95238095238096</v>
      </c>
      <c r="AR147" s="125">
        <v>289.47619047619048</v>
      </c>
      <c r="AS147" s="125">
        <v>284.52380952380952</v>
      </c>
      <c r="AT147" s="125">
        <v>276.28571428571428</v>
      </c>
      <c r="AU147" s="125">
        <v>269.57142857142856</v>
      </c>
      <c r="AV147" s="125">
        <v>267.1904761904762</v>
      </c>
      <c r="AW147" s="125">
        <v>265.85714285714283</v>
      </c>
      <c r="AX147" s="125">
        <v>255.33333333333334</v>
      </c>
      <c r="AY147" s="125">
        <v>253.85714285714286</v>
      </c>
      <c r="AZ147" s="125">
        <v>248.8095238095238</v>
      </c>
      <c r="BA147" s="125">
        <v>254.23809523809524</v>
      </c>
      <c r="BB147" s="125">
        <v>234.27272727272728</v>
      </c>
      <c r="BC147" s="125">
        <v>200.12</v>
      </c>
      <c r="BD147" s="125">
        <v>193.88</v>
      </c>
      <c r="BE147" s="125">
        <v>188.96</v>
      </c>
      <c r="BF147" s="125">
        <v>182.56</v>
      </c>
      <c r="BG147" s="125">
        <v>181.04166666666666</v>
      </c>
      <c r="BH147" s="125">
        <v>173.375</v>
      </c>
      <c r="BI147" s="125">
        <v>164.95833333333334</v>
      </c>
      <c r="BJ147" s="125">
        <v>182.47619047619048</v>
      </c>
      <c r="BK147" s="125">
        <v>246.23809523809524</v>
      </c>
      <c r="BL147" s="125">
        <v>237.04761904761904</v>
      </c>
      <c r="BM147" s="125">
        <v>0</v>
      </c>
      <c r="BN147" s="125">
        <v>253.44444444444446</v>
      </c>
      <c r="BO147" s="125">
        <v>290.53333333333336</v>
      </c>
      <c r="BP147" s="125">
        <v>275.93333333333334</v>
      </c>
      <c r="BQ147" s="125">
        <v>260.60000000000002</v>
      </c>
      <c r="BR147" s="125">
        <v>313.25</v>
      </c>
      <c r="BS147" s="125">
        <v>291.83333333333331</v>
      </c>
      <c r="BT147" s="125">
        <v>273.75</v>
      </c>
      <c r="BU147" s="125">
        <v>439.71428571428572</v>
      </c>
      <c r="BV147" s="125">
        <v>419.14285714285717</v>
      </c>
      <c r="BW147" s="125">
        <v>390.85714285714283</v>
      </c>
      <c r="BX147" s="125">
        <v>354.71428571428572</v>
      </c>
      <c r="BY147" s="125">
        <v>593.42857142857144</v>
      </c>
      <c r="BZ147" s="125">
        <v>567.57142857142856</v>
      </c>
      <c r="CA147" s="125">
        <v>313.08333333333331</v>
      </c>
      <c r="CB147" s="125">
        <v>297.25</v>
      </c>
      <c r="CC147" s="125">
        <v>279.83333333333331</v>
      </c>
      <c r="CD147" s="125">
        <v>287.45454545454544</v>
      </c>
      <c r="CE147" s="125">
        <v>265.54545454545456</v>
      </c>
      <c r="CF147" s="125">
        <v>267.63636363636363</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112" t="e">
        <f>H150+H152</f>
        <v>#REF!</v>
      </c>
      <c r="I148" s="112">
        <v>224</v>
      </c>
      <c r="J148" s="112">
        <v>230</v>
      </c>
      <c r="K148" s="112">
        <v>240</v>
      </c>
      <c r="L148" s="112">
        <v>239</v>
      </c>
      <c r="M148" s="112">
        <v>240</v>
      </c>
      <c r="N148" s="112">
        <v>242</v>
      </c>
      <c r="O148" s="112">
        <v>236</v>
      </c>
      <c r="P148" s="112">
        <v>237</v>
      </c>
      <c r="Q148" s="112">
        <v>236</v>
      </c>
      <c r="R148" s="112">
        <v>241</v>
      </c>
      <c r="S148" s="112">
        <v>243</v>
      </c>
      <c r="T148" s="112">
        <v>242</v>
      </c>
      <c r="U148" s="112">
        <v>245</v>
      </c>
      <c r="V148" s="112">
        <v>237</v>
      </c>
      <c r="W148" s="112">
        <v>238</v>
      </c>
      <c r="X148" s="112">
        <v>236</v>
      </c>
      <c r="Y148" s="112">
        <v>244</v>
      </c>
      <c r="Z148" s="112">
        <v>240</v>
      </c>
      <c r="AA148" s="112">
        <v>236</v>
      </c>
      <c r="AB148" s="112">
        <v>225</v>
      </c>
      <c r="AC148" s="112">
        <v>215</v>
      </c>
      <c r="AD148" s="112">
        <v>222</v>
      </c>
      <c r="AE148" s="112">
        <v>220</v>
      </c>
      <c r="AF148" s="112">
        <v>217</v>
      </c>
      <c r="AG148" s="112">
        <v>225</v>
      </c>
      <c r="AH148" s="112">
        <v>222</v>
      </c>
      <c r="AI148" s="112">
        <v>225</v>
      </c>
      <c r="AJ148" s="112">
        <v>223</v>
      </c>
      <c r="AK148" s="112">
        <v>221</v>
      </c>
      <c r="AL148" s="112">
        <v>215</v>
      </c>
      <c r="AM148" s="112">
        <v>206</v>
      </c>
      <c r="AN148" s="112">
        <v>196</v>
      </c>
      <c r="AO148" s="112">
        <v>190</v>
      </c>
      <c r="AP148" s="112">
        <v>191</v>
      </c>
      <c r="AQ148" s="112">
        <v>22</v>
      </c>
      <c r="AR148" s="112">
        <v>183</v>
      </c>
      <c r="AS148" s="112">
        <v>183</v>
      </c>
      <c r="AT148" s="112">
        <v>186</v>
      </c>
      <c r="AU148" s="112">
        <v>181</v>
      </c>
      <c r="AV148" s="112">
        <v>170</v>
      </c>
      <c r="AW148" s="112">
        <v>287</v>
      </c>
      <c r="AX148" s="112">
        <v>293</v>
      </c>
      <c r="AY148" s="112">
        <v>290</v>
      </c>
      <c r="AZ148" s="112">
        <v>293</v>
      </c>
      <c r="BA148" s="112">
        <v>299</v>
      </c>
      <c r="BB148" s="112">
        <v>314</v>
      </c>
      <c r="BC148" s="112">
        <v>329</v>
      </c>
      <c r="BD148" s="112">
        <v>334</v>
      </c>
      <c r="BE148" s="112">
        <v>298</v>
      </c>
      <c r="BF148" s="112">
        <v>310</v>
      </c>
      <c r="BG148" s="112">
        <v>306</v>
      </c>
      <c r="BH148" s="112">
        <v>306</v>
      </c>
      <c r="BI148" s="112">
        <v>295</v>
      </c>
      <c r="BJ148" s="112">
        <v>299</v>
      </c>
      <c r="BK148" s="112">
        <v>322</v>
      </c>
      <c r="BL148" s="112">
        <v>317</v>
      </c>
      <c r="BM148" s="112">
        <v>318</v>
      </c>
      <c r="BN148" s="112">
        <v>325</v>
      </c>
      <c r="BO148" s="112">
        <v>326</v>
      </c>
      <c r="BP148" s="112">
        <v>332</v>
      </c>
      <c r="BQ148" s="112">
        <v>340</v>
      </c>
      <c r="BR148" s="112">
        <v>325</v>
      </c>
      <c r="BS148" s="112">
        <v>319</v>
      </c>
      <c r="BT148" s="112">
        <v>311</v>
      </c>
      <c r="BU148" s="112">
        <v>297</v>
      </c>
      <c r="BV148" s="112">
        <v>283</v>
      </c>
      <c r="BW148" s="112">
        <v>255</v>
      </c>
      <c r="BX148" s="112">
        <v>260</v>
      </c>
      <c r="BY148" s="112">
        <v>288</v>
      </c>
      <c r="BZ148" s="112">
        <v>256</v>
      </c>
      <c r="CA148" s="112">
        <v>235</v>
      </c>
      <c r="CB148" s="112">
        <v>238</v>
      </c>
      <c r="CC148" s="112">
        <v>224</v>
      </c>
      <c r="CD148" s="112">
        <v>223</v>
      </c>
      <c r="CE148" s="112">
        <v>209</v>
      </c>
      <c r="CF148" s="112">
        <v>204</v>
      </c>
    </row>
    <row r="149" spans="1:84" x14ac:dyDescent="0.25">
      <c r="A149" s="17"/>
      <c r="B149" s="17"/>
      <c r="C149" s="17"/>
      <c r="D149" s="17"/>
      <c r="E149" s="11"/>
      <c r="F149" s="14" t="s">
        <v>147</v>
      </c>
      <c r="G149" s="23" t="e">
        <f ca="1">G148/G8</f>
        <v>#REF!</v>
      </c>
      <c r="H149" s="110" t="e">
        <f>IF(H8 = 0, 0, H148/H8)</f>
        <v>#REF!</v>
      </c>
      <c r="I149" s="110">
        <v>3.8637343682621818E-3</v>
      </c>
      <c r="J149" s="110">
        <v>3.9619651347068147E-3</v>
      </c>
      <c r="K149" s="110">
        <v>4.1157909178213747E-3</v>
      </c>
      <c r="L149" s="110">
        <v>4.0831667606307555E-3</v>
      </c>
      <c r="M149" s="110">
        <v>4.0853845368195281E-3</v>
      </c>
      <c r="N149" s="110">
        <v>4.1196397868682229E-3</v>
      </c>
      <c r="O149" s="110">
        <v>4.0090373214194709E-3</v>
      </c>
      <c r="P149" s="110">
        <v>4.013004165396729E-3</v>
      </c>
      <c r="Q149" s="110">
        <v>3.9941103796097277E-3</v>
      </c>
      <c r="R149" s="110">
        <v>4.0721153033810385E-3</v>
      </c>
      <c r="S149" s="110">
        <v>4.0996743880012823E-3</v>
      </c>
      <c r="T149" s="110">
        <v>4.0764073712225854E-3</v>
      </c>
      <c r="U149" s="110">
        <v>4.1261073124726332E-3</v>
      </c>
      <c r="V149" s="110">
        <v>3.9933276045089217E-3</v>
      </c>
      <c r="W149" s="110">
        <v>3.9981856972466272E-3</v>
      </c>
      <c r="X149" s="110">
        <v>3.9584696153910663E-3</v>
      </c>
      <c r="Y149" s="110">
        <v>4.0851177819819515E-3</v>
      </c>
      <c r="Z149" s="110">
        <v>4.0165347346576737E-3</v>
      </c>
      <c r="AA149" s="110">
        <v>3.9454986207473038E-3</v>
      </c>
      <c r="AB149" s="110">
        <v>3.7552573603044262E-3</v>
      </c>
      <c r="AC149" s="110">
        <v>3.5777877623017658E-3</v>
      </c>
      <c r="AD149" s="110">
        <v>3.6867890060616124E-3</v>
      </c>
      <c r="AE149" s="110">
        <v>3.6462476796605674E-3</v>
      </c>
      <c r="AF149" s="110">
        <v>3.5892685831486323E-3</v>
      </c>
      <c r="AG149" s="110">
        <v>3.7131163773186349E-3</v>
      </c>
      <c r="AH149" s="110">
        <v>3.6605273137995283E-3</v>
      </c>
      <c r="AI149" s="110">
        <v>3.7049234315824141E-3</v>
      </c>
      <c r="AJ149" s="110">
        <v>3.6615000656771311E-3</v>
      </c>
      <c r="AK149" s="110">
        <v>3.6225351189207796E-3</v>
      </c>
      <c r="AL149" s="110">
        <v>3.5233194585559307E-3</v>
      </c>
      <c r="AM149" s="110">
        <v>3.3764956564497624E-3</v>
      </c>
      <c r="AN149" s="110">
        <v>3.2061767977491331E-3</v>
      </c>
      <c r="AO149" s="110">
        <v>3.1219191587249424E-3</v>
      </c>
      <c r="AP149" s="110">
        <v>3.1341789599776833E-3</v>
      </c>
      <c r="AQ149" s="110">
        <v>3.5781084817435146E-4</v>
      </c>
      <c r="AR149" s="110">
        <v>2.9892680377007139E-3</v>
      </c>
      <c r="AS149" s="110">
        <v>2.9831768388106417E-3</v>
      </c>
      <c r="AT149" s="110">
        <v>3.0298094152142042E-3</v>
      </c>
      <c r="AU149" s="110">
        <v>2.9441905102721342E-3</v>
      </c>
      <c r="AV149" s="110">
        <v>2.7663417571151937E-3</v>
      </c>
      <c r="AW149" s="110">
        <v>4.6634060738020575E-3</v>
      </c>
      <c r="AX149" s="110">
        <v>4.7561074588101616E-3</v>
      </c>
      <c r="AY149" s="110">
        <v>4.7048135109265237E-3</v>
      </c>
      <c r="AZ149" s="110">
        <v>4.7490153492066069E-3</v>
      </c>
      <c r="BA149" s="110">
        <v>4.8321670410653396E-3</v>
      </c>
      <c r="BB149" s="110">
        <v>5.058967583940195E-3</v>
      </c>
      <c r="BC149" s="110">
        <v>5.2846312002056027E-3</v>
      </c>
      <c r="BD149" s="110">
        <v>5.3538510859982369E-3</v>
      </c>
      <c r="BE149" s="110">
        <v>4.7755644941587473E-3</v>
      </c>
      <c r="BF149" s="110">
        <v>4.9662773746014964E-3</v>
      </c>
      <c r="BG149" s="110">
        <v>4.8778155038018264E-3</v>
      </c>
      <c r="BH149" s="110">
        <v>4.8516750963200203E-3</v>
      </c>
      <c r="BI149" s="110">
        <v>4.6624099127576179E-3</v>
      </c>
      <c r="BJ149" s="110">
        <v>4.7124462166464407E-3</v>
      </c>
      <c r="BK149" s="110">
        <v>5.0615401543612553E-3</v>
      </c>
      <c r="BL149" s="110">
        <v>4.9589362534219793E-3</v>
      </c>
      <c r="BM149" s="110">
        <v>4.9745795854517008E-3</v>
      </c>
      <c r="BN149" s="110">
        <v>5.0606499431650083E-3</v>
      </c>
      <c r="BO149" s="110">
        <v>5.0620331982422634E-3</v>
      </c>
      <c r="BP149" s="110">
        <v>5.1247221536181772E-3</v>
      </c>
      <c r="BQ149" s="110">
        <v>5.2140042018739745E-3</v>
      </c>
      <c r="BR149" s="110">
        <v>4.9644090062016923E-3</v>
      </c>
      <c r="BS149" s="110">
        <v>4.7995185435943727E-3</v>
      </c>
      <c r="BT149" s="110">
        <v>4.6791544421876177E-3</v>
      </c>
      <c r="BU149" s="110">
        <v>4.4685172647257959E-3</v>
      </c>
      <c r="BV149" s="110">
        <v>4.2463163580710016E-3</v>
      </c>
      <c r="BW149" s="110">
        <v>3.8198813589789683E-3</v>
      </c>
      <c r="BX149" s="110">
        <v>3.8867461954734356E-3</v>
      </c>
      <c r="BY149" s="110">
        <v>4.2977377186175607E-3</v>
      </c>
      <c r="BZ149" s="110">
        <v>3.8154855056263507E-3</v>
      </c>
      <c r="CA149" s="110">
        <v>3.4974922236609071E-3</v>
      </c>
      <c r="CB149" s="110">
        <v>3.5410343391061119E-3</v>
      </c>
      <c r="CC149" s="110">
        <v>3.3264033264033266E-3</v>
      </c>
      <c r="CD149" s="110">
        <v>3.3066429418742585E-3</v>
      </c>
      <c r="CE149" s="110">
        <v>3.093683852154477E-3</v>
      </c>
      <c r="CF149" s="110">
        <v>3.0141843971631206E-3</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22</v>
      </c>
      <c r="J150" s="150">
        <v>22</v>
      </c>
      <c r="K150" s="150">
        <v>23</v>
      </c>
      <c r="L150" s="150">
        <v>22</v>
      </c>
      <c r="M150" s="150">
        <v>22</v>
      </c>
      <c r="N150" s="150">
        <v>22</v>
      </c>
      <c r="O150" s="150">
        <v>23</v>
      </c>
      <c r="P150" s="150">
        <v>23</v>
      </c>
      <c r="Q150" s="150">
        <v>22</v>
      </c>
      <c r="R150" s="150">
        <v>22</v>
      </c>
      <c r="S150" s="150">
        <v>22</v>
      </c>
      <c r="T150" s="150">
        <v>22</v>
      </c>
      <c r="U150" s="150">
        <v>22</v>
      </c>
      <c r="V150" s="150">
        <v>22</v>
      </c>
      <c r="W150" s="150">
        <v>22</v>
      </c>
      <c r="X150" s="150">
        <v>23</v>
      </c>
      <c r="Y150" s="150">
        <v>23</v>
      </c>
      <c r="Z150" s="150">
        <v>23</v>
      </c>
      <c r="AA150" s="150">
        <v>23</v>
      </c>
      <c r="AB150" s="150">
        <v>23</v>
      </c>
      <c r="AC150" s="150">
        <v>23</v>
      </c>
      <c r="AD150" s="150">
        <v>23</v>
      </c>
      <c r="AE150" s="150">
        <v>23</v>
      </c>
      <c r="AF150" s="150">
        <v>23</v>
      </c>
      <c r="AG150" s="150">
        <v>23</v>
      </c>
      <c r="AH150" s="150">
        <v>23</v>
      </c>
      <c r="AI150" s="150">
        <v>23</v>
      </c>
      <c r="AJ150" s="150">
        <v>23</v>
      </c>
      <c r="AK150" s="150">
        <v>23</v>
      </c>
      <c r="AL150" s="150">
        <v>23</v>
      </c>
      <c r="AM150" s="150">
        <v>23</v>
      </c>
      <c r="AN150" s="150">
        <v>23</v>
      </c>
      <c r="AO150" s="150">
        <v>22</v>
      </c>
      <c r="AP150" s="150">
        <v>22</v>
      </c>
      <c r="AQ150" s="150">
        <v>22</v>
      </c>
      <c r="AR150" s="150">
        <v>23</v>
      </c>
      <c r="AS150" s="150">
        <v>23</v>
      </c>
      <c r="AT150" s="150">
        <v>23</v>
      </c>
      <c r="AU150" s="150">
        <v>23</v>
      </c>
      <c r="AV150" s="150">
        <v>23</v>
      </c>
      <c r="AW150" s="150">
        <v>24</v>
      </c>
      <c r="AX150" s="150">
        <v>24</v>
      </c>
      <c r="AY150" s="150">
        <v>24</v>
      </c>
      <c r="AZ150" s="150">
        <v>23</v>
      </c>
      <c r="BA150" s="150">
        <v>23</v>
      </c>
      <c r="BB150" s="150">
        <v>23</v>
      </c>
      <c r="BC150" s="150">
        <v>23</v>
      </c>
      <c r="BD150" s="150">
        <v>23</v>
      </c>
      <c r="BE150" s="150">
        <v>23</v>
      </c>
      <c r="BF150" s="150">
        <v>23</v>
      </c>
      <c r="BG150" s="150">
        <v>23</v>
      </c>
      <c r="BH150" s="150">
        <v>22</v>
      </c>
      <c r="BI150" s="150">
        <v>21</v>
      </c>
      <c r="BJ150" s="150">
        <v>23</v>
      </c>
      <c r="BK150" s="150">
        <v>23</v>
      </c>
      <c r="BL150" s="150">
        <v>22</v>
      </c>
      <c r="BM150" s="150">
        <v>22</v>
      </c>
      <c r="BN150" s="150">
        <v>24</v>
      </c>
      <c r="BO150" s="150">
        <v>24</v>
      </c>
      <c r="BP150" s="150">
        <v>24</v>
      </c>
      <c r="BQ150" s="150">
        <v>24</v>
      </c>
      <c r="BR150" s="150">
        <v>23</v>
      </c>
      <c r="BS150" s="150">
        <v>20</v>
      </c>
      <c r="BT150" s="150">
        <v>21</v>
      </c>
      <c r="BU150" s="150">
        <v>21</v>
      </c>
      <c r="BV150" s="150">
        <v>21</v>
      </c>
      <c r="BW150" s="150">
        <v>21</v>
      </c>
      <c r="BX150" s="150">
        <v>19</v>
      </c>
      <c r="BY150" s="150">
        <v>20</v>
      </c>
      <c r="BZ150" s="150">
        <v>20</v>
      </c>
      <c r="CA150" s="150">
        <v>20</v>
      </c>
      <c r="CB150" s="150">
        <v>20</v>
      </c>
      <c r="CC150" s="150">
        <v>21</v>
      </c>
      <c r="CD150" s="150">
        <v>21</v>
      </c>
      <c r="CE150" s="150">
        <v>22</v>
      </c>
      <c r="CF150" s="150">
        <v>22</v>
      </c>
    </row>
    <row r="151" spans="1:84" x14ac:dyDescent="0.25">
      <c r="A151" s="17"/>
      <c r="B151" s="17"/>
      <c r="C151" s="17"/>
      <c r="D151" s="17"/>
      <c r="E151" s="11"/>
      <c r="F151" s="14" t="s">
        <v>149</v>
      </c>
      <c r="G151" s="23" t="e">
        <f ca="1">G150/G8</f>
        <v>#REF!</v>
      </c>
      <c r="H151" s="107" t="e">
        <f>IF(H8 = 0, 0, H150/H8)</f>
        <v>#REF!</v>
      </c>
      <c r="I151" s="107">
        <v>3.7947391116860716E-4</v>
      </c>
      <c r="J151" s="107">
        <v>3.7897057810239095E-4</v>
      </c>
      <c r="K151" s="107">
        <v>3.9442996295788174E-4</v>
      </c>
      <c r="L151" s="107">
        <v>3.758563545350486E-4</v>
      </c>
      <c r="M151" s="107">
        <v>3.7449358254179008E-4</v>
      </c>
      <c r="N151" s="107">
        <v>3.7451270789711112E-4</v>
      </c>
      <c r="O151" s="107">
        <v>3.9071126437562639E-4</v>
      </c>
      <c r="P151" s="107">
        <v>3.8944766162077955E-4</v>
      </c>
      <c r="Q151" s="107">
        <v>3.7233232352294076E-4</v>
      </c>
      <c r="R151" s="107">
        <v>3.7172836794349727E-4</v>
      </c>
      <c r="S151" s="107">
        <v>3.71163936362256E-4</v>
      </c>
      <c r="T151" s="107">
        <v>3.7058248829296232E-4</v>
      </c>
      <c r="U151" s="107">
        <v>3.7050759540570581E-4</v>
      </c>
      <c r="V151" s="107">
        <v>3.7068863839323323E-4</v>
      </c>
      <c r="W151" s="107">
        <v>3.6958019050178909E-4</v>
      </c>
      <c r="X151" s="107">
        <v>3.8578305573726496E-4</v>
      </c>
      <c r="Y151" s="107">
        <v>3.8507257780977412E-4</v>
      </c>
      <c r="Z151" s="107">
        <v>3.8491791207136041E-4</v>
      </c>
      <c r="AA151" s="107">
        <v>3.8451893337791525E-4</v>
      </c>
      <c r="AB151" s="107">
        <v>3.8387075238667469E-4</v>
      </c>
      <c r="AC151" s="107">
        <v>3.8274008619972375E-4</v>
      </c>
      <c r="AD151" s="107">
        <v>3.8196462675413101E-4</v>
      </c>
      <c r="AE151" s="107">
        <v>3.8119862105542298E-4</v>
      </c>
      <c r="AF151" s="107">
        <v>3.8042938899732047E-4</v>
      </c>
      <c r="AG151" s="107">
        <v>3.7956300745923822E-4</v>
      </c>
      <c r="AH151" s="107">
        <v>3.7924382079905023E-4</v>
      </c>
      <c r="AI151" s="107">
        <v>3.7872550633953562E-4</v>
      </c>
      <c r="AJ151" s="107">
        <v>3.7764350453172205E-4</v>
      </c>
      <c r="AK151" s="107">
        <v>3.7700591735374627E-4</v>
      </c>
      <c r="AL151" s="107">
        <v>3.7691324440365767E-4</v>
      </c>
      <c r="AM151" s="107">
        <v>3.7698737911817735E-4</v>
      </c>
      <c r="AN151" s="107">
        <v>3.7623503238892888E-4</v>
      </c>
      <c r="AO151" s="107">
        <v>3.6148537627341438E-4</v>
      </c>
      <c r="AP151" s="107">
        <v>3.6100490638486403E-4</v>
      </c>
      <c r="AQ151" s="107">
        <v>3.5781084817435146E-4</v>
      </c>
      <c r="AR151" s="107">
        <v>3.7570035446511706E-4</v>
      </c>
      <c r="AS151" s="107">
        <v>3.7493479394887848E-4</v>
      </c>
      <c r="AT151" s="107">
        <v>3.7465385241896074E-4</v>
      </c>
      <c r="AU151" s="107">
        <v>3.7412365600143142E-4</v>
      </c>
      <c r="AV151" s="107">
        <v>3.7426976713911443E-4</v>
      </c>
      <c r="AW151" s="107">
        <v>3.8997123962107794E-4</v>
      </c>
      <c r="AX151" s="107">
        <v>3.8957876795714635E-4</v>
      </c>
      <c r="AY151" s="107">
        <v>3.8936387676633303E-4</v>
      </c>
      <c r="AZ151" s="107">
        <v>3.7278960079096228E-4</v>
      </c>
      <c r="BA151" s="107">
        <v>3.7170515700502612E-4</v>
      </c>
      <c r="BB151" s="107">
        <v>3.7056131984275313E-4</v>
      </c>
      <c r="BC151" s="107">
        <v>3.6944230274993573E-4</v>
      </c>
      <c r="BD151" s="107">
        <v>3.6867836819748335E-4</v>
      </c>
      <c r="BE151" s="107">
        <v>3.6858383679748722E-4</v>
      </c>
      <c r="BF151" s="107">
        <v>3.6846574069624002E-4</v>
      </c>
      <c r="BG151" s="107">
        <v>3.6663319146222883E-4</v>
      </c>
      <c r="BH151" s="107">
        <v>3.4881324221908643E-4</v>
      </c>
      <c r="BI151" s="107">
        <v>3.3190036667088126E-4</v>
      </c>
      <c r="BJ151" s="107">
        <v>3.6249586281895697E-4</v>
      </c>
      <c r="BK151" s="107">
        <v>3.6153858245437543E-4</v>
      </c>
      <c r="BL151" s="107">
        <v>3.4415330465389129E-4</v>
      </c>
      <c r="BM151" s="107">
        <v>3.4415330465389129E-4</v>
      </c>
      <c r="BN151" s="107">
        <v>3.737095342644929E-4</v>
      </c>
      <c r="BO151" s="107">
        <v>3.726650207294918E-4</v>
      </c>
      <c r="BP151" s="107">
        <v>3.7046184243022968E-4</v>
      </c>
      <c r="BQ151" s="107">
        <v>3.680473554263982E-4</v>
      </c>
      <c r="BR151" s="107">
        <v>3.5132740659273514E-4</v>
      </c>
      <c r="BS151" s="107">
        <v>3.0091025351688857E-4</v>
      </c>
      <c r="BT151" s="107">
        <v>3.1595576619273299E-4</v>
      </c>
      <c r="BU151" s="107">
        <v>3.1595576619273299E-4</v>
      </c>
      <c r="BV151" s="107">
        <v>3.1509768028088709E-4</v>
      </c>
      <c r="BW151" s="107">
        <v>3.145784648570915E-4</v>
      </c>
      <c r="BX151" s="107">
        <v>2.8403145274613569E-4</v>
      </c>
      <c r="BY151" s="107">
        <v>2.984540082373306E-4</v>
      </c>
      <c r="BZ151" s="107">
        <v>2.9808480512705867E-4</v>
      </c>
      <c r="CA151" s="107">
        <v>2.9765891265199208E-4</v>
      </c>
      <c r="CB151" s="107">
        <v>2.9756591084925313E-4</v>
      </c>
      <c r="CC151" s="107">
        <v>3.1185031185031187E-4</v>
      </c>
      <c r="CD151" s="107">
        <v>3.1138790035587188E-4</v>
      </c>
      <c r="CE151" s="107">
        <v>3.2565093180573443E-4</v>
      </c>
      <c r="CF151" s="107">
        <v>3.2505910165484632E-4</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202</v>
      </c>
      <c r="J152" s="150">
        <v>208</v>
      </c>
      <c r="K152" s="150">
        <v>217</v>
      </c>
      <c r="L152" s="150">
        <v>217</v>
      </c>
      <c r="M152" s="150">
        <v>218</v>
      </c>
      <c r="N152" s="150">
        <v>220</v>
      </c>
      <c r="O152" s="150">
        <v>213</v>
      </c>
      <c r="P152" s="150">
        <v>214</v>
      </c>
      <c r="Q152" s="150">
        <v>214</v>
      </c>
      <c r="R152" s="150">
        <v>219</v>
      </c>
      <c r="S152" s="150">
        <v>221</v>
      </c>
      <c r="T152" s="150">
        <v>220</v>
      </c>
      <c r="U152" s="150">
        <v>223</v>
      </c>
      <c r="V152" s="150">
        <v>215</v>
      </c>
      <c r="W152" s="150">
        <v>216</v>
      </c>
      <c r="X152" s="150">
        <v>213</v>
      </c>
      <c r="Y152" s="150">
        <v>221</v>
      </c>
      <c r="Z152" s="150">
        <v>217</v>
      </c>
      <c r="AA152" s="150">
        <v>213</v>
      </c>
      <c r="AB152" s="150">
        <v>202</v>
      </c>
      <c r="AC152" s="150">
        <v>192</v>
      </c>
      <c r="AD152" s="150">
        <v>199</v>
      </c>
      <c r="AE152" s="150">
        <v>197</v>
      </c>
      <c r="AF152" s="150">
        <v>194</v>
      </c>
      <c r="AG152" s="150">
        <v>202</v>
      </c>
      <c r="AH152" s="150">
        <v>199</v>
      </c>
      <c r="AI152" s="150">
        <v>202</v>
      </c>
      <c r="AJ152" s="150">
        <v>200</v>
      </c>
      <c r="AK152" s="150">
        <v>198</v>
      </c>
      <c r="AL152" s="150">
        <v>192</v>
      </c>
      <c r="AM152" s="150">
        <v>183</v>
      </c>
      <c r="AN152" s="150">
        <v>173</v>
      </c>
      <c r="AO152" s="150">
        <v>168</v>
      </c>
      <c r="AP152" s="150">
        <v>169</v>
      </c>
      <c r="AQ152" s="150">
        <v>0</v>
      </c>
      <c r="AR152" s="150">
        <v>160</v>
      </c>
      <c r="AS152" s="150">
        <v>160</v>
      </c>
      <c r="AT152" s="150">
        <v>163</v>
      </c>
      <c r="AU152" s="150">
        <v>158</v>
      </c>
      <c r="AV152" s="150">
        <v>147</v>
      </c>
      <c r="AW152" s="150">
        <v>263</v>
      </c>
      <c r="AX152" s="150">
        <v>269</v>
      </c>
      <c r="AY152" s="150">
        <v>266</v>
      </c>
      <c r="AZ152" s="150">
        <v>270</v>
      </c>
      <c r="BA152" s="150">
        <v>276</v>
      </c>
      <c r="BB152" s="150">
        <v>291</v>
      </c>
      <c r="BC152" s="150">
        <v>306</v>
      </c>
      <c r="BD152" s="150">
        <v>311</v>
      </c>
      <c r="BE152" s="150">
        <v>275</v>
      </c>
      <c r="BF152" s="150">
        <v>287</v>
      </c>
      <c r="BG152" s="150">
        <v>283</v>
      </c>
      <c r="BH152" s="150">
        <v>284</v>
      </c>
      <c r="BI152" s="150">
        <v>274</v>
      </c>
      <c r="BJ152" s="150">
        <v>276</v>
      </c>
      <c r="BK152" s="150">
        <v>299</v>
      </c>
      <c r="BL152" s="150">
        <v>295</v>
      </c>
      <c r="BM152" s="150">
        <v>296</v>
      </c>
      <c r="BN152" s="150">
        <v>301</v>
      </c>
      <c r="BO152" s="150">
        <v>302</v>
      </c>
      <c r="BP152" s="150">
        <v>308</v>
      </c>
      <c r="BQ152" s="150">
        <v>316</v>
      </c>
      <c r="BR152" s="150">
        <v>302</v>
      </c>
      <c r="BS152" s="150">
        <v>299</v>
      </c>
      <c r="BT152" s="150">
        <v>290</v>
      </c>
      <c r="BU152" s="150">
        <v>276</v>
      </c>
      <c r="BV152" s="150">
        <v>262</v>
      </c>
      <c r="BW152" s="150">
        <v>234</v>
      </c>
      <c r="BX152" s="150">
        <v>241</v>
      </c>
      <c r="BY152" s="150">
        <v>268</v>
      </c>
      <c r="BZ152" s="150">
        <v>236</v>
      </c>
      <c r="CA152" s="150">
        <v>215</v>
      </c>
      <c r="CB152" s="150">
        <v>218</v>
      </c>
      <c r="CC152" s="150">
        <v>203</v>
      </c>
      <c r="CD152" s="150">
        <v>202</v>
      </c>
      <c r="CE152" s="150">
        <v>187</v>
      </c>
      <c r="CF152" s="150">
        <v>182</v>
      </c>
    </row>
    <row r="153" spans="1:84" ht="24" x14ac:dyDescent="0.25">
      <c r="A153" s="82" t="s">
        <v>133</v>
      </c>
      <c r="B153" s="83" t="s">
        <v>134</v>
      </c>
      <c r="C153" s="84" t="s">
        <v>135</v>
      </c>
      <c r="D153" s="17"/>
      <c r="E153" s="11"/>
      <c r="F153" s="14" t="s">
        <v>151</v>
      </c>
      <c r="G153" s="23" t="e">
        <f ca="1">G152/G8</f>
        <v>#REF!</v>
      </c>
      <c r="H153" s="107" t="e">
        <f>IF(H8 = 0, 0, H152/H8)</f>
        <v>#REF!</v>
      </c>
      <c r="I153" s="107">
        <v>3.4842604570935747E-3</v>
      </c>
      <c r="J153" s="107">
        <v>3.5829945566044235E-3</v>
      </c>
      <c r="K153" s="107">
        <v>3.7213609548634929E-3</v>
      </c>
      <c r="L153" s="107">
        <v>3.7073104060957067E-3</v>
      </c>
      <c r="M153" s="107">
        <v>3.7108909542777381E-3</v>
      </c>
      <c r="N153" s="107">
        <v>3.7451270789711113E-3</v>
      </c>
      <c r="O153" s="107">
        <v>3.6183260570438447E-3</v>
      </c>
      <c r="P153" s="107">
        <v>3.6235565037759489E-3</v>
      </c>
      <c r="Q153" s="107">
        <v>3.6217780560867871E-3</v>
      </c>
      <c r="R153" s="107">
        <v>3.7003869354375412E-3</v>
      </c>
      <c r="S153" s="107">
        <v>3.7285104516390261E-3</v>
      </c>
      <c r="T153" s="107">
        <v>3.705824882929623E-3</v>
      </c>
      <c r="U153" s="107">
        <v>3.7555997170669272E-3</v>
      </c>
      <c r="V153" s="107">
        <v>3.6226389661156884E-3</v>
      </c>
      <c r="W153" s="107">
        <v>3.6286055067448384E-3</v>
      </c>
      <c r="X153" s="107">
        <v>3.5726865596538014E-3</v>
      </c>
      <c r="Y153" s="107">
        <v>3.7000452041721778E-3</v>
      </c>
      <c r="Z153" s="107">
        <v>3.6316168225863136E-3</v>
      </c>
      <c r="AA153" s="107">
        <v>3.560979687369389E-3</v>
      </c>
      <c r="AB153" s="107">
        <v>3.3713866079177514E-3</v>
      </c>
      <c r="AC153" s="107">
        <v>3.1950476761020419E-3</v>
      </c>
      <c r="AD153" s="107">
        <v>3.3048243793074817E-3</v>
      </c>
      <c r="AE153" s="107">
        <v>3.2650490586051445E-3</v>
      </c>
      <c r="AF153" s="107">
        <v>3.2088391941513116E-3</v>
      </c>
      <c r="AG153" s="107">
        <v>3.3335533698593965E-3</v>
      </c>
      <c r="AH153" s="107">
        <v>3.281283493000478E-3</v>
      </c>
      <c r="AI153" s="107">
        <v>3.3261979252428783E-3</v>
      </c>
      <c r="AJ153" s="107">
        <v>3.2838565611454091E-3</v>
      </c>
      <c r="AK153" s="107">
        <v>3.2455292015670335E-3</v>
      </c>
      <c r="AL153" s="107">
        <v>3.1464062141522728E-3</v>
      </c>
      <c r="AM153" s="107">
        <v>2.9995082773315849E-3</v>
      </c>
      <c r="AN153" s="107">
        <v>2.8299417653602043E-3</v>
      </c>
      <c r="AO153" s="107">
        <v>2.7604337824515281E-3</v>
      </c>
      <c r="AP153" s="107">
        <v>2.7731740535928192E-3</v>
      </c>
      <c r="AQ153" s="107">
        <v>0</v>
      </c>
      <c r="AR153" s="107">
        <v>2.6135676832355968E-3</v>
      </c>
      <c r="AS153" s="107">
        <v>2.6082420448617634E-3</v>
      </c>
      <c r="AT153" s="107">
        <v>2.6551555627952433E-3</v>
      </c>
      <c r="AU153" s="107">
        <v>2.570066854270703E-3</v>
      </c>
      <c r="AV153" s="107">
        <v>2.3920719899760794E-3</v>
      </c>
      <c r="AW153" s="107">
        <v>4.2734348341809791E-3</v>
      </c>
      <c r="AX153" s="107">
        <v>4.3665286908530151E-3</v>
      </c>
      <c r="AY153" s="107">
        <v>4.3154496341601912E-3</v>
      </c>
      <c r="AZ153" s="107">
        <v>4.3762257484156438E-3</v>
      </c>
      <c r="BA153" s="107">
        <v>4.4604618840603134E-3</v>
      </c>
      <c r="BB153" s="107">
        <v>4.6884062640974418E-3</v>
      </c>
      <c r="BC153" s="107">
        <v>4.9151888974556671E-3</v>
      </c>
      <c r="BD153" s="107">
        <v>4.9851727178007533E-3</v>
      </c>
      <c r="BE153" s="107">
        <v>4.4069806573612605E-3</v>
      </c>
      <c r="BF153" s="107">
        <v>4.5978116339052567E-3</v>
      </c>
      <c r="BG153" s="107">
        <v>4.5111823123395976E-3</v>
      </c>
      <c r="BH153" s="107">
        <v>4.5028618541009336E-3</v>
      </c>
      <c r="BI153" s="107">
        <v>4.3305095460867363E-3</v>
      </c>
      <c r="BJ153" s="107">
        <v>4.3499503538274838E-3</v>
      </c>
      <c r="BK153" s="107">
        <v>4.70000157190688E-3</v>
      </c>
      <c r="BL153" s="107">
        <v>4.614782948768088E-3</v>
      </c>
      <c r="BM153" s="107">
        <v>4.6304262807978103E-3</v>
      </c>
      <c r="BN153" s="107">
        <v>4.6869404089005156E-3</v>
      </c>
      <c r="BO153" s="107">
        <v>4.6893681775127712E-3</v>
      </c>
      <c r="BP153" s="107">
        <v>4.7542603111879475E-3</v>
      </c>
      <c r="BQ153" s="107">
        <v>4.8459568464475763E-3</v>
      </c>
      <c r="BR153" s="107">
        <v>4.6130815996089578E-3</v>
      </c>
      <c r="BS153" s="107">
        <v>4.498608290077484E-3</v>
      </c>
      <c r="BT153" s="107">
        <v>4.3631986759948846E-3</v>
      </c>
      <c r="BU153" s="107">
        <v>4.1525614985330628E-3</v>
      </c>
      <c r="BV153" s="107">
        <v>3.931218677790115E-3</v>
      </c>
      <c r="BW153" s="107">
        <v>3.5053028941218769E-3</v>
      </c>
      <c r="BX153" s="107">
        <v>3.6027147427272997E-3</v>
      </c>
      <c r="BY153" s="107">
        <v>3.9992837103802305E-3</v>
      </c>
      <c r="BZ153" s="107">
        <v>3.5174007004992922E-3</v>
      </c>
      <c r="CA153" s="107">
        <v>3.1998333110089148E-3</v>
      </c>
      <c r="CB153" s="107">
        <v>3.243468428256859E-3</v>
      </c>
      <c r="CC153" s="107">
        <v>3.0145530145530147E-3</v>
      </c>
      <c r="CD153" s="107">
        <v>2.9952550415183869E-3</v>
      </c>
      <c r="CE153" s="107">
        <v>2.7680329203487427E-3</v>
      </c>
      <c r="CF153" s="107">
        <v>2.6891252955082742E-3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row>
    <row r="156" spans="1:84" x14ac:dyDescent="0.25">
      <c r="A156" s="17"/>
      <c r="B156" s="17"/>
      <c r="C156" s="17"/>
      <c r="D156" s="17"/>
      <c r="E156" s="17"/>
      <c r="F156" s="18"/>
      <c r="G156" s="117"/>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row>
    <row r="157" spans="1:84" ht="13.8" thickBot="1" x14ac:dyDescent="0.3">
      <c r="A157" s="17"/>
      <c r="B157" s="17"/>
      <c r="C157" s="17"/>
      <c r="D157" s="17"/>
      <c r="E157" s="17"/>
      <c r="F157" s="18"/>
      <c r="G157" s="117"/>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row>
    <row r="158" spans="1:84" ht="18.600000000000001" thickTop="1" thickBot="1" x14ac:dyDescent="0.3">
      <c r="A158" s="17"/>
      <c r="B158" s="17"/>
      <c r="C158" s="17"/>
      <c r="D158" s="17"/>
      <c r="E158" s="7"/>
      <c r="F158" s="8" t="s">
        <v>152</v>
      </c>
      <c r="G158" s="17"/>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row>
    <row r="159" spans="1:84" ht="12.75" customHeight="1" x14ac:dyDescent="0.3">
      <c r="A159" s="17"/>
      <c r="B159" s="17"/>
      <c r="C159" s="17"/>
      <c r="D159" s="17"/>
      <c r="E159" s="9"/>
      <c r="F159" s="24"/>
      <c r="G159" s="17"/>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126" t="e">
        <f>#REF!</f>
        <v>#REF!</v>
      </c>
      <c r="I160" s="126">
        <v>1</v>
      </c>
      <c r="J160" s="126">
        <v>0</v>
      </c>
      <c r="K160" s="126">
        <v>0</v>
      </c>
      <c r="L160" s="126">
        <v>0</v>
      </c>
      <c r="M160" s="126">
        <v>0</v>
      </c>
      <c r="N160" s="126">
        <v>0</v>
      </c>
      <c r="O160" s="126">
        <v>0</v>
      </c>
      <c r="P160" s="126">
        <v>0</v>
      </c>
      <c r="Q160" s="126">
        <v>1</v>
      </c>
      <c r="R160" s="126">
        <v>0</v>
      </c>
      <c r="S160" s="126">
        <v>0</v>
      </c>
      <c r="T160" s="126">
        <v>0</v>
      </c>
      <c r="U160" s="126">
        <v>0</v>
      </c>
      <c r="V160" s="126">
        <v>0</v>
      </c>
      <c r="W160" s="126">
        <v>0</v>
      </c>
      <c r="X160" s="126">
        <v>0</v>
      </c>
      <c r="Y160" s="126">
        <v>0</v>
      </c>
      <c r="Z160" s="126">
        <v>0</v>
      </c>
      <c r="AA160" s="126">
        <v>0</v>
      </c>
      <c r="AB160" s="126">
        <v>0</v>
      </c>
      <c r="AC160" s="126">
        <v>0</v>
      </c>
      <c r="AD160" s="126">
        <v>0</v>
      </c>
      <c r="AE160" s="126">
        <v>1</v>
      </c>
      <c r="AF160" s="126">
        <v>0</v>
      </c>
      <c r="AG160" s="126">
        <v>0</v>
      </c>
      <c r="AH160" s="126">
        <v>0</v>
      </c>
      <c r="AI160" s="126">
        <v>0</v>
      </c>
      <c r="AJ160" s="126">
        <v>0</v>
      </c>
      <c r="AK160" s="126">
        <v>0</v>
      </c>
      <c r="AL160" s="126">
        <v>0</v>
      </c>
      <c r="AM160" s="126">
        <v>0</v>
      </c>
      <c r="AN160" s="126">
        <v>0</v>
      </c>
      <c r="AO160" s="126">
        <v>0</v>
      </c>
      <c r="AP160" s="126">
        <v>0</v>
      </c>
      <c r="AQ160" s="126">
        <v>0</v>
      </c>
      <c r="AR160" s="126">
        <v>0</v>
      </c>
      <c r="AS160" s="126">
        <v>0</v>
      </c>
      <c r="AT160" s="126">
        <v>1</v>
      </c>
      <c r="AU160" s="126">
        <v>0</v>
      </c>
      <c r="AV160" s="126">
        <v>0</v>
      </c>
      <c r="AW160" s="126">
        <v>1</v>
      </c>
      <c r="AX160" s="126">
        <v>1</v>
      </c>
      <c r="AY160" s="126">
        <v>2</v>
      </c>
      <c r="AZ160" s="126">
        <v>0</v>
      </c>
      <c r="BA160" s="126">
        <v>0</v>
      </c>
      <c r="BB160" s="126">
        <v>0</v>
      </c>
      <c r="BC160" s="126">
        <v>0</v>
      </c>
      <c r="BD160" s="126">
        <v>3</v>
      </c>
      <c r="BE160" s="126">
        <v>0</v>
      </c>
      <c r="BF160" s="126">
        <v>0</v>
      </c>
      <c r="BG160" s="126">
        <v>0</v>
      </c>
      <c r="BH160" s="126">
        <v>0</v>
      </c>
      <c r="BI160" s="126">
        <v>1</v>
      </c>
      <c r="BJ160" s="126">
        <v>0</v>
      </c>
      <c r="BK160" s="126">
        <v>0</v>
      </c>
      <c r="BL160" s="126">
        <v>0</v>
      </c>
      <c r="BM160" s="126">
        <v>0</v>
      </c>
      <c r="BN160" s="126">
        <v>0</v>
      </c>
      <c r="BO160" s="126">
        <v>0</v>
      </c>
      <c r="BP160" s="126">
        <v>0</v>
      </c>
      <c r="BQ160" s="126">
        <v>0</v>
      </c>
      <c r="BR160" s="126">
        <v>0</v>
      </c>
      <c r="BS160" s="126">
        <v>0</v>
      </c>
      <c r="BT160" s="126">
        <v>2</v>
      </c>
      <c r="BU160" s="126">
        <v>0</v>
      </c>
      <c r="BV160" s="126">
        <v>1</v>
      </c>
      <c r="BW160" s="126">
        <v>0</v>
      </c>
      <c r="BX160" s="126">
        <v>0</v>
      </c>
      <c r="BY160" s="126">
        <v>0</v>
      </c>
      <c r="BZ160" s="126">
        <v>1</v>
      </c>
      <c r="CA160" s="126">
        <v>0</v>
      </c>
      <c r="CB160" s="126">
        <v>1</v>
      </c>
      <c r="CC160" s="126">
        <v>0</v>
      </c>
      <c r="CD160" s="126">
        <v>0</v>
      </c>
      <c r="CE160" s="126">
        <v>2</v>
      </c>
      <c r="CF160" s="126">
        <v>1</v>
      </c>
    </row>
    <row r="161" spans="1:84" ht="26.4" x14ac:dyDescent="0.25">
      <c r="A161" s="48" t="s">
        <v>154</v>
      </c>
      <c r="B161" s="49" t="s">
        <v>155</v>
      </c>
      <c r="C161" s="50" t="s">
        <v>156</v>
      </c>
      <c r="D161" s="17"/>
      <c r="E161" s="11"/>
      <c r="F161" s="14" t="s">
        <v>115</v>
      </c>
      <c r="G161" s="23" t="e">
        <f ca="1">G160/G8</f>
        <v>#REF!</v>
      </c>
      <c r="H161" s="30" t="e">
        <f>IF(H8=0, 0, H160/H8)</f>
        <v>#REF!</v>
      </c>
      <c r="I161" s="30">
        <v>1.7248814144027597E-5</v>
      </c>
      <c r="J161" s="30">
        <v>0</v>
      </c>
      <c r="K161" s="30">
        <v>0</v>
      </c>
      <c r="L161" s="30">
        <v>0</v>
      </c>
      <c r="M161" s="30">
        <v>0</v>
      </c>
      <c r="N161" s="30">
        <v>0</v>
      </c>
      <c r="O161" s="30">
        <v>0</v>
      </c>
      <c r="P161" s="30">
        <v>0</v>
      </c>
      <c r="Q161" s="30">
        <v>1.6924196523770035E-5</v>
      </c>
      <c r="R161" s="30">
        <v>0</v>
      </c>
      <c r="S161" s="30">
        <v>0</v>
      </c>
      <c r="T161" s="30">
        <v>0</v>
      </c>
      <c r="U161" s="30">
        <v>0</v>
      </c>
      <c r="V161" s="30">
        <v>0</v>
      </c>
      <c r="W161" s="30">
        <v>0</v>
      </c>
      <c r="X161" s="30">
        <v>0</v>
      </c>
      <c r="Y161" s="30">
        <v>0</v>
      </c>
      <c r="Z161" s="30">
        <v>0</v>
      </c>
      <c r="AA161" s="30">
        <v>0</v>
      </c>
      <c r="AB161" s="30">
        <v>0</v>
      </c>
      <c r="AC161" s="30">
        <v>0</v>
      </c>
      <c r="AD161" s="30">
        <v>0</v>
      </c>
      <c r="AE161" s="30">
        <v>1.6573853089366217E-5</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1.6289297931259164E-5</v>
      </c>
      <c r="AU161" s="30">
        <v>0</v>
      </c>
      <c r="AV161" s="30">
        <v>0</v>
      </c>
      <c r="AW161" s="30">
        <v>1.6248801650878249E-5</v>
      </c>
      <c r="AX161" s="30">
        <v>1.6232448664881096E-5</v>
      </c>
      <c r="AY161" s="30">
        <v>3.2446989730527753E-5</v>
      </c>
      <c r="AZ161" s="30">
        <v>0</v>
      </c>
      <c r="BA161" s="30">
        <v>0</v>
      </c>
      <c r="BB161" s="30">
        <v>0</v>
      </c>
      <c r="BC161" s="30">
        <v>0</v>
      </c>
      <c r="BD161" s="30">
        <v>4.8088482808367394E-5</v>
      </c>
      <c r="BE161" s="30">
        <v>0</v>
      </c>
      <c r="BF161" s="30">
        <v>0</v>
      </c>
      <c r="BG161" s="30">
        <v>0</v>
      </c>
      <c r="BH161" s="30">
        <v>0</v>
      </c>
      <c r="BI161" s="30">
        <v>1.5804779365280059E-5</v>
      </c>
      <c r="BJ161" s="30">
        <v>0</v>
      </c>
      <c r="BK161" s="30">
        <v>0</v>
      </c>
      <c r="BL161" s="30">
        <v>0</v>
      </c>
      <c r="BM161" s="30">
        <v>0</v>
      </c>
      <c r="BN161" s="30">
        <v>0</v>
      </c>
      <c r="BO161" s="30">
        <v>0</v>
      </c>
      <c r="BP161" s="30">
        <v>0</v>
      </c>
      <c r="BQ161" s="30">
        <v>0</v>
      </c>
      <c r="BR161" s="30">
        <v>0</v>
      </c>
      <c r="BS161" s="30">
        <v>0</v>
      </c>
      <c r="BT161" s="30">
        <v>3.0091025351688858E-5</v>
      </c>
      <c r="BU161" s="30">
        <v>0</v>
      </c>
      <c r="BV161" s="30">
        <v>1.5004651441947004E-5</v>
      </c>
      <c r="BW161" s="30">
        <v>0</v>
      </c>
      <c r="BX161" s="30">
        <v>0</v>
      </c>
      <c r="BY161" s="30">
        <v>0</v>
      </c>
      <c r="BZ161" s="30">
        <v>1.4904240256352932E-5</v>
      </c>
      <c r="CA161" s="30">
        <v>0</v>
      </c>
      <c r="CB161" s="30">
        <v>1.4878295542462655E-5</v>
      </c>
      <c r="CC161" s="30">
        <v>0</v>
      </c>
      <c r="CD161" s="30">
        <v>0</v>
      </c>
      <c r="CE161" s="30">
        <v>2.9604630164157675E-5</v>
      </c>
      <c r="CF161" s="30">
        <v>1.4775413711583924E-5</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126" t="e">
        <f>#REF!</f>
        <v>#REF!</v>
      </c>
      <c r="I162" s="126">
        <v>0</v>
      </c>
      <c r="J162" s="126">
        <v>0</v>
      </c>
      <c r="K162" s="126">
        <v>0</v>
      </c>
      <c r="L162" s="126">
        <v>0</v>
      </c>
      <c r="M162" s="126">
        <v>0</v>
      </c>
      <c r="N162" s="126">
        <v>0</v>
      </c>
      <c r="O162" s="126">
        <v>0</v>
      </c>
      <c r="P162" s="126">
        <v>0</v>
      </c>
      <c r="Q162" s="126">
        <v>0</v>
      </c>
      <c r="R162" s="126">
        <v>0</v>
      </c>
      <c r="S162" s="126">
        <v>0</v>
      </c>
      <c r="T162" s="126">
        <v>0</v>
      </c>
      <c r="U162" s="126">
        <v>0</v>
      </c>
      <c r="V162" s="126">
        <v>0</v>
      </c>
      <c r="W162" s="126">
        <v>0</v>
      </c>
      <c r="X162" s="126">
        <v>0</v>
      </c>
      <c r="Y162" s="126">
        <v>0</v>
      </c>
      <c r="Z162" s="126">
        <v>0</v>
      </c>
      <c r="AA162" s="126">
        <v>0</v>
      </c>
      <c r="AB162" s="126">
        <v>0</v>
      </c>
      <c r="AC162" s="126">
        <v>0</v>
      </c>
      <c r="AD162" s="126">
        <v>0</v>
      </c>
      <c r="AE162" s="126">
        <v>0</v>
      </c>
      <c r="AF162" s="126">
        <v>0</v>
      </c>
      <c r="AG162" s="126">
        <v>0</v>
      </c>
      <c r="AH162" s="126">
        <v>0</v>
      </c>
      <c r="AI162" s="126">
        <v>0</v>
      </c>
      <c r="AJ162" s="126">
        <v>11</v>
      </c>
      <c r="AK162" s="126">
        <v>4</v>
      </c>
      <c r="AL162" s="126">
        <v>10</v>
      </c>
      <c r="AM162" s="126">
        <v>4</v>
      </c>
      <c r="AN162" s="126">
        <v>1</v>
      </c>
      <c r="AO162" s="126">
        <v>6</v>
      </c>
      <c r="AP162" s="126">
        <v>7</v>
      </c>
      <c r="AQ162" s="126">
        <v>7</v>
      </c>
      <c r="AR162" s="126">
        <v>1</v>
      </c>
      <c r="AS162" s="126">
        <v>5</v>
      </c>
      <c r="AT162" s="126">
        <v>3</v>
      </c>
      <c r="AU162" s="126">
        <v>5</v>
      </c>
      <c r="AV162" s="126">
        <v>5</v>
      </c>
      <c r="AW162" s="126">
        <v>6</v>
      </c>
      <c r="AX162" s="126">
        <v>3</v>
      </c>
      <c r="AY162" s="126">
        <v>4</v>
      </c>
      <c r="AZ162" s="126">
        <v>9</v>
      </c>
      <c r="BA162" s="126">
        <v>2</v>
      </c>
      <c r="BB162" s="126">
        <v>5</v>
      </c>
      <c r="BC162" s="126">
        <v>2</v>
      </c>
      <c r="BD162" s="126">
        <v>10</v>
      </c>
      <c r="BE162" s="126">
        <v>2</v>
      </c>
      <c r="BF162" s="126">
        <v>3</v>
      </c>
      <c r="BG162" s="126">
        <v>7</v>
      </c>
      <c r="BH162" s="126">
        <v>4</v>
      </c>
      <c r="BI162" s="126">
        <v>7</v>
      </c>
      <c r="BJ162" s="126">
        <v>9</v>
      </c>
      <c r="BK162" s="126">
        <v>8</v>
      </c>
      <c r="BL162" s="126">
        <v>7</v>
      </c>
      <c r="BM162" s="126">
        <v>3</v>
      </c>
      <c r="BN162" s="126">
        <v>4</v>
      </c>
      <c r="BO162" s="126">
        <v>12</v>
      </c>
      <c r="BP162" s="126">
        <v>4</v>
      </c>
      <c r="BQ162" s="126">
        <v>12</v>
      </c>
      <c r="BR162" s="126">
        <v>5</v>
      </c>
      <c r="BS162" s="126">
        <v>7</v>
      </c>
      <c r="BT162" s="126">
        <v>6</v>
      </c>
      <c r="BU162" s="126">
        <v>11</v>
      </c>
      <c r="BV162" s="126">
        <v>3</v>
      </c>
      <c r="BW162" s="126">
        <v>5</v>
      </c>
      <c r="BX162" s="126">
        <v>2</v>
      </c>
      <c r="BY162" s="126">
        <v>3</v>
      </c>
      <c r="BZ162" s="126">
        <v>2</v>
      </c>
      <c r="CA162" s="126">
        <v>8</v>
      </c>
      <c r="CB162" s="126">
        <v>7</v>
      </c>
      <c r="CC162" s="126">
        <v>14</v>
      </c>
      <c r="CD162" s="126">
        <v>7</v>
      </c>
      <c r="CE162" s="126">
        <v>5</v>
      </c>
      <c r="CF162" s="126">
        <v>10</v>
      </c>
    </row>
    <row r="163" spans="1:84" x14ac:dyDescent="0.25">
      <c r="A163" s="48" t="s">
        <v>34</v>
      </c>
      <c r="B163" s="49" t="s">
        <v>121</v>
      </c>
      <c r="C163" s="50" t="s">
        <v>122</v>
      </c>
      <c r="D163" s="17"/>
      <c r="E163" s="11"/>
      <c r="F163" s="14" t="s">
        <v>115</v>
      </c>
      <c r="G163" s="23" t="e">
        <f ca="1">G162/G9</f>
        <v>#REF!</v>
      </c>
      <c r="H163" s="138" t="e">
        <f>IF(H9=0, 0, H162/H9)</f>
        <v>#REF!</v>
      </c>
      <c r="I163" s="138">
        <v>0</v>
      </c>
      <c r="J163" s="138">
        <v>0</v>
      </c>
      <c r="K163" s="138">
        <v>0</v>
      </c>
      <c r="L163" s="138">
        <v>0</v>
      </c>
      <c r="M163" s="138">
        <v>0</v>
      </c>
      <c r="N163" s="138">
        <v>0</v>
      </c>
      <c r="O163" s="138">
        <v>0</v>
      </c>
      <c r="P163" s="138">
        <v>0</v>
      </c>
      <c r="Q163" s="138">
        <v>0</v>
      </c>
      <c r="R163" s="138">
        <v>0</v>
      </c>
      <c r="S163" s="138">
        <v>0</v>
      </c>
      <c r="T163" s="138">
        <v>0</v>
      </c>
      <c r="U163" s="138">
        <v>0</v>
      </c>
      <c r="V163" s="138">
        <v>0</v>
      </c>
      <c r="W163" s="138">
        <v>0</v>
      </c>
      <c r="X163" s="138">
        <v>0</v>
      </c>
      <c r="Y163" s="138">
        <v>0</v>
      </c>
      <c r="Z163" s="138">
        <v>0</v>
      </c>
      <c r="AA163" s="138">
        <v>0</v>
      </c>
      <c r="AB163" s="138">
        <v>0</v>
      </c>
      <c r="AC163" s="138">
        <v>0</v>
      </c>
      <c r="AD163" s="138">
        <v>0</v>
      </c>
      <c r="AE163" s="138">
        <v>0</v>
      </c>
      <c r="AF163" s="138">
        <v>0</v>
      </c>
      <c r="AG163" s="138">
        <v>0</v>
      </c>
      <c r="AH163" s="138">
        <v>0</v>
      </c>
      <c r="AI163" s="138">
        <v>0</v>
      </c>
      <c r="AJ163" s="138">
        <v>0</v>
      </c>
      <c r="AK163" s="138">
        <v>0</v>
      </c>
      <c r="AL163" s="138">
        <v>0</v>
      </c>
      <c r="AM163" s="138">
        <v>0</v>
      </c>
      <c r="AN163" s="138">
        <v>0</v>
      </c>
      <c r="AO163" s="138">
        <v>0</v>
      </c>
      <c r="AP163" s="138">
        <v>0</v>
      </c>
      <c r="AQ163" s="138">
        <v>0</v>
      </c>
      <c r="AR163" s="138">
        <v>0</v>
      </c>
      <c r="AS163" s="138">
        <v>0</v>
      </c>
      <c r="AT163" s="138">
        <v>0</v>
      </c>
      <c r="AU163" s="138">
        <v>0</v>
      </c>
      <c r="AV163" s="138">
        <v>0</v>
      </c>
      <c r="AW163" s="138">
        <v>0</v>
      </c>
      <c r="AX163" s="138">
        <v>0</v>
      </c>
      <c r="AY163" s="138">
        <v>0</v>
      </c>
      <c r="AZ163" s="138">
        <v>0</v>
      </c>
      <c r="BA163" s="138">
        <v>0</v>
      </c>
      <c r="BB163" s="138">
        <v>0</v>
      </c>
      <c r="BC163" s="138">
        <v>0</v>
      </c>
      <c r="BD163" s="138">
        <v>0</v>
      </c>
      <c r="BE163" s="138">
        <v>0</v>
      </c>
      <c r="BF163" s="138">
        <v>0</v>
      </c>
      <c r="BG163" s="138">
        <v>0</v>
      </c>
      <c r="BH163" s="138">
        <v>0</v>
      </c>
      <c r="BI163" s="138">
        <v>0</v>
      </c>
      <c r="BJ163" s="138">
        <v>0</v>
      </c>
      <c r="BK163" s="138">
        <v>0</v>
      </c>
      <c r="BL163" s="138">
        <v>0</v>
      </c>
      <c r="BM163" s="138">
        <v>0</v>
      </c>
      <c r="BN163" s="138">
        <v>0</v>
      </c>
      <c r="BO163" s="138">
        <v>0</v>
      </c>
      <c r="BP163" s="138">
        <v>0</v>
      </c>
      <c r="BQ163" s="138">
        <v>0</v>
      </c>
      <c r="BR163" s="138">
        <v>0</v>
      </c>
      <c r="BS163" s="138">
        <v>0</v>
      </c>
      <c r="BT163" s="138">
        <v>0</v>
      </c>
      <c r="BU163" s="138">
        <v>0</v>
      </c>
      <c r="BV163" s="138">
        <v>0</v>
      </c>
      <c r="BW163" s="138">
        <v>0</v>
      </c>
      <c r="BX163" s="138">
        <v>0</v>
      </c>
      <c r="BY163" s="138">
        <v>0</v>
      </c>
      <c r="BZ163" s="138">
        <v>0</v>
      </c>
      <c r="CA163" s="138">
        <v>0</v>
      </c>
      <c r="CB163" s="138">
        <v>0</v>
      </c>
      <c r="CC163" s="138">
        <v>0</v>
      </c>
      <c r="CD163" s="138">
        <v>0</v>
      </c>
      <c r="CE163" s="138">
        <v>0</v>
      </c>
      <c r="CF163" s="138">
        <v>0</v>
      </c>
    </row>
    <row r="164" spans="1:84" x14ac:dyDescent="0.25">
      <c r="A164" s="17"/>
      <c r="B164" s="17"/>
      <c r="C164" s="17"/>
      <c r="D164" s="17"/>
      <c r="E164" s="11"/>
      <c r="F164" s="133" t="s">
        <v>158</v>
      </c>
      <c r="G164" s="108" t="e">
        <f ca="1">(INDIRECT("H164")+INDIRECT("I164")+INDIRECT("J164")+INDIRECT("K164")+INDIRECT("L164")+INDIRECT("M164")+INDIRECT("N164")+INDIRECT("O164")+INDIRECT("P164")+INDIRECT("Q164")+INDIRECT("R164")+INDIRECT("S164")) / 12</f>
        <v>#REF!</v>
      </c>
      <c r="H164" s="150" t="e">
        <f>#REF!</f>
        <v>#REF!</v>
      </c>
      <c r="I164" s="150">
        <v>9575</v>
      </c>
      <c r="J164" s="150">
        <v>9554</v>
      </c>
      <c r="K164" s="150">
        <v>9554</v>
      </c>
      <c r="L164" s="150">
        <v>9586</v>
      </c>
      <c r="M164" s="150">
        <v>9567</v>
      </c>
      <c r="N164" s="150">
        <v>9560</v>
      </c>
      <c r="O164" s="150">
        <v>9330</v>
      </c>
      <c r="P164" s="150">
        <v>9286</v>
      </c>
      <c r="Q164" s="150">
        <v>9206</v>
      </c>
      <c r="R164" s="150">
        <v>9222</v>
      </c>
      <c r="S164" s="150">
        <v>0</v>
      </c>
      <c r="T164" s="150">
        <v>9213</v>
      </c>
      <c r="U164" s="150">
        <v>9204</v>
      </c>
      <c r="V164" s="150">
        <v>9204</v>
      </c>
      <c r="W164" s="150">
        <v>9188</v>
      </c>
      <c r="X164" s="150">
        <v>9200</v>
      </c>
      <c r="Y164" s="150">
        <v>9205</v>
      </c>
      <c r="Z164" s="150">
        <v>9207</v>
      </c>
      <c r="AA164" s="150">
        <v>9193</v>
      </c>
      <c r="AB164" s="150">
        <v>0</v>
      </c>
      <c r="AC164" s="150">
        <v>9200</v>
      </c>
      <c r="AD164" s="150">
        <v>9167</v>
      </c>
      <c r="AE164" s="150">
        <v>9151</v>
      </c>
      <c r="AF164" s="150">
        <v>9150</v>
      </c>
      <c r="AG164" s="150">
        <v>9166</v>
      </c>
      <c r="AH164" s="150">
        <v>9165</v>
      </c>
      <c r="AI164" s="150">
        <v>9193</v>
      </c>
      <c r="AJ164" s="150">
        <v>9218</v>
      </c>
      <c r="AK164" s="150">
        <v>9225</v>
      </c>
      <c r="AL164" s="150">
        <v>9236</v>
      </c>
      <c r="AM164" s="150">
        <v>9236</v>
      </c>
      <c r="AN164" s="150">
        <v>9250</v>
      </c>
      <c r="AO164" s="150">
        <v>9257</v>
      </c>
      <c r="AP164" s="150">
        <v>9224</v>
      </c>
      <c r="AQ164" s="150">
        <v>9225</v>
      </c>
      <c r="AR164" s="150">
        <v>9223</v>
      </c>
      <c r="AS164" s="150">
        <v>9217</v>
      </c>
      <c r="AT164" s="150">
        <v>9159</v>
      </c>
      <c r="AU164" s="150">
        <v>9140</v>
      </c>
      <c r="AV164" s="150">
        <v>9126</v>
      </c>
      <c r="AW164" s="150">
        <v>9109</v>
      </c>
      <c r="AX164" s="150">
        <v>9173</v>
      </c>
      <c r="AY164" s="150">
        <v>9173</v>
      </c>
      <c r="AZ164" s="150">
        <v>9223</v>
      </c>
      <c r="BA164" s="150">
        <v>9306</v>
      </c>
      <c r="BB164" s="150">
        <v>9205</v>
      </c>
      <c r="BC164" s="150">
        <v>9188</v>
      </c>
      <c r="BD164" s="150">
        <v>9599</v>
      </c>
      <c r="BE164" s="150">
        <v>9048</v>
      </c>
      <c r="BF164" s="150">
        <v>9033</v>
      </c>
      <c r="BG164" s="150">
        <v>8991</v>
      </c>
      <c r="BH164" s="150">
        <v>8987</v>
      </c>
      <c r="BI164" s="150">
        <v>9029</v>
      </c>
      <c r="BJ164" s="150">
        <v>9007</v>
      </c>
      <c r="BK164" s="150">
        <v>9002</v>
      </c>
      <c r="BL164" s="150">
        <v>8998</v>
      </c>
      <c r="BM164" s="150">
        <v>8992</v>
      </c>
      <c r="BN164" s="150">
        <v>8998</v>
      </c>
      <c r="BO164" s="150">
        <v>8999</v>
      </c>
      <c r="BP164" s="150">
        <v>9245</v>
      </c>
      <c r="BQ164" s="150">
        <v>9001</v>
      </c>
      <c r="BR164" s="150">
        <v>9766</v>
      </c>
      <c r="BS164" s="150">
        <v>9245</v>
      </c>
      <c r="BT164" s="150">
        <v>9264</v>
      </c>
      <c r="BU164" s="150">
        <v>9278</v>
      </c>
      <c r="BV164" s="150">
        <v>9273</v>
      </c>
      <c r="BW164" s="150">
        <v>9316</v>
      </c>
      <c r="BX164" s="150">
        <v>9291</v>
      </c>
      <c r="BY164" s="150">
        <v>9288</v>
      </c>
      <c r="BZ164" s="150">
        <v>9361</v>
      </c>
      <c r="CA164" s="150">
        <v>9352</v>
      </c>
      <c r="CB164" s="150">
        <v>9391</v>
      </c>
      <c r="CC164" s="150">
        <v>9379</v>
      </c>
      <c r="CD164" s="150">
        <v>9368</v>
      </c>
      <c r="CE164" s="150">
        <v>9368</v>
      </c>
      <c r="CF164" s="150">
        <v>9374</v>
      </c>
    </row>
    <row r="165" spans="1:84" x14ac:dyDescent="0.25">
      <c r="A165" s="17"/>
      <c r="B165" s="17"/>
      <c r="C165" s="17"/>
      <c r="D165" s="17"/>
      <c r="E165" s="11"/>
      <c r="F165" s="14" t="s">
        <v>115</v>
      </c>
      <c r="G165" s="23" t="e">
        <f ca="1">G164/G8</f>
        <v>#REF!</v>
      </c>
      <c r="H165" s="107" t="e">
        <f>H164/H8</f>
        <v>#REF!</v>
      </c>
      <c r="I165" s="107">
        <v>0.16515739542906424</v>
      </c>
      <c r="J165" s="107">
        <v>0.16457658650864743</v>
      </c>
      <c r="K165" s="107">
        <v>0.16384277678693923</v>
      </c>
      <c r="L165" s="107">
        <v>0.16377086429877163</v>
      </c>
      <c r="M165" s="107">
        <v>0.16285364109896844</v>
      </c>
      <c r="N165" s="107">
        <v>0.16274279488619919</v>
      </c>
      <c r="O165" s="107">
        <v>0.15849287376628671</v>
      </c>
      <c r="P165" s="107">
        <v>0.15723526025263301</v>
      </c>
      <c r="Q165" s="107">
        <v>0.15580415319782692</v>
      </c>
      <c r="R165" s="107">
        <v>0.15582177314431508</v>
      </c>
      <c r="S165" s="107">
        <v>0</v>
      </c>
      <c r="T165" s="107">
        <v>0.15518983930195734</v>
      </c>
      <c r="U165" s="107">
        <v>0.15500690491427802</v>
      </c>
      <c r="V165" s="107">
        <v>0.15508264671687813</v>
      </c>
      <c r="W165" s="107">
        <v>0.15435012683320173</v>
      </c>
      <c r="X165" s="107">
        <v>0.15431322229490599</v>
      </c>
      <c r="Y165" s="107">
        <v>0.15411274255386831</v>
      </c>
      <c r="Z165" s="107">
        <v>0.15408431375830503</v>
      </c>
      <c r="AA165" s="107">
        <v>0.15369054584970326</v>
      </c>
      <c r="AB165" s="107">
        <v>0</v>
      </c>
      <c r="AC165" s="107">
        <v>0.15309603447988951</v>
      </c>
      <c r="AD165" s="107">
        <v>0.15223781449804866</v>
      </c>
      <c r="AE165" s="107">
        <v>0.15166732962079024</v>
      </c>
      <c r="AF165" s="107">
        <v>0.15134473518806443</v>
      </c>
      <c r="AG165" s="107">
        <v>0.15126410984223382</v>
      </c>
      <c r="AH165" s="107">
        <v>0.15112041815753458</v>
      </c>
      <c r="AI165" s="107">
        <v>0.15137493825127615</v>
      </c>
      <c r="AJ165" s="107">
        <v>0.1513529489031919</v>
      </c>
      <c r="AK165" s="107">
        <v>0.15121215598210042</v>
      </c>
      <c r="AL165" s="107">
        <v>0.15135524892661664</v>
      </c>
      <c r="AM165" s="107">
        <v>0.15138501884936895</v>
      </c>
      <c r="AN165" s="107">
        <v>0.15131191519989531</v>
      </c>
      <c r="AO165" s="107">
        <v>0.15210318764377259</v>
      </c>
      <c r="AP165" s="107">
        <v>0.15135951165881756</v>
      </c>
      <c r="AQ165" s="107">
        <v>0.15003659429129057</v>
      </c>
      <c r="AR165" s="107">
        <v>0.15065584214051192</v>
      </c>
      <c r="AS165" s="107">
        <v>0.15025104329681793</v>
      </c>
      <c r="AT165" s="107">
        <v>0.14919367975240266</v>
      </c>
      <c r="AU165" s="107">
        <v>0.14867348764578622</v>
      </c>
      <c r="AV165" s="107">
        <v>0.14850373456137211</v>
      </c>
      <c r="AW165" s="107">
        <v>0.14801033423784996</v>
      </c>
      <c r="AX165" s="107">
        <v>0.14890025160295431</v>
      </c>
      <c r="AY165" s="107">
        <v>0.14881811839906553</v>
      </c>
      <c r="AZ165" s="107">
        <v>0.14948862991717587</v>
      </c>
      <c r="BA165" s="107">
        <v>0.15039513874299013</v>
      </c>
      <c r="BB165" s="107">
        <v>0.14830508474576271</v>
      </c>
      <c r="BC165" s="107">
        <v>0.14758416859419171</v>
      </c>
      <c r="BD165" s="107">
        <v>0.1538671154925062</v>
      </c>
      <c r="BE165" s="107">
        <v>0.14499767631928975</v>
      </c>
      <c r="BF165" s="107">
        <v>0.1447109145960494</v>
      </c>
      <c r="BG165" s="107">
        <v>0.14332169671464778</v>
      </c>
      <c r="BH165" s="107">
        <v>0.14249020944649682</v>
      </c>
      <c r="BI165" s="107">
        <v>0.14270135288911368</v>
      </c>
      <c r="BJ165" s="107">
        <v>0.14195653201784111</v>
      </c>
      <c r="BK165" s="107">
        <v>0.14150305735888205</v>
      </c>
      <c r="BL165" s="107">
        <v>0.14075870160344153</v>
      </c>
      <c r="BM165" s="107">
        <v>0.14066484161126319</v>
      </c>
      <c r="BN165" s="107">
        <v>0.14010993288799614</v>
      </c>
      <c r="BO165" s="107">
        <v>0.13973385506436237</v>
      </c>
      <c r="BP165" s="107">
        <v>0.14270498888614472</v>
      </c>
      <c r="BQ165" s="107">
        <v>0.13803309359137542</v>
      </c>
      <c r="BR165" s="107">
        <v>0.14917667186020225</v>
      </c>
      <c r="BS165" s="107">
        <v>0.13909576468818174</v>
      </c>
      <c r="BT165" s="107">
        <v>0.1393816294290228</v>
      </c>
      <c r="BU165" s="107">
        <v>0.13959226660648461</v>
      </c>
      <c r="BV165" s="107">
        <v>0.13913813282117457</v>
      </c>
      <c r="BW165" s="107">
        <v>0.13955299898136497</v>
      </c>
      <c r="BX165" s="107">
        <v>0.13889138039286034</v>
      </c>
      <c r="BY165" s="107">
        <v>0.13860204142541635</v>
      </c>
      <c r="BZ165" s="107">
        <v>0.13951859303971981</v>
      </c>
      <c r="CA165" s="107">
        <v>0.1391853075560715</v>
      </c>
      <c r="CB165" s="107">
        <v>0.13972207343926679</v>
      </c>
      <c r="CC165" s="107">
        <v>0.13927828927828928</v>
      </c>
      <c r="CD165" s="107">
        <v>0.13890865954922896</v>
      </c>
      <c r="CE165" s="107">
        <v>0.13866808768891456</v>
      </c>
      <c r="CF165" s="107">
        <v>0.13850472813238771</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40" t="e">
        <f>#REF!</f>
        <v>#REF!</v>
      </c>
      <c r="I166" s="140">
        <v>0</v>
      </c>
      <c r="J166" s="140">
        <v>0</v>
      </c>
      <c r="K166" s="140">
        <v>0</v>
      </c>
      <c r="L166" s="140">
        <v>0</v>
      </c>
      <c r="M166" s="140">
        <v>0</v>
      </c>
      <c r="N166" s="140">
        <v>0</v>
      </c>
      <c r="O166" s="140">
        <v>0</v>
      </c>
      <c r="P166" s="140">
        <v>0</v>
      </c>
      <c r="Q166" s="140">
        <v>0</v>
      </c>
      <c r="R166" s="140">
        <v>0</v>
      </c>
      <c r="S166" s="140">
        <v>0</v>
      </c>
      <c r="T166" s="140">
        <v>0</v>
      </c>
      <c r="U166" s="140">
        <v>0</v>
      </c>
      <c r="V166" s="140">
        <v>0</v>
      </c>
      <c r="W166" s="140">
        <v>0</v>
      </c>
      <c r="X166" s="140">
        <v>0</v>
      </c>
      <c r="Y166" s="140">
        <v>0</v>
      </c>
      <c r="Z166" s="140">
        <v>0</v>
      </c>
      <c r="AA166" s="140">
        <v>0</v>
      </c>
      <c r="AB166" s="140">
        <v>0</v>
      </c>
      <c r="AC166" s="140">
        <v>0</v>
      </c>
      <c r="AD166" s="140">
        <v>0</v>
      </c>
      <c r="AE166" s="140">
        <v>0</v>
      </c>
      <c r="AF166" s="140">
        <v>0</v>
      </c>
      <c r="AG166" s="140">
        <v>0</v>
      </c>
      <c r="AH166" s="140">
        <v>0</v>
      </c>
      <c r="AI166" s="140">
        <v>0</v>
      </c>
      <c r="AJ166" s="140">
        <v>0</v>
      </c>
      <c r="AK166" s="140">
        <v>0</v>
      </c>
      <c r="AL166" s="140">
        <v>0</v>
      </c>
      <c r="AM166" s="140">
        <v>0</v>
      </c>
      <c r="AN166" s="140">
        <v>0</v>
      </c>
      <c r="AO166" s="140">
        <v>0</v>
      </c>
      <c r="AP166" s="140">
        <v>0</v>
      </c>
      <c r="AQ166" s="140">
        <v>0</v>
      </c>
      <c r="AR166" s="140">
        <v>0</v>
      </c>
      <c r="AS166" s="140">
        <v>0</v>
      </c>
      <c r="AT166" s="140">
        <v>0</v>
      </c>
      <c r="AU166" s="140">
        <v>0</v>
      </c>
      <c r="AV166" s="140">
        <v>0</v>
      </c>
      <c r="AW166" s="140">
        <v>0</v>
      </c>
      <c r="AX166" s="140">
        <v>0</v>
      </c>
      <c r="AY166" s="140">
        <v>0</v>
      </c>
      <c r="AZ166" s="140">
        <v>0</v>
      </c>
      <c r="BA166" s="140">
        <v>0</v>
      </c>
      <c r="BB166" s="140">
        <v>0</v>
      </c>
      <c r="BC166" s="140">
        <v>0</v>
      </c>
      <c r="BD166" s="140">
        <v>0</v>
      </c>
      <c r="BE166" s="140">
        <v>0</v>
      </c>
      <c r="BF166" s="140">
        <v>0</v>
      </c>
      <c r="BG166" s="140">
        <v>0</v>
      </c>
      <c r="BH166" s="140">
        <v>0</v>
      </c>
      <c r="BI166" s="140">
        <v>0</v>
      </c>
      <c r="BJ166" s="140">
        <v>0</v>
      </c>
      <c r="BK166" s="140">
        <v>0</v>
      </c>
      <c r="BL166" s="140">
        <v>0</v>
      </c>
      <c r="BM166" s="140">
        <v>0</v>
      </c>
      <c r="BN166" s="140">
        <v>0</v>
      </c>
      <c r="BO166" s="140">
        <v>0</v>
      </c>
      <c r="BP166" s="140">
        <v>0</v>
      </c>
      <c r="BQ166" s="140">
        <v>0</v>
      </c>
      <c r="BR166" s="140">
        <v>0</v>
      </c>
      <c r="BS166" s="140">
        <v>0</v>
      </c>
      <c r="BT166" s="140">
        <v>0</v>
      </c>
      <c r="BU166" s="140">
        <v>0</v>
      </c>
      <c r="BV166" s="140">
        <v>0</v>
      </c>
      <c r="BW166" s="140">
        <v>0</v>
      </c>
      <c r="BX166" s="140">
        <v>0</v>
      </c>
      <c r="BY166" s="140">
        <v>0</v>
      </c>
      <c r="BZ166" s="140">
        <v>0</v>
      </c>
      <c r="CA166" s="140">
        <v>0</v>
      </c>
      <c r="CB166" s="140">
        <v>0</v>
      </c>
      <c r="CC166" s="140">
        <v>0</v>
      </c>
      <c r="CD166" s="140">
        <v>0</v>
      </c>
      <c r="CE166" s="140">
        <v>0</v>
      </c>
      <c r="CF166" s="140">
        <v>0</v>
      </c>
    </row>
    <row r="167" spans="1:84" ht="12" customHeight="1" x14ac:dyDescent="0.25">
      <c r="A167" s="48" t="s">
        <v>154</v>
      </c>
      <c r="B167" s="49" t="s">
        <v>155</v>
      </c>
      <c r="C167" s="50" t="s">
        <v>156</v>
      </c>
      <c r="D167" s="17"/>
      <c r="E167" s="11"/>
      <c r="F167" s="14" t="s">
        <v>115</v>
      </c>
      <c r="G167" s="23" t="e">
        <f ca="1">G166/G8</f>
        <v>#REF!</v>
      </c>
      <c r="H167" s="127" t="e">
        <f>IF(H8=0, 0, H166/H8)</f>
        <v>#REF!</v>
      </c>
      <c r="I167" s="127">
        <v>0</v>
      </c>
      <c r="J167" s="127">
        <v>0</v>
      </c>
      <c r="K167" s="127">
        <v>0</v>
      </c>
      <c r="L167" s="127">
        <v>0</v>
      </c>
      <c r="M167" s="127">
        <v>0</v>
      </c>
      <c r="N167" s="127">
        <v>0</v>
      </c>
      <c r="O167" s="127">
        <v>0</v>
      </c>
      <c r="P167" s="127">
        <v>0</v>
      </c>
      <c r="Q167" s="127">
        <v>0</v>
      </c>
      <c r="R167" s="127">
        <v>0</v>
      </c>
      <c r="S167" s="127">
        <v>0</v>
      </c>
      <c r="T167" s="127">
        <v>0</v>
      </c>
      <c r="U167" s="127">
        <v>0</v>
      </c>
      <c r="V167" s="127">
        <v>0</v>
      </c>
      <c r="W167" s="127">
        <v>0</v>
      </c>
      <c r="X167" s="127">
        <v>0</v>
      </c>
      <c r="Y167" s="127">
        <v>0</v>
      </c>
      <c r="Z167" s="127">
        <v>0</v>
      </c>
      <c r="AA167" s="127">
        <v>0</v>
      </c>
      <c r="AB167" s="127">
        <v>0</v>
      </c>
      <c r="AC167" s="127">
        <v>0</v>
      </c>
      <c r="AD167" s="127">
        <v>0</v>
      </c>
      <c r="AE167" s="127">
        <v>0</v>
      </c>
      <c r="AF167" s="127">
        <v>0</v>
      </c>
      <c r="AG167" s="127">
        <v>0</v>
      </c>
      <c r="AH167" s="127">
        <v>0</v>
      </c>
      <c r="AI167" s="127">
        <v>0</v>
      </c>
      <c r="AJ167" s="127">
        <v>0</v>
      </c>
      <c r="AK167" s="127">
        <v>0</v>
      </c>
      <c r="AL167" s="127">
        <v>0</v>
      </c>
      <c r="AM167" s="127">
        <v>0</v>
      </c>
      <c r="AN167" s="127">
        <v>0</v>
      </c>
      <c r="AO167" s="127">
        <v>0</v>
      </c>
      <c r="AP167" s="127">
        <v>0</v>
      </c>
      <c r="AQ167" s="127">
        <v>0</v>
      </c>
      <c r="AR167" s="127">
        <v>0</v>
      </c>
      <c r="AS167" s="127">
        <v>0</v>
      </c>
      <c r="AT167" s="127">
        <v>0</v>
      </c>
      <c r="AU167" s="127">
        <v>0</v>
      </c>
      <c r="AV167" s="127">
        <v>0</v>
      </c>
      <c r="AW167" s="127">
        <v>0</v>
      </c>
      <c r="AX167" s="127">
        <v>0</v>
      </c>
      <c r="AY167" s="127">
        <v>0</v>
      </c>
      <c r="AZ167" s="127">
        <v>0</v>
      </c>
      <c r="BA167" s="127">
        <v>0</v>
      </c>
      <c r="BB167" s="127">
        <v>0</v>
      </c>
      <c r="BC167" s="127">
        <v>0</v>
      </c>
      <c r="BD167" s="127">
        <v>0</v>
      </c>
      <c r="BE167" s="127">
        <v>0</v>
      </c>
      <c r="BF167" s="127">
        <v>0</v>
      </c>
      <c r="BG167" s="127">
        <v>0</v>
      </c>
      <c r="BH167" s="127">
        <v>0</v>
      </c>
      <c r="BI167" s="127">
        <v>0</v>
      </c>
      <c r="BJ167" s="127">
        <v>0</v>
      </c>
      <c r="BK167" s="127">
        <v>0</v>
      </c>
      <c r="BL167" s="127">
        <v>0</v>
      </c>
      <c r="BM167" s="127">
        <v>0</v>
      </c>
      <c r="BN167" s="127">
        <v>0</v>
      </c>
      <c r="BO167" s="127">
        <v>0</v>
      </c>
      <c r="BP167" s="127">
        <v>0</v>
      </c>
      <c r="BQ167" s="127">
        <v>0</v>
      </c>
      <c r="BR167" s="127">
        <v>0</v>
      </c>
      <c r="BS167" s="127">
        <v>0</v>
      </c>
      <c r="BT167" s="127">
        <v>0</v>
      </c>
      <c r="BU167" s="127">
        <v>0</v>
      </c>
      <c r="BV167" s="127">
        <v>0</v>
      </c>
      <c r="BW167" s="127">
        <v>0</v>
      </c>
      <c r="BX167" s="127">
        <v>0</v>
      </c>
      <c r="BY167" s="127">
        <v>0</v>
      </c>
      <c r="BZ167" s="127">
        <v>0</v>
      </c>
      <c r="CA167" s="127">
        <v>0</v>
      </c>
      <c r="CB167" s="127">
        <v>0</v>
      </c>
      <c r="CC167" s="127">
        <v>0</v>
      </c>
      <c r="CD167" s="127">
        <v>0</v>
      </c>
      <c r="CE167" s="127">
        <v>0</v>
      </c>
      <c r="CF167" s="12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126" t="e">
        <f>#REF!</f>
        <v>#REF!</v>
      </c>
      <c r="I168" s="126">
        <v>0</v>
      </c>
      <c r="J168" s="126">
        <v>0</v>
      </c>
      <c r="K168" s="126">
        <v>0</v>
      </c>
      <c r="L168" s="126">
        <v>0</v>
      </c>
      <c r="M168" s="126">
        <v>0</v>
      </c>
      <c r="N168" s="126">
        <v>0</v>
      </c>
      <c r="O168" s="126">
        <v>0</v>
      </c>
      <c r="P168" s="126">
        <v>0</v>
      </c>
      <c r="Q168" s="126">
        <v>0</v>
      </c>
      <c r="R168" s="126">
        <v>0</v>
      </c>
      <c r="S168" s="126">
        <v>0</v>
      </c>
      <c r="T168" s="126">
        <v>0</v>
      </c>
      <c r="U168" s="126">
        <v>0</v>
      </c>
      <c r="V168" s="126">
        <v>0</v>
      </c>
      <c r="W168" s="126">
        <v>0</v>
      </c>
      <c r="X168" s="126">
        <v>0</v>
      </c>
      <c r="Y168" s="126">
        <v>0</v>
      </c>
      <c r="Z168" s="126">
        <v>0</v>
      </c>
      <c r="AA168" s="126">
        <v>0</v>
      </c>
      <c r="AB168" s="126">
        <v>0</v>
      </c>
      <c r="AC168" s="126">
        <v>0</v>
      </c>
      <c r="AD168" s="126">
        <v>0</v>
      </c>
      <c r="AE168" s="126">
        <v>0</v>
      </c>
      <c r="AF168" s="126">
        <v>0</v>
      </c>
      <c r="AG168" s="126">
        <v>0</v>
      </c>
      <c r="AH168" s="126">
        <v>0</v>
      </c>
      <c r="AI168" s="126">
        <v>0</v>
      </c>
      <c r="AJ168" s="126">
        <v>0</v>
      </c>
      <c r="AK168" s="126">
        <v>0</v>
      </c>
      <c r="AL168" s="126">
        <v>0</v>
      </c>
      <c r="AM168" s="126">
        <v>0</v>
      </c>
      <c r="AN168" s="126">
        <v>0</v>
      </c>
      <c r="AO168" s="126">
        <v>0</v>
      </c>
      <c r="AP168" s="126">
        <v>0</v>
      </c>
      <c r="AQ168" s="126">
        <v>0</v>
      </c>
      <c r="AR168" s="126">
        <v>0</v>
      </c>
      <c r="AS168" s="126">
        <v>0</v>
      </c>
      <c r="AT168" s="126">
        <v>0</v>
      </c>
      <c r="AU168" s="126">
        <v>0</v>
      </c>
      <c r="AV168" s="126">
        <v>0</v>
      </c>
      <c r="AW168" s="126">
        <v>0</v>
      </c>
      <c r="AX168" s="126">
        <v>0</v>
      </c>
      <c r="AY168" s="126">
        <v>0</v>
      </c>
      <c r="AZ168" s="126">
        <v>0</v>
      </c>
      <c r="BA168" s="126">
        <v>0</v>
      </c>
      <c r="BB168" s="126">
        <v>0</v>
      </c>
      <c r="BC168" s="126">
        <v>0</v>
      </c>
      <c r="BD168" s="126">
        <v>0</v>
      </c>
      <c r="BE168" s="126">
        <v>0</v>
      </c>
      <c r="BF168" s="126">
        <v>0</v>
      </c>
      <c r="BG168" s="126">
        <v>0</v>
      </c>
      <c r="BH168" s="126">
        <v>0</v>
      </c>
      <c r="BI168" s="126">
        <v>0</v>
      </c>
      <c r="BJ168" s="126">
        <v>0</v>
      </c>
      <c r="BK168" s="126">
        <v>0</v>
      </c>
      <c r="BL168" s="126">
        <v>0</v>
      </c>
      <c r="BM168" s="126">
        <v>0</v>
      </c>
      <c r="BN168" s="126">
        <v>0</v>
      </c>
      <c r="BO168" s="126">
        <v>0</v>
      </c>
      <c r="BP168" s="126">
        <v>0</v>
      </c>
      <c r="BQ168" s="126">
        <v>0</v>
      </c>
      <c r="BR168" s="126">
        <v>0</v>
      </c>
      <c r="BS168" s="126">
        <v>0</v>
      </c>
      <c r="BT168" s="126">
        <v>0</v>
      </c>
      <c r="BU168" s="126">
        <v>395</v>
      </c>
      <c r="BV168" s="126">
        <v>395</v>
      </c>
      <c r="BW168" s="126">
        <v>395</v>
      </c>
      <c r="BX168" s="126">
        <v>395</v>
      </c>
      <c r="BY168" s="126">
        <v>395</v>
      </c>
      <c r="BZ168" s="126">
        <v>395</v>
      </c>
      <c r="CA168" s="126">
        <v>395</v>
      </c>
      <c r="CB168" s="126">
        <v>395</v>
      </c>
      <c r="CC168" s="126">
        <v>395</v>
      </c>
      <c r="CD168" s="126">
        <v>395</v>
      </c>
      <c r="CE168" s="126">
        <v>395</v>
      </c>
      <c r="CF168" s="126">
        <v>395</v>
      </c>
    </row>
    <row r="169" spans="1:84" ht="11.25" hidden="1" customHeight="1" x14ac:dyDescent="0.25">
      <c r="A169" s="48" t="s">
        <v>161</v>
      </c>
      <c r="B169" s="49" t="s">
        <v>162</v>
      </c>
      <c r="C169" s="50" t="s">
        <v>163</v>
      </c>
      <c r="D169" s="17"/>
      <c r="E169" s="11"/>
      <c r="F169" s="14" t="s">
        <v>115</v>
      </c>
      <c r="G169" s="23" t="e">
        <f ca="1">G168/G9</f>
        <v>#REF!</v>
      </c>
      <c r="H169" s="128" t="e">
        <f>IF(H9=0, 0, H168/H9)</f>
        <v>#REF!</v>
      </c>
      <c r="I169" s="128">
        <v>0</v>
      </c>
      <c r="J169" s="128">
        <v>0</v>
      </c>
      <c r="K169" s="128">
        <v>0</v>
      </c>
      <c r="L169" s="128">
        <v>0</v>
      </c>
      <c r="M169" s="128">
        <v>0</v>
      </c>
      <c r="N169" s="128">
        <v>0</v>
      </c>
      <c r="O169" s="128">
        <v>0</v>
      </c>
      <c r="P169" s="128">
        <v>0</v>
      </c>
      <c r="Q169" s="128">
        <v>0</v>
      </c>
      <c r="R169" s="128">
        <v>0</v>
      </c>
      <c r="S169" s="128">
        <v>0</v>
      </c>
      <c r="T169" s="128">
        <v>0</v>
      </c>
      <c r="U169" s="128">
        <v>0</v>
      </c>
      <c r="V169" s="128">
        <v>0</v>
      </c>
      <c r="W169" s="128">
        <v>0</v>
      </c>
      <c r="X169" s="128">
        <v>0</v>
      </c>
      <c r="Y169" s="128">
        <v>0</v>
      </c>
      <c r="Z169" s="128">
        <v>0</v>
      </c>
      <c r="AA169" s="128">
        <v>0</v>
      </c>
      <c r="AB169" s="128">
        <v>0</v>
      </c>
      <c r="AC169" s="128">
        <v>0</v>
      </c>
      <c r="AD169" s="128">
        <v>0</v>
      </c>
      <c r="AE169" s="128">
        <v>0</v>
      </c>
      <c r="AF169" s="128">
        <v>0</v>
      </c>
      <c r="AG169" s="128">
        <v>0</v>
      </c>
      <c r="AH169" s="128">
        <v>0</v>
      </c>
      <c r="AI169" s="128">
        <v>0</v>
      </c>
      <c r="AJ169" s="128">
        <v>0</v>
      </c>
      <c r="AK169" s="128">
        <v>0</v>
      </c>
      <c r="AL169" s="128">
        <v>0</v>
      </c>
      <c r="AM169" s="128">
        <v>0</v>
      </c>
      <c r="AN169" s="128">
        <v>0</v>
      </c>
      <c r="AO169" s="128">
        <v>0</v>
      </c>
      <c r="AP169" s="128">
        <v>0</v>
      </c>
      <c r="AQ169" s="128">
        <v>0</v>
      </c>
      <c r="AR169" s="128">
        <v>0</v>
      </c>
      <c r="AS169" s="128">
        <v>0</v>
      </c>
      <c r="AT169" s="128">
        <v>0</v>
      </c>
      <c r="AU169" s="128">
        <v>0</v>
      </c>
      <c r="AV169" s="128">
        <v>0</v>
      </c>
      <c r="AW169" s="128">
        <v>0</v>
      </c>
      <c r="AX169" s="128">
        <v>0</v>
      </c>
      <c r="AY169" s="128">
        <v>0</v>
      </c>
      <c r="AZ169" s="128">
        <v>0</v>
      </c>
      <c r="BA169" s="128">
        <v>0</v>
      </c>
      <c r="BB169" s="128">
        <v>0</v>
      </c>
      <c r="BC169" s="128">
        <v>0</v>
      </c>
      <c r="BD169" s="128">
        <v>0</v>
      </c>
      <c r="BE169" s="128">
        <v>0</v>
      </c>
      <c r="BF169" s="128">
        <v>0</v>
      </c>
      <c r="BG169" s="128">
        <v>0</v>
      </c>
      <c r="BH169" s="128">
        <v>0</v>
      </c>
      <c r="BI169" s="128">
        <v>0</v>
      </c>
      <c r="BJ169" s="128">
        <v>0</v>
      </c>
      <c r="BK169" s="128">
        <v>0</v>
      </c>
      <c r="BL169" s="128">
        <v>0</v>
      </c>
      <c r="BM169" s="128">
        <v>0</v>
      </c>
      <c r="BN169" s="128">
        <v>0</v>
      </c>
      <c r="BO169" s="128">
        <v>0</v>
      </c>
      <c r="BP169" s="128">
        <v>0</v>
      </c>
      <c r="BQ169" s="128">
        <v>0</v>
      </c>
      <c r="BR169" s="128">
        <v>0</v>
      </c>
      <c r="BS169" s="128">
        <v>0</v>
      </c>
      <c r="BT169" s="128">
        <v>0</v>
      </c>
      <c r="BU169" s="128">
        <v>0</v>
      </c>
      <c r="BV169" s="128">
        <v>0</v>
      </c>
      <c r="BW169" s="128">
        <v>0</v>
      </c>
      <c r="BX169" s="128">
        <v>0</v>
      </c>
      <c r="BY169" s="128">
        <v>0</v>
      </c>
      <c r="BZ169" s="128">
        <v>0</v>
      </c>
      <c r="CA169" s="128">
        <v>0</v>
      </c>
      <c r="CB169" s="128">
        <v>0</v>
      </c>
      <c r="CC169" s="128">
        <v>0</v>
      </c>
      <c r="CD169" s="128">
        <v>0</v>
      </c>
      <c r="CE169" s="128">
        <v>0</v>
      </c>
      <c r="CF169" s="12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299</v>
      </c>
      <c r="AR170" s="126">
        <v>299</v>
      </c>
      <c r="AS170" s="126">
        <v>306</v>
      </c>
      <c r="AT170" s="126">
        <v>313</v>
      </c>
      <c r="AU170" s="126">
        <v>309</v>
      </c>
      <c r="AV170" s="126">
        <v>0</v>
      </c>
      <c r="AW170" s="126">
        <v>0</v>
      </c>
      <c r="AX170" s="126">
        <v>311</v>
      </c>
      <c r="AY170" s="126">
        <v>305</v>
      </c>
      <c r="AZ170" s="126">
        <v>0</v>
      </c>
      <c r="BA170" s="126">
        <v>312</v>
      </c>
      <c r="BB170" s="126">
        <v>309</v>
      </c>
      <c r="BC170" s="126">
        <v>261</v>
      </c>
      <c r="BD170" s="126">
        <v>212</v>
      </c>
      <c r="BE170" s="126">
        <v>290</v>
      </c>
      <c r="BF170" s="126">
        <v>301</v>
      </c>
      <c r="BG170" s="126">
        <v>312</v>
      </c>
      <c r="BH170" s="126">
        <v>299</v>
      </c>
      <c r="BI170" s="126">
        <v>0</v>
      </c>
      <c r="BJ170" s="126">
        <v>285</v>
      </c>
      <c r="BK170" s="126">
        <v>325</v>
      </c>
      <c r="BL170" s="126">
        <v>0</v>
      </c>
      <c r="BM170" s="126">
        <v>0</v>
      </c>
      <c r="BN170" s="126">
        <v>0</v>
      </c>
      <c r="BO170" s="126">
        <v>0</v>
      </c>
      <c r="BP170" s="126">
        <v>0</v>
      </c>
      <c r="BQ170" s="126">
        <v>404</v>
      </c>
      <c r="BR170" s="126">
        <v>403</v>
      </c>
      <c r="BS170" s="126">
        <v>396</v>
      </c>
      <c r="BT170" s="126">
        <v>392</v>
      </c>
      <c r="BU170" s="126">
        <v>385</v>
      </c>
      <c r="BV170" s="126">
        <v>360</v>
      </c>
      <c r="BW170" s="126">
        <v>362</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36" t="s">
        <v>168</v>
      </c>
      <c r="H172" s="72" t="s">
        <v>168</v>
      </c>
      <c r="I172" s="72" t="s">
        <v>168</v>
      </c>
      <c r="J172" s="72" t="s">
        <v>168</v>
      </c>
      <c r="K172" s="72" t="s">
        <v>168</v>
      </c>
      <c r="L172" s="72" t="s">
        <v>168</v>
      </c>
      <c r="M172" s="72" t="s">
        <v>168</v>
      </c>
      <c r="N172" s="72" t="s">
        <v>168</v>
      </c>
      <c r="O172" s="72" t="s">
        <v>168</v>
      </c>
      <c r="P172" s="72" t="s">
        <v>168</v>
      </c>
      <c r="Q172" s="72" t="s">
        <v>168</v>
      </c>
      <c r="R172" s="72" t="s">
        <v>168</v>
      </c>
      <c r="S172" s="72" t="s">
        <v>168</v>
      </c>
      <c r="T172" s="72" t="s">
        <v>168</v>
      </c>
      <c r="U172" s="72" t="s">
        <v>168</v>
      </c>
      <c r="V172" s="72" t="s">
        <v>168</v>
      </c>
      <c r="W172" s="72" t="s">
        <v>168</v>
      </c>
      <c r="X172" s="72" t="s">
        <v>168</v>
      </c>
      <c r="Y172" s="72" t="s">
        <v>168</v>
      </c>
      <c r="Z172" s="72" t="s">
        <v>168</v>
      </c>
      <c r="AA172" s="72" t="s">
        <v>168</v>
      </c>
      <c r="AB172" s="72" t="s">
        <v>168</v>
      </c>
      <c r="AC172" s="72" t="s">
        <v>168</v>
      </c>
      <c r="AD172" s="72" t="s">
        <v>168</v>
      </c>
      <c r="AE172" s="72" t="s">
        <v>168</v>
      </c>
      <c r="AF172" s="72" t="s">
        <v>168</v>
      </c>
      <c r="AG172" s="72" t="s">
        <v>168</v>
      </c>
      <c r="AH172" s="72" t="s">
        <v>168</v>
      </c>
      <c r="AI172" s="72" t="s">
        <v>168</v>
      </c>
      <c r="AJ172" s="72" t="s">
        <v>168</v>
      </c>
      <c r="AK172" s="72" t="s">
        <v>168</v>
      </c>
      <c r="AL172" s="72" t="s">
        <v>168</v>
      </c>
      <c r="AM172" s="72" t="s">
        <v>168</v>
      </c>
      <c r="AN172" s="72" t="s">
        <v>168</v>
      </c>
      <c r="AO172" s="72" t="s">
        <v>168</v>
      </c>
      <c r="AP172" s="72" t="s">
        <v>168</v>
      </c>
      <c r="AQ172" s="72" t="s">
        <v>168</v>
      </c>
      <c r="AR172" s="72" t="s">
        <v>168</v>
      </c>
      <c r="AS172" s="72" t="s">
        <v>168</v>
      </c>
      <c r="AT172" s="72" t="s">
        <v>168</v>
      </c>
      <c r="AU172" s="72" t="s">
        <v>168</v>
      </c>
      <c r="AV172" s="72" t="s">
        <v>168</v>
      </c>
      <c r="AW172" s="72" t="s">
        <v>168</v>
      </c>
      <c r="AX172" s="72" t="s">
        <v>168</v>
      </c>
      <c r="AY172" s="72" t="s">
        <v>168</v>
      </c>
      <c r="AZ172" s="72" t="s">
        <v>168</v>
      </c>
      <c r="BA172" s="72" t="s">
        <v>168</v>
      </c>
      <c r="BB172" s="72" t="s">
        <v>168</v>
      </c>
      <c r="BC172" s="72" t="s">
        <v>168</v>
      </c>
      <c r="BD172" s="72" t="s">
        <v>168</v>
      </c>
      <c r="BE172" s="72" t="s">
        <v>168</v>
      </c>
      <c r="BF172" s="72" t="s">
        <v>168</v>
      </c>
      <c r="BG172" s="72" t="s">
        <v>168</v>
      </c>
      <c r="BH172" s="72" t="s">
        <v>168</v>
      </c>
      <c r="BI172" s="72" t="s">
        <v>168</v>
      </c>
      <c r="BJ172" s="72" t="s">
        <v>168</v>
      </c>
      <c r="BK172" s="72" t="s">
        <v>168</v>
      </c>
      <c r="BL172" s="72" t="s">
        <v>168</v>
      </c>
      <c r="BM172" s="72" t="s">
        <v>168</v>
      </c>
      <c r="BN172" s="72" t="s">
        <v>168</v>
      </c>
      <c r="BO172" s="72" t="s">
        <v>168</v>
      </c>
      <c r="BP172" s="72" t="s">
        <v>168</v>
      </c>
      <c r="BQ172" s="72" t="s">
        <v>168</v>
      </c>
      <c r="BR172" s="72" t="s">
        <v>168</v>
      </c>
      <c r="BS172" s="72" t="s">
        <v>168</v>
      </c>
      <c r="BT172" s="72" t="s">
        <v>168</v>
      </c>
      <c r="BU172" s="72" t="s">
        <v>168</v>
      </c>
      <c r="BV172" s="72" t="s">
        <v>168</v>
      </c>
      <c r="BW172" s="72" t="s">
        <v>168</v>
      </c>
      <c r="BX172" s="72" t="s">
        <v>168</v>
      </c>
      <c r="BY172" s="72" t="s">
        <v>168</v>
      </c>
      <c r="BZ172" s="72" t="s">
        <v>168</v>
      </c>
      <c r="CA172" s="72" t="s">
        <v>168</v>
      </c>
      <c r="CB172" s="72" t="s">
        <v>168</v>
      </c>
      <c r="CC172" s="72" t="s">
        <v>168</v>
      </c>
      <c r="CD172" s="72" t="s">
        <v>168</v>
      </c>
      <c r="CE172" s="72" t="s">
        <v>168</v>
      </c>
      <c r="CF172" s="72" t="s">
        <v>168</v>
      </c>
    </row>
    <row r="173" spans="1:84" x14ac:dyDescent="0.25">
      <c r="A173" s="17"/>
      <c r="B173" s="17"/>
      <c r="C173" s="17"/>
      <c r="D173" s="17"/>
      <c r="E173" s="11"/>
      <c r="F173" s="12" t="s">
        <v>169</v>
      </c>
      <c r="G173" s="136" t="s">
        <v>168</v>
      </c>
      <c r="H173" s="72" t="s">
        <v>168</v>
      </c>
      <c r="I173" s="72" t="s">
        <v>168</v>
      </c>
      <c r="J173" s="72" t="s">
        <v>168</v>
      </c>
      <c r="K173" s="72" t="s">
        <v>168</v>
      </c>
      <c r="L173" s="72" t="s">
        <v>168</v>
      </c>
      <c r="M173" s="72" t="s">
        <v>168</v>
      </c>
      <c r="N173" s="72" t="s">
        <v>168</v>
      </c>
      <c r="O173" s="72" t="s">
        <v>168</v>
      </c>
      <c r="P173" s="72" t="s">
        <v>168</v>
      </c>
      <c r="Q173" s="72" t="s">
        <v>168</v>
      </c>
      <c r="R173" s="72" t="s">
        <v>168</v>
      </c>
      <c r="S173" s="72" t="s">
        <v>168</v>
      </c>
      <c r="T173" s="72" t="s">
        <v>168</v>
      </c>
      <c r="U173" s="72" t="s">
        <v>168</v>
      </c>
      <c r="V173" s="72" t="s">
        <v>168</v>
      </c>
      <c r="W173" s="72" t="s">
        <v>168</v>
      </c>
      <c r="X173" s="72" t="s">
        <v>168</v>
      </c>
      <c r="Y173" s="72" t="s">
        <v>168</v>
      </c>
      <c r="Z173" s="72" t="s">
        <v>168</v>
      </c>
      <c r="AA173" s="72" t="s">
        <v>168</v>
      </c>
      <c r="AB173" s="72" t="s">
        <v>168</v>
      </c>
      <c r="AC173" s="72" t="s">
        <v>168</v>
      </c>
      <c r="AD173" s="72" t="s">
        <v>168</v>
      </c>
      <c r="AE173" s="72" t="s">
        <v>168</v>
      </c>
      <c r="AF173" s="72" t="s">
        <v>168</v>
      </c>
      <c r="AG173" s="72" t="s">
        <v>168</v>
      </c>
      <c r="AH173" s="72" t="s">
        <v>168</v>
      </c>
      <c r="AI173" s="72" t="s">
        <v>168</v>
      </c>
      <c r="AJ173" s="72" t="s">
        <v>168</v>
      </c>
      <c r="AK173" s="72" t="s">
        <v>168</v>
      </c>
      <c r="AL173" s="72" t="s">
        <v>168</v>
      </c>
      <c r="AM173" s="72" t="s">
        <v>168</v>
      </c>
      <c r="AN173" s="72" t="s">
        <v>168</v>
      </c>
      <c r="AO173" s="72" t="s">
        <v>168</v>
      </c>
      <c r="AP173" s="72" t="s">
        <v>168</v>
      </c>
      <c r="AQ173" s="72" t="s">
        <v>168</v>
      </c>
      <c r="AR173" s="72" t="s">
        <v>168</v>
      </c>
      <c r="AS173" s="72" t="s">
        <v>168</v>
      </c>
      <c r="AT173" s="72" t="s">
        <v>168</v>
      </c>
      <c r="AU173" s="72" t="s">
        <v>168</v>
      </c>
      <c r="AV173" s="72" t="s">
        <v>168</v>
      </c>
      <c r="AW173" s="72" t="s">
        <v>168</v>
      </c>
      <c r="AX173" s="72" t="s">
        <v>168</v>
      </c>
      <c r="AY173" s="72" t="s">
        <v>168</v>
      </c>
      <c r="AZ173" s="72" t="s">
        <v>168</v>
      </c>
      <c r="BA173" s="72" t="s">
        <v>168</v>
      </c>
      <c r="BB173" s="72" t="s">
        <v>168</v>
      </c>
      <c r="BC173" s="72" t="s">
        <v>168</v>
      </c>
      <c r="BD173" s="72" t="s">
        <v>168</v>
      </c>
      <c r="BE173" s="72" t="s">
        <v>168</v>
      </c>
      <c r="BF173" s="72" t="s">
        <v>168</v>
      </c>
      <c r="BG173" s="72" t="s">
        <v>168</v>
      </c>
      <c r="BH173" s="72" t="s">
        <v>168</v>
      </c>
      <c r="BI173" s="72" t="s">
        <v>168</v>
      </c>
      <c r="BJ173" s="72" t="s">
        <v>168</v>
      </c>
      <c r="BK173" s="72" t="s">
        <v>168</v>
      </c>
      <c r="BL173" s="72" t="s">
        <v>168</v>
      </c>
      <c r="BM173" s="72" t="s">
        <v>168</v>
      </c>
      <c r="BN173" s="72" t="s">
        <v>168</v>
      </c>
      <c r="BO173" s="72" t="s">
        <v>168</v>
      </c>
      <c r="BP173" s="72" t="s">
        <v>168</v>
      </c>
      <c r="BQ173" s="72" t="s">
        <v>168</v>
      </c>
      <c r="BR173" s="72" t="s">
        <v>168</v>
      </c>
      <c r="BS173" s="72" t="s">
        <v>168</v>
      </c>
      <c r="BT173" s="72" t="s">
        <v>168</v>
      </c>
      <c r="BU173" s="72" t="s">
        <v>168</v>
      </c>
      <c r="BV173" s="72" t="s">
        <v>168</v>
      </c>
      <c r="BW173" s="72" t="s">
        <v>168</v>
      </c>
      <c r="BX173" s="72" t="s">
        <v>168</v>
      </c>
      <c r="BY173" s="72" t="s">
        <v>168</v>
      </c>
      <c r="BZ173" s="72" t="s">
        <v>168</v>
      </c>
      <c r="CA173" s="72" t="s">
        <v>168</v>
      </c>
      <c r="CB173" s="72" t="s">
        <v>168</v>
      </c>
      <c r="CC173" s="72" t="s">
        <v>168</v>
      </c>
      <c r="CD173" s="72" t="s">
        <v>168</v>
      </c>
      <c r="CE173" s="72" t="s">
        <v>168</v>
      </c>
      <c r="CF173" s="72"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row>
    <row r="176" spans="1:84" x14ac:dyDescent="0.25">
      <c r="A176" s="17"/>
      <c r="B176" s="17"/>
      <c r="C176" s="17"/>
      <c r="D176" s="17"/>
      <c r="E176" s="17"/>
      <c r="F176" s="18"/>
      <c r="G176" s="117"/>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row>
    <row r="177" spans="1:84" ht="13.8" thickBot="1" x14ac:dyDescent="0.3">
      <c r="A177" s="17"/>
      <c r="B177" s="17"/>
      <c r="C177" s="17"/>
      <c r="D177" s="17"/>
      <c r="E177" s="17"/>
      <c r="F177" s="18"/>
      <c r="G177" s="117"/>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row>
    <row r="178" spans="1:84" ht="18.600000000000001" thickTop="1" thickBot="1" x14ac:dyDescent="0.3">
      <c r="A178" s="17"/>
      <c r="B178" s="17"/>
      <c r="C178" s="17"/>
      <c r="D178" s="17"/>
      <c r="E178" s="7"/>
      <c r="F178" s="8" t="s">
        <v>170</v>
      </c>
      <c r="G178" s="117"/>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row>
    <row r="179" spans="1:84" ht="15.6" x14ac:dyDescent="0.3">
      <c r="A179" s="17"/>
      <c r="B179" s="17"/>
      <c r="C179" s="17"/>
      <c r="D179" s="17"/>
      <c r="E179" s="9"/>
      <c r="F179" s="24"/>
      <c r="G179" s="117"/>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116" t="e">
        <f>#REF!</f>
        <v>#REF!</v>
      </c>
      <c r="I180" s="116">
        <v>232</v>
      </c>
      <c r="J180" s="116">
        <v>653</v>
      </c>
      <c r="K180" s="116">
        <v>651</v>
      </c>
      <c r="L180" s="116">
        <v>647</v>
      </c>
      <c r="M180" s="116">
        <v>641</v>
      </c>
      <c r="N180" s="116">
        <v>227</v>
      </c>
      <c r="O180" s="116">
        <v>640</v>
      </c>
      <c r="P180" s="116">
        <v>640</v>
      </c>
      <c r="Q180" s="116">
        <v>633</v>
      </c>
      <c r="R180" s="116">
        <v>224</v>
      </c>
      <c r="S180" s="116">
        <v>632</v>
      </c>
      <c r="T180" s="116">
        <v>632</v>
      </c>
      <c r="U180" s="116">
        <v>632</v>
      </c>
      <c r="V180" s="116">
        <v>202</v>
      </c>
      <c r="W180" s="116">
        <v>108</v>
      </c>
      <c r="X180" s="116">
        <v>547</v>
      </c>
      <c r="Y180" s="116">
        <v>546</v>
      </c>
      <c r="Z180" s="116">
        <v>552</v>
      </c>
      <c r="AA180" s="116">
        <v>550</v>
      </c>
      <c r="AB180" s="116">
        <v>543</v>
      </c>
      <c r="AC180" s="116">
        <v>491</v>
      </c>
      <c r="AD180" s="116">
        <v>473</v>
      </c>
      <c r="AE180" s="116">
        <v>383</v>
      </c>
      <c r="AF180" s="116">
        <v>367</v>
      </c>
      <c r="AG180" s="116">
        <v>356</v>
      </c>
      <c r="AH180" s="116">
        <v>339</v>
      </c>
      <c r="AI180" s="116">
        <v>335</v>
      </c>
      <c r="AJ180" s="116">
        <v>332</v>
      </c>
      <c r="AK180" s="116">
        <v>325</v>
      </c>
      <c r="AL180" s="116">
        <v>329</v>
      </c>
      <c r="AM180" s="116">
        <v>326</v>
      </c>
      <c r="AN180" s="116">
        <v>326</v>
      </c>
      <c r="AO180" s="116">
        <v>327</v>
      </c>
      <c r="AP180" s="116">
        <v>328</v>
      </c>
      <c r="AQ180" s="116">
        <v>326</v>
      </c>
      <c r="AR180" s="116">
        <v>323</v>
      </c>
      <c r="AS180" s="116">
        <v>317</v>
      </c>
      <c r="AT180" s="116">
        <v>316</v>
      </c>
      <c r="AU180" s="116">
        <v>314</v>
      </c>
      <c r="AV180" s="116">
        <v>314</v>
      </c>
      <c r="AW180" s="116">
        <v>313</v>
      </c>
      <c r="AX180" s="116">
        <v>312</v>
      </c>
      <c r="AY180" s="116">
        <v>313</v>
      </c>
      <c r="AZ180" s="116">
        <v>313</v>
      </c>
      <c r="BA180" s="116">
        <v>306</v>
      </c>
      <c r="BB180" s="116">
        <v>306</v>
      </c>
      <c r="BC180" s="116">
        <v>306</v>
      </c>
      <c r="BD180" s="116">
        <v>307</v>
      </c>
      <c r="BE180" s="116">
        <v>306</v>
      </c>
      <c r="BF180" s="116">
        <v>298</v>
      </c>
      <c r="BG180" s="116">
        <v>298</v>
      </c>
      <c r="BH180" s="116">
        <v>294</v>
      </c>
      <c r="BI180" s="116">
        <v>294</v>
      </c>
      <c r="BJ180" s="116">
        <v>293</v>
      </c>
      <c r="BK180" s="116">
        <v>290</v>
      </c>
      <c r="BL180" s="116">
        <v>289</v>
      </c>
      <c r="BM180" s="116">
        <v>286</v>
      </c>
      <c r="BN180" s="116">
        <v>286</v>
      </c>
      <c r="BO180" s="116">
        <v>285</v>
      </c>
      <c r="BP180" s="116">
        <v>285</v>
      </c>
      <c r="BQ180" s="116">
        <v>282</v>
      </c>
      <c r="BR180" s="116">
        <v>282</v>
      </c>
      <c r="BS180" s="116">
        <v>282</v>
      </c>
      <c r="BT180" s="116">
        <v>282</v>
      </c>
      <c r="BU180" s="116">
        <v>282</v>
      </c>
      <c r="BV180" s="116">
        <v>282</v>
      </c>
      <c r="BW180" s="116">
        <v>54</v>
      </c>
      <c r="BX180" s="116">
        <v>276</v>
      </c>
      <c r="BY180" s="116">
        <v>274</v>
      </c>
      <c r="BZ180" s="116">
        <v>54</v>
      </c>
      <c r="CA180" s="116">
        <v>270</v>
      </c>
      <c r="CB180" s="116">
        <v>273</v>
      </c>
      <c r="CC180" s="116">
        <v>267</v>
      </c>
      <c r="CD180" s="116">
        <v>263</v>
      </c>
      <c r="CE180" s="116">
        <v>51</v>
      </c>
      <c r="CF180" s="116">
        <v>260</v>
      </c>
    </row>
    <row r="181" spans="1:84" x14ac:dyDescent="0.25">
      <c r="A181" s="48" t="s">
        <v>154</v>
      </c>
      <c r="B181" s="49" t="s">
        <v>165</v>
      </c>
      <c r="C181" s="50" t="s">
        <v>156</v>
      </c>
      <c r="D181" s="17"/>
      <c r="E181" s="11"/>
      <c r="F181" s="14" t="s">
        <v>172</v>
      </c>
      <c r="G181" s="23" t="e">
        <f ca="1">G180/G53</f>
        <v>#REF!</v>
      </c>
      <c r="H181" s="30" t="e">
        <f>IF(H53=0, 0, H180/H53)</f>
        <v>#REF!</v>
      </c>
      <c r="I181" s="30">
        <v>4.181084198385236E-3</v>
      </c>
      <c r="J181" s="30">
        <v>1.2508859644081757E-2</v>
      </c>
      <c r="K181" s="30">
        <v>1.3141161509114031E-2</v>
      </c>
      <c r="L181" s="30">
        <v>1.3062262779617218E-2</v>
      </c>
      <c r="M181" s="30">
        <v>1.3822102425876011E-2</v>
      </c>
      <c r="N181" s="30">
        <v>5.0324783293058725E-3</v>
      </c>
      <c r="O181" s="30">
        <v>1.5422429996626344E-2</v>
      </c>
      <c r="P181" s="30">
        <v>1.6477009422789762E-2</v>
      </c>
      <c r="Q181" s="30">
        <v>1.6539074543411806E-2</v>
      </c>
      <c r="R181" s="30">
        <v>6.163667382092345E-3</v>
      </c>
      <c r="S181" s="30">
        <v>1.7617215810893684E-2</v>
      </c>
      <c r="T181" s="30">
        <v>1.7735372527009963E-2</v>
      </c>
      <c r="U181" s="30">
        <v>1.7755801539585322E-2</v>
      </c>
      <c r="V181" s="30">
        <v>5.9539599728829547E-3</v>
      </c>
      <c r="W181" s="30">
        <v>3.4913040667227E-3</v>
      </c>
      <c r="X181" s="30">
        <v>1.8684246481759804E-2</v>
      </c>
      <c r="Y181" s="30">
        <v>2.0292871478480638E-2</v>
      </c>
      <c r="Z181" s="30">
        <v>2.2454541756498393E-2</v>
      </c>
      <c r="AA181" s="30">
        <v>2.461180471651676E-2</v>
      </c>
      <c r="AB181" s="30">
        <v>2.5448750995922576E-2</v>
      </c>
      <c r="AC181" s="30">
        <v>2.3766881262403793E-2</v>
      </c>
      <c r="AD181" s="30">
        <v>2.2401136632725551E-2</v>
      </c>
      <c r="AE181" s="30">
        <v>1.6818900404004918E-2</v>
      </c>
      <c r="AF181" s="30">
        <v>1.5733516247963646E-2</v>
      </c>
      <c r="AG181" s="30">
        <v>1.7482689191180081E-2</v>
      </c>
      <c r="AH181" s="30">
        <v>1.7989811080450009E-2</v>
      </c>
      <c r="AI181" s="30">
        <v>2.1062558943728386E-2</v>
      </c>
      <c r="AJ181" s="30">
        <v>2.5168675612159807E-2</v>
      </c>
      <c r="AK181" s="30">
        <v>2.9454413630596338E-2</v>
      </c>
      <c r="AL181" s="30">
        <v>2.844544354141449E-2</v>
      </c>
      <c r="AM181" s="30">
        <v>2.9201003224650662E-2</v>
      </c>
      <c r="AN181" s="30">
        <v>2.9039729200071262E-2</v>
      </c>
      <c r="AO181" s="30">
        <v>3.0210643015521066E-2</v>
      </c>
      <c r="AP181" s="30">
        <v>3.0835761962959483E-2</v>
      </c>
      <c r="AQ181" s="30">
        <v>3.2137223974763408E-2</v>
      </c>
      <c r="AR181" s="30">
        <v>2.9821807773982089E-2</v>
      </c>
      <c r="AS181" s="30">
        <v>2.8896991795806747E-2</v>
      </c>
      <c r="AT181" s="30">
        <v>3.0393382706549968E-2</v>
      </c>
      <c r="AU181" s="30">
        <v>3.1228244654400796E-2</v>
      </c>
      <c r="AV181" s="30">
        <v>3.3343952426462778E-2</v>
      </c>
      <c r="AW181" s="30">
        <v>3.1574699889034601E-2</v>
      </c>
      <c r="AX181" s="30">
        <v>3.3894622487778379E-2</v>
      </c>
      <c r="AY181" s="30">
        <v>3.3156779661016947E-2</v>
      </c>
      <c r="AZ181" s="30">
        <v>3.1841302136317397E-2</v>
      </c>
      <c r="BA181" s="30">
        <v>3.1944879423739428E-2</v>
      </c>
      <c r="BB181" s="30">
        <v>3.3449934411893312E-2</v>
      </c>
      <c r="BC181" s="30">
        <v>3.2906764168190127E-2</v>
      </c>
      <c r="BD181" s="30">
        <v>3.4525416104363472E-2</v>
      </c>
      <c r="BE181" s="30">
        <v>3.6033914272256239E-2</v>
      </c>
      <c r="BF181" s="30">
        <v>3.9475427208901841E-2</v>
      </c>
      <c r="BG181" s="30">
        <v>3.8156209987195905E-2</v>
      </c>
      <c r="BH181" s="30">
        <v>3.682364729458918E-2</v>
      </c>
      <c r="BI181" s="30">
        <v>3.206456538335696E-2</v>
      </c>
      <c r="BJ181" s="30">
        <v>3.5845363347198435E-2</v>
      </c>
      <c r="BK181" s="30">
        <v>3.7074916901048326E-2</v>
      </c>
      <c r="BL181" s="30">
        <v>3.7797541198012034E-2</v>
      </c>
      <c r="BM181" s="30">
        <v>4.0544371987524808E-2</v>
      </c>
      <c r="BN181" s="30">
        <v>4.3993231810490696E-2</v>
      </c>
      <c r="BO181" s="30">
        <v>4.7666833918715505E-2</v>
      </c>
      <c r="BP181" s="30">
        <v>5.2495855590348132E-2</v>
      </c>
      <c r="BQ181" s="30">
        <v>4.8279404211607604E-2</v>
      </c>
      <c r="BR181" s="30">
        <v>5.3439454235360999E-2</v>
      </c>
      <c r="BS181" s="30">
        <v>5.0213675213675216E-2</v>
      </c>
      <c r="BT181" s="30">
        <v>4.7410894418291862E-2</v>
      </c>
      <c r="BU181" s="30">
        <v>6.0920285158781597E-2</v>
      </c>
      <c r="BV181" s="30">
        <v>5.4105909439754414E-2</v>
      </c>
      <c r="BW181" s="30">
        <v>1.1301799916282964E-2</v>
      </c>
      <c r="BX181" s="30">
        <v>6.0314685314685312E-2</v>
      </c>
      <c r="BY181" s="30">
        <v>5.8434634250373214E-2</v>
      </c>
      <c r="BZ181" s="30">
        <v>1.0791366906474821E-2</v>
      </c>
      <c r="CA181" s="30">
        <v>5.8823529411764705E-2</v>
      </c>
      <c r="CB181" s="30">
        <v>6.1306984055692793E-2</v>
      </c>
      <c r="CC181" s="30">
        <v>2.8355989804587936E-2</v>
      </c>
      <c r="CD181" s="30">
        <v>4.8186148772444121E-2</v>
      </c>
      <c r="CE181" s="30">
        <v>1.0075069142631371E-2</v>
      </c>
      <c r="CF181" s="30">
        <v>4.6337551238638391E-2</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116" t="e">
        <f>#REF!</f>
        <v>#REF!</v>
      </c>
      <c r="I182" s="116">
        <v>14693</v>
      </c>
      <c r="J182" s="116">
        <v>13831</v>
      </c>
      <c r="K182" s="116">
        <v>13820</v>
      </c>
      <c r="L182" s="116">
        <v>13851</v>
      </c>
      <c r="M182" s="116">
        <v>14013</v>
      </c>
      <c r="N182" s="116">
        <v>13296</v>
      </c>
      <c r="O182" s="116">
        <v>13027</v>
      </c>
      <c r="P182" s="116">
        <v>12874</v>
      </c>
      <c r="Q182" s="116">
        <v>12173</v>
      </c>
      <c r="R182" s="116">
        <v>11731</v>
      </c>
      <c r="S182" s="116">
        <v>11899</v>
      </c>
      <c r="T182" s="116">
        <v>11194</v>
      </c>
      <c r="U182" s="116">
        <v>11090</v>
      </c>
      <c r="V182" s="116">
        <v>10867</v>
      </c>
      <c r="W182" s="116">
        <v>10228</v>
      </c>
      <c r="X182" s="116">
        <v>10050</v>
      </c>
      <c r="Y182" s="116">
        <v>9548</v>
      </c>
      <c r="Z182" s="116">
        <v>9374</v>
      </c>
      <c r="AA182" s="116">
        <v>9589</v>
      </c>
      <c r="AB182" s="116">
        <v>9037</v>
      </c>
      <c r="AC182" s="116">
        <v>9092</v>
      </c>
      <c r="AD182" s="116">
        <v>7795</v>
      </c>
      <c r="AE182" s="116">
        <v>6954</v>
      </c>
      <c r="AF182" s="116">
        <v>6575</v>
      </c>
      <c r="AG182" s="116">
        <v>6250</v>
      </c>
      <c r="AH182" s="116">
        <v>6101</v>
      </c>
      <c r="AI182" s="116">
        <v>6352</v>
      </c>
      <c r="AJ182" s="116">
        <v>6482</v>
      </c>
      <c r="AK182" s="116">
        <v>5992</v>
      </c>
      <c r="AL182" s="116">
        <v>5753</v>
      </c>
      <c r="AM182" s="116">
        <v>5437</v>
      </c>
      <c r="AN182" s="116">
        <v>6199</v>
      </c>
      <c r="AO182" s="116">
        <v>5606</v>
      </c>
      <c r="AP182" s="116">
        <v>4743</v>
      </c>
      <c r="AQ182" s="116">
        <v>5503</v>
      </c>
      <c r="AR182" s="116">
        <v>5644</v>
      </c>
      <c r="AS182" s="116">
        <v>3496</v>
      </c>
      <c r="AT182" s="116">
        <v>4297</v>
      </c>
      <c r="AU182" s="116">
        <v>3591</v>
      </c>
      <c r="AV182" s="116">
        <v>3387</v>
      </c>
      <c r="AW182" s="116">
        <v>3380</v>
      </c>
      <c r="AX182" s="116">
        <v>3560</v>
      </c>
      <c r="AY182" s="116">
        <v>3083</v>
      </c>
      <c r="AZ182" s="116">
        <v>3027</v>
      </c>
      <c r="BA182" s="116">
        <v>2641</v>
      </c>
      <c r="BB182" s="116">
        <v>2527</v>
      </c>
      <c r="BC182" s="116">
        <v>2415</v>
      </c>
      <c r="BD182" s="116">
        <v>2401</v>
      </c>
      <c r="BE182" s="116">
        <v>4616</v>
      </c>
      <c r="BF182" s="116">
        <v>4356</v>
      </c>
      <c r="BG182" s="116">
        <v>4113</v>
      </c>
      <c r="BH182" s="116">
        <v>4187</v>
      </c>
      <c r="BI182" s="116">
        <v>3296</v>
      </c>
      <c r="BJ182" s="116">
        <v>3500</v>
      </c>
      <c r="BK182" s="116">
        <v>2968</v>
      </c>
      <c r="BL182" s="116">
        <v>3868</v>
      </c>
      <c r="BM182" s="116">
        <v>3793</v>
      </c>
      <c r="BN182" s="116">
        <v>3262</v>
      </c>
      <c r="BO182" s="116">
        <v>10587</v>
      </c>
      <c r="BP182" s="116">
        <v>9246</v>
      </c>
      <c r="BQ182" s="116">
        <v>8861</v>
      </c>
      <c r="BR182" s="116">
        <v>8090</v>
      </c>
      <c r="BS182" s="116">
        <v>6690</v>
      </c>
      <c r="BT182" s="116">
        <v>5516</v>
      </c>
      <c r="BU182" s="116">
        <v>4690</v>
      </c>
      <c r="BV182" s="116">
        <v>3947</v>
      </c>
      <c r="BW182" s="116">
        <v>3594</v>
      </c>
      <c r="BX182" s="116">
        <v>3326</v>
      </c>
      <c r="BY182" s="116">
        <v>2796</v>
      </c>
      <c r="BZ182" s="116">
        <v>2184</v>
      </c>
      <c r="CA182" s="116">
        <v>1734</v>
      </c>
      <c r="CB182" s="116">
        <v>1711</v>
      </c>
      <c r="CC182" s="116">
        <v>2102</v>
      </c>
      <c r="CD182" s="116">
        <v>1350</v>
      </c>
      <c r="CE182" s="116">
        <v>962</v>
      </c>
      <c r="CF182" s="116">
        <v>133</v>
      </c>
    </row>
    <row r="183" spans="1:84" x14ac:dyDescent="0.25">
      <c r="A183" s="48" t="s">
        <v>117</v>
      </c>
      <c r="B183" s="49" t="s">
        <v>118</v>
      </c>
      <c r="C183" s="50" t="s">
        <v>119</v>
      </c>
      <c r="D183" s="17"/>
      <c r="E183" s="11"/>
      <c r="F183" s="14" t="s">
        <v>172</v>
      </c>
      <c r="G183" s="23" t="e">
        <f ca="1">G182/G53</f>
        <v>#REF!</v>
      </c>
      <c r="H183" s="30" t="e">
        <f>IF(H53=0, 0, H182/H53)</f>
        <v>#REF!</v>
      </c>
      <c r="I183" s="30">
        <v>0.26479599192618225</v>
      </c>
      <c r="J183" s="30">
        <v>0.26494645901576536</v>
      </c>
      <c r="K183" s="30">
        <v>0.27897212297381863</v>
      </c>
      <c r="L183" s="30">
        <v>0.27963740612129534</v>
      </c>
      <c r="M183" s="30">
        <v>0.30216711590296497</v>
      </c>
      <c r="N183" s="30">
        <v>0.29476577914736074</v>
      </c>
      <c r="O183" s="30">
        <v>0.31391874307195528</v>
      </c>
      <c r="P183" s="30">
        <v>0.33144534267030534</v>
      </c>
      <c r="Q183" s="30">
        <v>0.31805711598254643</v>
      </c>
      <c r="R183" s="30">
        <v>0.32279456276484508</v>
      </c>
      <c r="S183" s="30">
        <v>0.33168868818643027</v>
      </c>
      <c r="T183" s="30">
        <v>0.31412936719517326</v>
      </c>
      <c r="U183" s="30">
        <v>0.31156936562341969</v>
      </c>
      <c r="V183" s="30">
        <v>0.32030536151148054</v>
      </c>
      <c r="W183" s="30">
        <v>0.33063942587444234</v>
      </c>
      <c r="X183" s="30">
        <v>0.34328460172154668</v>
      </c>
      <c r="Y183" s="30">
        <v>0.35486508585445625</v>
      </c>
      <c r="Z183" s="30">
        <v>0.38132042468372451</v>
      </c>
      <c r="AA183" s="30">
        <v>0.42909562804850765</v>
      </c>
      <c r="AB183" s="30">
        <v>0.42353657965037261</v>
      </c>
      <c r="AC183" s="30">
        <v>0.44009874630911466</v>
      </c>
      <c r="AD183" s="30">
        <v>0.36916883731944117</v>
      </c>
      <c r="AE183" s="30">
        <v>0.30537502195678906</v>
      </c>
      <c r="AF183" s="30">
        <v>0.2818743033524822</v>
      </c>
      <c r="AG183" s="30">
        <v>0.30692923439571773</v>
      </c>
      <c r="AH183" s="30">
        <v>0.32376353215877735</v>
      </c>
      <c r="AI183" s="30">
        <v>0.39937126689720215</v>
      </c>
      <c r="AJ183" s="30">
        <v>0.49139564854825257</v>
      </c>
      <c r="AK183" s="30">
        <v>0.54304875838317923</v>
      </c>
      <c r="AL183" s="30">
        <v>0.49740619055853363</v>
      </c>
      <c r="AM183" s="30">
        <v>0.48701182371909713</v>
      </c>
      <c r="AN183" s="30">
        <v>0.552200249420987</v>
      </c>
      <c r="AO183" s="30">
        <v>0.51792313377679233</v>
      </c>
      <c r="AP183" s="30">
        <v>0.44589639936072201</v>
      </c>
      <c r="AQ183" s="30">
        <v>0.54248817034700314</v>
      </c>
      <c r="AR183" s="30">
        <v>0.52109685162958175</v>
      </c>
      <c r="AS183" s="30">
        <v>0.31868732907930719</v>
      </c>
      <c r="AT183" s="30">
        <v>0.41329229585457344</v>
      </c>
      <c r="AU183" s="30">
        <v>0.35713575335653902</v>
      </c>
      <c r="AV183" s="30">
        <v>0.35966868429436127</v>
      </c>
      <c r="AW183" s="30">
        <v>0.34096640774740239</v>
      </c>
      <c r="AX183" s="30">
        <v>0.38674633351439436</v>
      </c>
      <c r="AY183" s="30">
        <v>0.32658898305084744</v>
      </c>
      <c r="AZ183" s="30">
        <v>0.3079348931841302</v>
      </c>
      <c r="BA183" s="30">
        <v>0.2757072763336465</v>
      </c>
      <c r="BB183" s="30">
        <v>0.27623524267599475</v>
      </c>
      <c r="BC183" s="30">
        <v>0.25970534466071621</v>
      </c>
      <c r="BD183" s="30">
        <v>0.27001799370220425</v>
      </c>
      <c r="BE183" s="30">
        <v>0.54357041921808757</v>
      </c>
      <c r="BF183" s="30">
        <v>0.57703007020797459</v>
      </c>
      <c r="BG183" s="30">
        <v>0.52663252240717029</v>
      </c>
      <c r="BH183" s="30">
        <v>0.52442384769539074</v>
      </c>
      <c r="BI183" s="30">
        <v>0.35947213436579778</v>
      </c>
      <c r="BJ183" s="30">
        <v>0.42818693418155124</v>
      </c>
      <c r="BK183" s="30">
        <v>0.37944259780107387</v>
      </c>
      <c r="BL183" s="30">
        <v>0.50588543029034794</v>
      </c>
      <c r="BM183" s="30">
        <v>0.53770910121916649</v>
      </c>
      <c r="BN183" s="30">
        <v>0.50176895862175053</v>
      </c>
      <c r="BO183" s="30">
        <v>1.7706974410436527</v>
      </c>
      <c r="BP183" s="30">
        <v>1.7030760729416099</v>
      </c>
      <c r="BQ183" s="30">
        <v>1.5170347543228899</v>
      </c>
      <c r="BR183" s="30">
        <v>1.5330680310782641</v>
      </c>
      <c r="BS183" s="30">
        <v>1.1912393162393162</v>
      </c>
      <c r="BT183" s="30">
        <v>0.92737054472091462</v>
      </c>
      <c r="BU183" s="30">
        <v>1.0131777921797365</v>
      </c>
      <c r="BV183" s="30">
        <v>0.75729086722947048</v>
      </c>
      <c r="BW183" s="30">
        <v>0.75219757220594397</v>
      </c>
      <c r="BX183" s="30">
        <v>0.72683566433566438</v>
      </c>
      <c r="BY183" s="30">
        <v>0.5962891874600128</v>
      </c>
      <c r="BZ183" s="30">
        <v>0.43645083932853718</v>
      </c>
      <c r="CA183" s="30">
        <v>0.37777777777777777</v>
      </c>
      <c r="CB183" s="30">
        <v>0.38423534695710759</v>
      </c>
      <c r="CC183" s="30">
        <v>0.22323704333050126</v>
      </c>
      <c r="CD183" s="30">
        <v>0.24734334921216564</v>
      </c>
      <c r="CE183" s="30">
        <v>0.19004346108257605</v>
      </c>
      <c r="CF183" s="30">
        <v>2.3703439672072713E-2</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116" t="e">
        <f>#REF!</f>
        <v>#REF!</v>
      </c>
      <c r="I184" s="116">
        <v>8933</v>
      </c>
      <c r="J184" s="116">
        <v>8842</v>
      </c>
      <c r="K184" s="116">
        <v>8786</v>
      </c>
      <c r="L184" s="116">
        <v>8630</v>
      </c>
      <c r="M184" s="116">
        <v>8455</v>
      </c>
      <c r="N184" s="116">
        <v>8331</v>
      </c>
      <c r="O184" s="116">
        <v>8123</v>
      </c>
      <c r="P184" s="116">
        <v>7872</v>
      </c>
      <c r="Q184" s="116">
        <v>7710</v>
      </c>
      <c r="R184" s="116">
        <v>7208</v>
      </c>
      <c r="S184" s="116">
        <v>6908</v>
      </c>
      <c r="T184" s="116">
        <v>6831</v>
      </c>
      <c r="U184" s="116">
        <v>6713</v>
      </c>
      <c r="V184" s="116">
        <v>6627</v>
      </c>
      <c r="W184" s="116">
        <v>6384</v>
      </c>
      <c r="X184" s="116">
        <v>6293</v>
      </c>
      <c r="Y184" s="116">
        <v>6256</v>
      </c>
      <c r="Z184" s="116">
        <v>6990</v>
      </c>
      <c r="AA184" s="116">
        <v>6817</v>
      </c>
      <c r="AB184" s="116">
        <v>6594</v>
      </c>
      <c r="AC184" s="116">
        <v>5918</v>
      </c>
      <c r="AD184" s="116">
        <v>5696</v>
      </c>
      <c r="AE184" s="116">
        <v>5677</v>
      </c>
      <c r="AF184" s="116">
        <v>5427</v>
      </c>
      <c r="AG184" s="116">
        <v>5208</v>
      </c>
      <c r="AH184" s="116">
        <v>4961</v>
      </c>
      <c r="AI184" s="116">
        <v>4833</v>
      </c>
      <c r="AJ184" s="116">
        <v>4835</v>
      </c>
      <c r="AK184" s="116">
        <v>4749</v>
      </c>
      <c r="AL184" s="116">
        <v>4733</v>
      </c>
      <c r="AM184" s="116">
        <v>4337</v>
      </c>
      <c r="AN184" s="116">
        <v>4288</v>
      </c>
      <c r="AO184" s="116">
        <v>5311</v>
      </c>
      <c r="AP184" s="116">
        <v>5247</v>
      </c>
      <c r="AQ184" s="116">
        <v>5052</v>
      </c>
      <c r="AR184" s="116">
        <v>5050</v>
      </c>
      <c r="AS184" s="116">
        <v>4921</v>
      </c>
      <c r="AT184" s="116">
        <v>4911</v>
      </c>
      <c r="AU184" s="116">
        <v>4841</v>
      </c>
      <c r="AV184" s="116">
        <v>4757</v>
      </c>
      <c r="AW184" s="116">
        <v>4891</v>
      </c>
      <c r="AX184" s="116">
        <v>5010</v>
      </c>
      <c r="AY184" s="116">
        <v>5123</v>
      </c>
      <c r="AZ184" s="116">
        <v>4436</v>
      </c>
      <c r="BA184" s="116">
        <v>4325</v>
      </c>
      <c r="BB184" s="116">
        <v>4275</v>
      </c>
      <c r="BC184" s="116">
        <v>4052</v>
      </c>
      <c r="BD184" s="116">
        <v>3993</v>
      </c>
      <c r="BE184" s="116">
        <v>3638</v>
      </c>
      <c r="BF184" s="116">
        <v>3546</v>
      </c>
      <c r="BG184" s="116">
        <v>3390</v>
      </c>
      <c r="BH184" s="116">
        <v>3087</v>
      </c>
      <c r="BI184" s="116">
        <v>3028</v>
      </c>
      <c r="BJ184" s="116">
        <v>2991</v>
      </c>
      <c r="BK184" s="116">
        <v>2311</v>
      </c>
      <c r="BL184" s="116">
        <v>2314</v>
      </c>
      <c r="BM184" s="116">
        <v>2220</v>
      </c>
      <c r="BN184" s="116">
        <v>2225</v>
      </c>
      <c r="BO184" s="116">
        <v>2103</v>
      </c>
      <c r="BP184" s="116">
        <v>1846</v>
      </c>
      <c r="BQ184" s="116">
        <v>1512</v>
      </c>
      <c r="BR184" s="116">
        <v>1278</v>
      </c>
      <c r="BS184" s="116">
        <v>1136</v>
      </c>
      <c r="BT184" s="116">
        <v>1038</v>
      </c>
      <c r="BU184" s="116">
        <v>984</v>
      </c>
      <c r="BV184" s="116">
        <v>938</v>
      </c>
      <c r="BW184" s="116">
        <v>427</v>
      </c>
      <c r="BX184" s="116">
        <v>523</v>
      </c>
      <c r="BY184" s="116">
        <v>1404</v>
      </c>
      <c r="BZ184" s="116">
        <v>3181</v>
      </c>
      <c r="CA184" s="116">
        <v>5630</v>
      </c>
      <c r="CB184" s="116">
        <v>6019</v>
      </c>
      <c r="CC184" s="116">
        <v>5643</v>
      </c>
      <c r="CD184" s="116">
        <v>5436</v>
      </c>
      <c r="CE184" s="116">
        <v>5381</v>
      </c>
      <c r="CF184" s="116">
        <v>5210</v>
      </c>
    </row>
    <row r="185" spans="1:84" x14ac:dyDescent="0.25">
      <c r="A185" s="48" t="s">
        <v>161</v>
      </c>
      <c r="B185" s="49" t="s">
        <v>74</v>
      </c>
      <c r="C185" s="50" t="s">
        <v>175</v>
      </c>
      <c r="D185" s="17"/>
      <c r="E185" s="11"/>
      <c r="F185" s="14" t="s">
        <v>172</v>
      </c>
      <c r="G185" s="23" t="e">
        <f ca="1">G184/G53</f>
        <v>#REF!</v>
      </c>
      <c r="H185" s="30" t="e">
        <f>IF(H53=0, 0, H184/H53)</f>
        <v>#REF!</v>
      </c>
      <c r="I185" s="30">
        <v>0.16098976355247982</v>
      </c>
      <c r="J185" s="30">
        <v>0.16937723885600445</v>
      </c>
      <c r="K185" s="30">
        <v>0.17735521508306587</v>
      </c>
      <c r="L185" s="30">
        <v>0.17423080029072116</v>
      </c>
      <c r="M185" s="30">
        <v>0.18231805929919137</v>
      </c>
      <c r="N185" s="30">
        <v>0.18469417163633139</v>
      </c>
      <c r="O185" s="30">
        <v>0.19574437322280591</v>
      </c>
      <c r="P185" s="30">
        <v>0.20266721590031408</v>
      </c>
      <c r="Q185" s="30">
        <v>0.20144749562354664</v>
      </c>
      <c r="R185" s="30">
        <v>0.19833801111661439</v>
      </c>
      <c r="S185" s="30">
        <v>0.19256285889502148</v>
      </c>
      <c r="T185" s="30">
        <v>0.19169355970253965</v>
      </c>
      <c r="U185" s="30">
        <v>0.18859920211271564</v>
      </c>
      <c r="V185" s="30">
        <v>0.19533115217967989</v>
      </c>
      <c r="W185" s="30">
        <v>0.20637486261071961</v>
      </c>
      <c r="X185" s="30">
        <v>0.21495422871977046</v>
      </c>
      <c r="Y185" s="30">
        <v>0.23251319408310414</v>
      </c>
      <c r="Z185" s="30">
        <v>0.28434283854696335</v>
      </c>
      <c r="AA185" s="30">
        <v>0.30505213227726319</v>
      </c>
      <c r="AB185" s="30">
        <v>0.30904063364109291</v>
      </c>
      <c r="AC185" s="30">
        <v>0.28646110653952273</v>
      </c>
      <c r="AD185" s="30">
        <v>0.26976083353066538</v>
      </c>
      <c r="AE185" s="30">
        <v>0.24929738275074653</v>
      </c>
      <c r="AF185" s="30">
        <v>0.23265883563405643</v>
      </c>
      <c r="AG185" s="30">
        <v>0.25575799243726366</v>
      </c>
      <c r="AH185" s="30">
        <v>0.26326682233071536</v>
      </c>
      <c r="AI185" s="30">
        <v>0.30386670858220688</v>
      </c>
      <c r="AJ185" s="30">
        <v>0.36653779091805017</v>
      </c>
      <c r="AK185" s="30">
        <v>0.43039695486677543</v>
      </c>
      <c r="AL185" s="30">
        <v>0.40921666954867714</v>
      </c>
      <c r="AM185" s="30">
        <v>0.38848083124328198</v>
      </c>
      <c r="AN185" s="30">
        <v>0.38197042579725637</v>
      </c>
      <c r="AO185" s="30">
        <v>0.49066888396156688</v>
      </c>
      <c r="AP185" s="30">
        <v>0.49327817993795242</v>
      </c>
      <c r="AQ185" s="30">
        <v>0.49802839116719244</v>
      </c>
      <c r="AR185" s="30">
        <v>0.46625427015049398</v>
      </c>
      <c r="AS185" s="30">
        <v>0.44858705560619871</v>
      </c>
      <c r="AT185" s="30">
        <v>0.47234779263249016</v>
      </c>
      <c r="AU185" s="30">
        <v>0.48145201392342118</v>
      </c>
      <c r="AV185" s="30">
        <v>0.50515026016778164</v>
      </c>
      <c r="AW185" s="30">
        <v>0.49339251487945124</v>
      </c>
      <c r="AX185" s="30">
        <v>0.5442694187941336</v>
      </c>
      <c r="AY185" s="30">
        <v>0.54269067796610171</v>
      </c>
      <c r="AZ185" s="30">
        <v>0.45127161749745676</v>
      </c>
      <c r="BA185" s="30">
        <v>0.45150850819500993</v>
      </c>
      <c r="BB185" s="30">
        <v>0.46731526016615654</v>
      </c>
      <c r="BC185" s="30">
        <v>0.43574577911603396</v>
      </c>
      <c r="BD185" s="30">
        <v>0.44905533063427799</v>
      </c>
      <c r="BE185" s="30">
        <v>0.428403203014602</v>
      </c>
      <c r="BF185" s="30">
        <v>0.46973109021062392</v>
      </c>
      <c r="BG185" s="30">
        <v>0.43405889884763127</v>
      </c>
      <c r="BH185" s="30">
        <v>0.38664829659318639</v>
      </c>
      <c r="BI185" s="30">
        <v>0.33024321081906421</v>
      </c>
      <c r="BJ185" s="30">
        <v>0.36591632003914853</v>
      </c>
      <c r="BK185" s="30">
        <v>0.29544873433904373</v>
      </c>
      <c r="BL185" s="30">
        <v>0.30264190426366727</v>
      </c>
      <c r="BM185" s="30">
        <v>0.31471505528777999</v>
      </c>
      <c r="BN185" s="30">
        <v>0.34225503768650978</v>
      </c>
      <c r="BO185" s="30">
        <v>0.35173105870546917</v>
      </c>
      <c r="BP185" s="30">
        <v>0.34002578743783385</v>
      </c>
      <c r="BQ185" s="30">
        <v>0.25885978428351308</v>
      </c>
      <c r="BR185" s="30">
        <v>0.24218305855599773</v>
      </c>
      <c r="BS185" s="30">
        <v>0.20227920227920229</v>
      </c>
      <c r="BT185" s="30">
        <v>0.17451244115669132</v>
      </c>
      <c r="BU185" s="30">
        <v>0.21257290991574854</v>
      </c>
      <c r="BV185" s="30">
        <v>0.17996930161166538</v>
      </c>
      <c r="BW185" s="30">
        <v>8.9367936375052318E-2</v>
      </c>
      <c r="BX185" s="30">
        <v>0.11429195804195805</v>
      </c>
      <c r="BY185" s="30">
        <v>0.29942418426103645</v>
      </c>
      <c r="BZ185" s="30">
        <v>0.63569144684252599</v>
      </c>
      <c r="CA185" s="30">
        <v>1.2265795206971677</v>
      </c>
      <c r="CB185" s="30">
        <v>1.3516730294183696</v>
      </c>
      <c r="CC185" s="30">
        <v>0.59929906542056077</v>
      </c>
      <c r="CD185" s="30">
        <v>0.99596921949432027</v>
      </c>
      <c r="CE185" s="30">
        <v>1.0630185697352825</v>
      </c>
      <c r="CF185" s="30">
        <v>0.92853323828194623</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116" t="e">
        <f>#REF!</f>
        <v>#REF!</v>
      </c>
      <c r="I186" s="116">
        <v>0</v>
      </c>
      <c r="J186" s="116">
        <v>0</v>
      </c>
      <c r="K186" s="116">
        <v>0</v>
      </c>
      <c r="L186" s="116">
        <v>0</v>
      </c>
      <c r="M186" s="116">
        <v>0</v>
      </c>
      <c r="N186" s="116">
        <v>0</v>
      </c>
      <c r="O186" s="116">
        <v>0</v>
      </c>
      <c r="P186" s="116">
        <v>0</v>
      </c>
      <c r="Q186" s="116">
        <v>0</v>
      </c>
      <c r="R186" s="116">
        <v>0</v>
      </c>
      <c r="S186" s="116">
        <v>0</v>
      </c>
      <c r="T186" s="116">
        <v>0</v>
      </c>
      <c r="U186" s="116">
        <v>0</v>
      </c>
      <c r="V186" s="116">
        <v>0</v>
      </c>
      <c r="W186" s="116">
        <v>0</v>
      </c>
      <c r="X186" s="116">
        <v>0</v>
      </c>
      <c r="Y186" s="116">
        <v>0</v>
      </c>
      <c r="Z186" s="116">
        <v>0</v>
      </c>
      <c r="AA186" s="116">
        <v>0</v>
      </c>
      <c r="AB186" s="116">
        <v>0</v>
      </c>
      <c r="AC186" s="116">
        <v>0</v>
      </c>
      <c r="AD186" s="116">
        <v>0</v>
      </c>
      <c r="AE186" s="116">
        <v>0</v>
      </c>
      <c r="AF186" s="116">
        <v>0</v>
      </c>
      <c r="AG186" s="116">
        <v>0</v>
      </c>
      <c r="AH186" s="116">
        <v>0</v>
      </c>
      <c r="AI186" s="116">
        <v>0</v>
      </c>
      <c r="AJ186" s="116">
        <v>0</v>
      </c>
      <c r="AK186" s="116">
        <v>0</v>
      </c>
      <c r="AL186" s="116">
        <v>0</v>
      </c>
      <c r="AM186" s="116">
        <v>0</v>
      </c>
      <c r="AN186" s="116">
        <v>0</v>
      </c>
      <c r="AO186" s="116">
        <v>0</v>
      </c>
      <c r="AP186" s="116">
        <v>0</v>
      </c>
      <c r="AQ186" s="116">
        <v>0</v>
      </c>
      <c r="AR186" s="116">
        <v>0</v>
      </c>
      <c r="AS186" s="116">
        <v>0</v>
      </c>
      <c r="AT186" s="116">
        <v>0</v>
      </c>
      <c r="AU186" s="116">
        <v>0</v>
      </c>
      <c r="AV186" s="116">
        <v>0</v>
      </c>
      <c r="AW186" s="116">
        <v>0</v>
      </c>
      <c r="AX186" s="116">
        <v>0</v>
      </c>
      <c r="AY186" s="116">
        <v>0</v>
      </c>
      <c r="AZ186" s="116">
        <v>0</v>
      </c>
      <c r="BA186" s="116">
        <v>0</v>
      </c>
      <c r="BB186" s="116">
        <v>0</v>
      </c>
      <c r="BC186" s="116">
        <v>0</v>
      </c>
      <c r="BD186" s="116">
        <v>0</v>
      </c>
      <c r="BE186" s="116">
        <v>0</v>
      </c>
      <c r="BF186" s="116">
        <v>0</v>
      </c>
      <c r="BG186" s="116">
        <v>0</v>
      </c>
      <c r="BH186" s="116">
        <v>0</v>
      </c>
      <c r="BI186" s="116">
        <v>0</v>
      </c>
      <c r="BJ186" s="116">
        <v>0</v>
      </c>
      <c r="BK186" s="116">
        <v>0</v>
      </c>
      <c r="BL186" s="116">
        <v>0</v>
      </c>
      <c r="BM186" s="116">
        <v>0</v>
      </c>
      <c r="BN186" s="116">
        <v>0</v>
      </c>
      <c r="BO186" s="116">
        <v>0</v>
      </c>
      <c r="BP186" s="116">
        <v>0</v>
      </c>
      <c r="BQ186" s="116">
        <v>0</v>
      </c>
      <c r="BR186" s="116">
        <v>0</v>
      </c>
      <c r="BS186" s="116">
        <v>0</v>
      </c>
      <c r="BT186" s="116">
        <v>0</v>
      </c>
      <c r="BU186" s="116">
        <v>0</v>
      </c>
      <c r="BV186" s="116">
        <v>0</v>
      </c>
      <c r="BW186" s="116">
        <v>0</v>
      </c>
      <c r="BX186" s="116">
        <v>0</v>
      </c>
      <c r="BY186" s="116">
        <v>0</v>
      </c>
      <c r="BZ186" s="116">
        <v>0</v>
      </c>
      <c r="CA186" s="116">
        <v>0</v>
      </c>
      <c r="CB186" s="116">
        <v>0</v>
      </c>
      <c r="CC186" s="116">
        <v>1</v>
      </c>
      <c r="CD186" s="116">
        <v>1</v>
      </c>
      <c r="CE186" s="116">
        <v>0</v>
      </c>
      <c r="CF186" s="116">
        <v>0</v>
      </c>
    </row>
    <row r="187" spans="1:84" x14ac:dyDescent="0.25">
      <c r="A187" s="48" t="s">
        <v>161</v>
      </c>
      <c r="B187" s="49" t="s">
        <v>74</v>
      </c>
      <c r="C187" s="50" t="s">
        <v>175</v>
      </c>
      <c r="D187" s="17"/>
      <c r="E187" s="11"/>
      <c r="F187" s="14" t="s">
        <v>172</v>
      </c>
      <c r="G187" s="23" t="e">
        <f ca="1">G186/G53</f>
        <v>#REF!</v>
      </c>
      <c r="H187" s="30" t="e">
        <f>IF(H53=0, 0, H186/H53)</f>
        <v>#REF!</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0">
        <v>0</v>
      </c>
      <c r="AY187" s="30">
        <v>0</v>
      </c>
      <c r="AZ187" s="30">
        <v>0</v>
      </c>
      <c r="BA187" s="30">
        <v>0</v>
      </c>
      <c r="BB187" s="30">
        <v>0</v>
      </c>
      <c r="BC187" s="30">
        <v>0</v>
      </c>
      <c r="BD187" s="30">
        <v>0</v>
      </c>
      <c r="BE187" s="30">
        <v>0</v>
      </c>
      <c r="BF187" s="30">
        <v>0</v>
      </c>
      <c r="BG187" s="30">
        <v>0</v>
      </c>
      <c r="BH187" s="30">
        <v>0</v>
      </c>
      <c r="BI187" s="30">
        <v>0</v>
      </c>
      <c r="BJ187" s="30">
        <v>0</v>
      </c>
      <c r="BK187" s="30">
        <v>0</v>
      </c>
      <c r="BL187" s="30">
        <v>0</v>
      </c>
      <c r="BM187" s="30">
        <v>0</v>
      </c>
      <c r="BN187" s="30">
        <v>0</v>
      </c>
      <c r="BO187" s="30">
        <v>0</v>
      </c>
      <c r="BP187" s="30">
        <v>0</v>
      </c>
      <c r="BQ187" s="30">
        <v>0</v>
      </c>
      <c r="BR187" s="30">
        <v>0</v>
      </c>
      <c r="BS187" s="30">
        <v>0</v>
      </c>
      <c r="BT187" s="30">
        <v>0</v>
      </c>
      <c r="BU187" s="30">
        <v>0</v>
      </c>
      <c r="BV187" s="30">
        <v>0</v>
      </c>
      <c r="BW187" s="30">
        <v>0</v>
      </c>
      <c r="BX187" s="30">
        <v>0</v>
      </c>
      <c r="BY187" s="30">
        <v>0</v>
      </c>
      <c r="BZ187" s="30">
        <v>0</v>
      </c>
      <c r="CA187" s="30">
        <v>0</v>
      </c>
      <c r="CB187" s="30">
        <v>0</v>
      </c>
      <c r="CC187" s="30">
        <v>1.0620220900594733E-4</v>
      </c>
      <c r="CD187" s="30">
        <v>1.8321729571271528E-4</v>
      </c>
      <c r="CE187" s="30">
        <v>0</v>
      </c>
      <c r="CF187" s="3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30589</v>
      </c>
      <c r="J188" s="116">
        <v>30086</v>
      </c>
      <c r="K188" s="116">
        <v>30095</v>
      </c>
      <c r="L188" s="116">
        <v>29329</v>
      </c>
      <c r="M188" s="116">
        <v>28799</v>
      </c>
      <c r="N188" s="116">
        <v>28527</v>
      </c>
      <c r="O188" s="116">
        <v>28104</v>
      </c>
      <c r="P188" s="116">
        <v>27466</v>
      </c>
      <c r="Q188" s="116">
        <v>26476</v>
      </c>
      <c r="R188" s="116">
        <v>25666</v>
      </c>
      <c r="S188" s="116">
        <v>25000</v>
      </c>
      <c r="T188" s="116">
        <v>24630</v>
      </c>
      <c r="U188" s="116">
        <v>24281</v>
      </c>
      <c r="V188" s="116">
        <v>23750</v>
      </c>
      <c r="W188" s="116">
        <v>23113</v>
      </c>
      <c r="X188" s="116">
        <v>22674</v>
      </c>
      <c r="Y188" s="116">
        <v>21987</v>
      </c>
      <c r="Z188" s="116">
        <v>22935</v>
      </c>
      <c r="AA188" s="116">
        <v>21956</v>
      </c>
      <c r="AB188" s="116">
        <v>20697</v>
      </c>
      <c r="AC188" s="116">
        <v>19097</v>
      </c>
      <c r="AD188" s="116">
        <v>16415</v>
      </c>
      <c r="AE188" s="116">
        <v>13403</v>
      </c>
      <c r="AF188" s="116">
        <v>12087</v>
      </c>
      <c r="AG188" s="116">
        <v>11122</v>
      </c>
      <c r="AH188" s="116">
        <v>10555</v>
      </c>
      <c r="AI188" s="116">
        <v>10286</v>
      </c>
      <c r="AJ188" s="116">
        <v>9995</v>
      </c>
      <c r="AK188" s="116">
        <v>9671</v>
      </c>
      <c r="AL188" s="116">
        <v>9632</v>
      </c>
      <c r="AM188" s="116">
        <v>9180</v>
      </c>
      <c r="AN188" s="116">
        <v>8752</v>
      </c>
      <c r="AO188" s="116">
        <v>10521</v>
      </c>
      <c r="AP188" s="116">
        <v>10342</v>
      </c>
      <c r="AQ188" s="116">
        <v>9993</v>
      </c>
      <c r="AR188" s="116">
        <v>9552</v>
      </c>
      <c r="AS188" s="116">
        <v>8964</v>
      </c>
      <c r="AT188" s="116">
        <v>8702</v>
      </c>
      <c r="AU188" s="116">
        <v>8403</v>
      </c>
      <c r="AV188" s="116">
        <v>8212</v>
      </c>
      <c r="AW188" s="116">
        <v>7941</v>
      </c>
      <c r="AX188" s="116">
        <v>8130</v>
      </c>
      <c r="AY188" s="116">
        <v>7915</v>
      </c>
      <c r="AZ188" s="116">
        <v>7440</v>
      </c>
      <c r="BA188" s="116">
        <v>7408</v>
      </c>
      <c r="BB188" s="116">
        <v>6552</v>
      </c>
      <c r="BC188" s="116">
        <v>6374</v>
      </c>
      <c r="BD188" s="116">
        <v>6241</v>
      </c>
      <c r="BE188" s="116">
        <v>6001</v>
      </c>
      <c r="BF188" s="116">
        <v>7549</v>
      </c>
      <c r="BG188" s="116">
        <v>5588</v>
      </c>
      <c r="BH188" s="116">
        <v>5278</v>
      </c>
      <c r="BI188" s="116">
        <v>4862</v>
      </c>
      <c r="BJ188" s="116">
        <v>4643</v>
      </c>
      <c r="BK188" s="116">
        <v>3987</v>
      </c>
      <c r="BL188" s="116">
        <v>3580</v>
      </c>
      <c r="BM188" s="116">
        <v>3288</v>
      </c>
      <c r="BN188" s="116">
        <v>2847</v>
      </c>
      <c r="BO188" s="116">
        <v>2662</v>
      </c>
      <c r="BP188" s="116">
        <v>2460</v>
      </c>
      <c r="BQ188" s="116">
        <v>2251</v>
      </c>
      <c r="BR188" s="116">
        <v>2236</v>
      </c>
      <c r="BS188" s="116">
        <v>20164</v>
      </c>
      <c r="BT188" s="116">
        <v>1981</v>
      </c>
      <c r="BU188" s="116">
        <v>1891</v>
      </c>
      <c r="BV188" s="116">
        <v>1847</v>
      </c>
      <c r="BW188" s="116">
        <v>1668</v>
      </c>
      <c r="BX188" s="116">
        <v>1727</v>
      </c>
      <c r="BY188" s="116">
        <v>2139</v>
      </c>
      <c r="BZ188" s="116">
        <v>2460</v>
      </c>
      <c r="CA188" s="116">
        <v>3883</v>
      </c>
      <c r="CB188" s="116">
        <v>4960</v>
      </c>
      <c r="CC188" s="116">
        <v>4558</v>
      </c>
      <c r="CD188" s="116">
        <v>4842</v>
      </c>
      <c r="CE188" s="116">
        <v>4868</v>
      </c>
      <c r="CF188" s="116">
        <v>4709</v>
      </c>
    </row>
    <row r="189" spans="1:84" x14ac:dyDescent="0.25">
      <c r="A189" s="48" t="s">
        <v>117</v>
      </c>
      <c r="B189" s="49" t="s">
        <v>118</v>
      </c>
      <c r="C189" s="50" t="s">
        <v>119</v>
      </c>
      <c r="D189" s="17"/>
      <c r="E189" s="11"/>
      <c r="F189" s="14" t="s">
        <v>172</v>
      </c>
      <c r="G189" s="23" t="e">
        <f ca="1">G188/G53</f>
        <v>#REF!</v>
      </c>
      <c r="H189" s="30" t="e">
        <f>IF(H53=0, 0, H188/H53)</f>
        <v>#REF!</v>
      </c>
      <c r="I189" s="30">
        <v>0.55127234717416373</v>
      </c>
      <c r="J189" s="30">
        <v>0.57632703101354332</v>
      </c>
      <c r="K189" s="30">
        <v>0.60750116070166937</v>
      </c>
      <c r="L189" s="30">
        <v>0.5921222643947347</v>
      </c>
      <c r="M189" s="30">
        <v>0.62100269541778974</v>
      </c>
      <c r="N189" s="30">
        <v>0.6324295563881438</v>
      </c>
      <c r="O189" s="30">
        <v>0.67723745722685436</v>
      </c>
      <c r="P189" s="30">
        <v>0.707121157509912</v>
      </c>
      <c r="Q189" s="30">
        <v>0.69176704204008044</v>
      </c>
      <c r="R189" s="30">
        <v>0.70623520994992017</v>
      </c>
      <c r="S189" s="30">
        <v>0.69688353682332604</v>
      </c>
      <c r="T189" s="30">
        <v>0.6911744071839484</v>
      </c>
      <c r="U189" s="30">
        <v>0.68216553351688491</v>
      </c>
      <c r="V189" s="30">
        <v>0.70003242255430775</v>
      </c>
      <c r="W189" s="30">
        <v>0.7471713971681645</v>
      </c>
      <c r="X189" s="30">
        <v>0.77449105068998492</v>
      </c>
      <c r="Y189" s="30">
        <v>0.8171783245372779</v>
      </c>
      <c r="Z189" s="30">
        <v>0.93296180287190333</v>
      </c>
      <c r="AA189" s="30">
        <v>0.98250324428334901</v>
      </c>
      <c r="AB189" s="30">
        <v>0.97000515536392184</v>
      </c>
      <c r="AC189" s="30">
        <v>0.92439130645239365</v>
      </c>
      <c r="AD189" s="30">
        <v>0.77740942457968265</v>
      </c>
      <c r="AE189" s="30">
        <v>0.58857368698401547</v>
      </c>
      <c r="AF189" s="30">
        <v>0.51817714138729309</v>
      </c>
      <c r="AG189" s="30">
        <v>0.54618671119186757</v>
      </c>
      <c r="AH189" s="30">
        <v>0.56012523880280196</v>
      </c>
      <c r="AI189" s="30">
        <v>0.64671486953788115</v>
      </c>
      <c r="AJ189" s="30">
        <v>0.7577135926010159</v>
      </c>
      <c r="AK189" s="30">
        <v>0.87647272068152982</v>
      </c>
      <c r="AL189" s="30">
        <v>0.83278575134013488</v>
      </c>
      <c r="AM189" s="30">
        <v>0.82228591902543891</v>
      </c>
      <c r="AN189" s="30">
        <v>0.77961874220559413</v>
      </c>
      <c r="AO189" s="30">
        <v>0.9720066518847007</v>
      </c>
      <c r="AP189" s="30">
        <v>0.97226661652721635</v>
      </c>
      <c r="AQ189" s="30">
        <v>0.98511435331230279</v>
      </c>
      <c r="AR189" s="30">
        <v>0.88191302742129074</v>
      </c>
      <c r="AS189" s="30">
        <v>0.8171376481312671</v>
      </c>
      <c r="AT189" s="30">
        <v>0.83697220352024626</v>
      </c>
      <c r="AU189" s="30">
        <v>0.83570363003480852</v>
      </c>
      <c r="AV189" s="30">
        <v>0.8720399277901667</v>
      </c>
      <c r="AW189" s="30">
        <v>0.80106930293553924</v>
      </c>
      <c r="AX189" s="30">
        <v>0.88321564367191741</v>
      </c>
      <c r="AY189" s="30">
        <v>0.83845338983050843</v>
      </c>
      <c r="AZ189" s="30">
        <v>0.75686673448626651</v>
      </c>
      <c r="BA189" s="30">
        <v>0.77335838814072455</v>
      </c>
      <c r="BB189" s="30">
        <v>0.71622212505465677</v>
      </c>
      <c r="BC189" s="30">
        <v>0.68545004839230028</v>
      </c>
      <c r="BD189" s="30">
        <v>0.7018668466036887</v>
      </c>
      <c r="BE189" s="30">
        <v>0.70666509656146959</v>
      </c>
      <c r="BF189" s="30">
        <v>1</v>
      </c>
      <c r="BG189" s="30">
        <v>0.71549295774647892</v>
      </c>
      <c r="BH189" s="30">
        <v>0.66107214428857719</v>
      </c>
      <c r="BI189" s="30">
        <v>0.53026502344857673</v>
      </c>
      <c r="BJ189" s="30">
        <v>0.56802055297284071</v>
      </c>
      <c r="BK189" s="30">
        <v>0.50971618511889538</v>
      </c>
      <c r="BL189" s="30">
        <v>0.46821867643212139</v>
      </c>
      <c r="BM189" s="30">
        <v>0.46611851431811741</v>
      </c>
      <c r="BN189" s="30">
        <v>0.43793262574988462</v>
      </c>
      <c r="BO189" s="30">
        <v>0.44522495400568657</v>
      </c>
      <c r="BP189" s="30">
        <v>0.45312212193774176</v>
      </c>
      <c r="BQ189" s="30">
        <v>0.38537921588769047</v>
      </c>
      <c r="BR189" s="30">
        <v>0.42372560166761419</v>
      </c>
      <c r="BS189" s="30">
        <v>3.5904558404558404</v>
      </c>
      <c r="BT189" s="30">
        <v>0.33305312710154672</v>
      </c>
      <c r="BU189" s="30">
        <v>0.40851155757182978</v>
      </c>
      <c r="BV189" s="30">
        <v>0.3543745203376823</v>
      </c>
      <c r="BW189" s="30">
        <v>0.34910004185851823</v>
      </c>
      <c r="BX189" s="30">
        <v>0.37740384615384615</v>
      </c>
      <c r="BY189" s="30">
        <v>0.45617402431222009</v>
      </c>
      <c r="BZ189" s="30">
        <v>0.49160671462829736</v>
      </c>
      <c r="CA189" s="30">
        <v>0.84596949891067541</v>
      </c>
      <c r="CB189" s="30">
        <v>1.113855827532001</v>
      </c>
      <c r="CC189" s="30">
        <v>0.48406966864910789</v>
      </c>
      <c r="CD189" s="30">
        <v>0.8871381458409674</v>
      </c>
      <c r="CE189" s="30">
        <v>0.96167522718293164</v>
      </c>
      <c r="CF189" s="30">
        <v>0.83924434147210836</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row>
    <row r="195" spans="1:84" ht="15.6" x14ac:dyDescent="0.3">
      <c r="A195" s="17"/>
      <c r="B195" s="17"/>
      <c r="C195" s="17"/>
      <c r="D195" s="17"/>
      <c r="E195" s="9"/>
      <c r="F195" s="24"/>
      <c r="G195" s="117"/>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29" t="e">
        <f>#REF!</f>
        <v>#REF!</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9">
        <v>0</v>
      </c>
      <c r="AI196" s="29">
        <v>0</v>
      </c>
      <c r="AJ196" s="29">
        <v>0</v>
      </c>
      <c r="AK196" s="29">
        <v>0</v>
      </c>
      <c r="AL196" s="29">
        <v>0</v>
      </c>
      <c r="AM196" s="29">
        <v>0</v>
      </c>
      <c r="AN196" s="29">
        <v>0</v>
      </c>
      <c r="AO196" s="29">
        <v>0</v>
      </c>
      <c r="AP196" s="29">
        <v>0</v>
      </c>
      <c r="AQ196" s="29">
        <v>0</v>
      </c>
      <c r="AR196" s="29">
        <v>0</v>
      </c>
      <c r="AS196" s="29">
        <v>0</v>
      </c>
      <c r="AT196" s="29">
        <v>0</v>
      </c>
      <c r="AU196" s="29">
        <v>0</v>
      </c>
      <c r="AV196" s="29">
        <v>0</v>
      </c>
      <c r="AW196" s="29">
        <v>0</v>
      </c>
      <c r="AX196" s="29">
        <v>0</v>
      </c>
      <c r="AY196" s="29">
        <v>0</v>
      </c>
      <c r="AZ196" s="29">
        <v>0</v>
      </c>
      <c r="BA196" s="29">
        <v>0</v>
      </c>
      <c r="BB196" s="29">
        <v>0</v>
      </c>
      <c r="BC196" s="29">
        <v>0</v>
      </c>
      <c r="BD196" s="29">
        <v>0</v>
      </c>
      <c r="BE196" s="29">
        <v>0</v>
      </c>
      <c r="BF196" s="29">
        <v>0</v>
      </c>
      <c r="BG196" s="29">
        <v>0</v>
      </c>
      <c r="BH196" s="29">
        <v>0</v>
      </c>
      <c r="BI196" s="29">
        <v>0</v>
      </c>
      <c r="BJ196" s="29">
        <v>0</v>
      </c>
      <c r="BK196" s="29">
        <v>0</v>
      </c>
      <c r="BL196" s="29">
        <v>0</v>
      </c>
      <c r="BM196" s="29">
        <v>0</v>
      </c>
      <c r="BN196" s="29">
        <v>0</v>
      </c>
      <c r="BO196" s="29">
        <v>0</v>
      </c>
      <c r="BP196" s="29">
        <v>0</v>
      </c>
      <c r="BQ196" s="29">
        <v>0</v>
      </c>
      <c r="BR196" s="29">
        <v>0</v>
      </c>
      <c r="BS196" s="29">
        <v>0</v>
      </c>
      <c r="BT196" s="29">
        <v>0</v>
      </c>
      <c r="BU196" s="29">
        <v>0</v>
      </c>
      <c r="BV196" s="29">
        <v>0</v>
      </c>
      <c r="BW196" s="29">
        <v>0</v>
      </c>
      <c r="BX196" s="29">
        <v>0</v>
      </c>
      <c r="BY196" s="29">
        <v>0</v>
      </c>
      <c r="BZ196" s="29">
        <v>0</v>
      </c>
      <c r="CA196" s="29">
        <v>0</v>
      </c>
      <c r="CB196" s="29">
        <v>0</v>
      </c>
      <c r="CC196" s="29">
        <v>0</v>
      </c>
      <c r="CD196" s="29">
        <v>0</v>
      </c>
      <c r="CE196" s="29">
        <v>0</v>
      </c>
      <c r="CF196" s="29">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row>
    <row r="206" spans="1:84" ht="13.8" thickBot="1" x14ac:dyDescent="0.3">
      <c r="A206" s="17"/>
      <c r="B206" s="17"/>
      <c r="C206" s="17"/>
      <c r="D206" s="17"/>
      <c r="E206" s="11"/>
      <c r="F206" s="25" t="s">
        <v>192</v>
      </c>
      <c r="G206" s="117"/>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116" t="e">
        <f>#REF!</f>
        <v>#REF!</v>
      </c>
      <c r="I207" s="116">
        <v>59357</v>
      </c>
      <c r="J207" s="116">
        <v>58970</v>
      </c>
      <c r="K207" s="116">
        <v>58480</v>
      </c>
      <c r="L207" s="116">
        <v>58061</v>
      </c>
      <c r="M207" s="116">
        <v>57679</v>
      </c>
      <c r="N207" s="116">
        <v>57093</v>
      </c>
      <c r="O207" s="116">
        <v>57509</v>
      </c>
      <c r="P207" s="116">
        <v>56399</v>
      </c>
      <c r="Q207" s="116">
        <v>55514</v>
      </c>
      <c r="R207" s="116">
        <v>55427</v>
      </c>
      <c r="S207" s="116">
        <v>55226</v>
      </c>
      <c r="T207" s="116">
        <v>54807</v>
      </c>
      <c r="U207" s="116">
        <v>54710</v>
      </c>
      <c r="V207" s="116">
        <v>54456</v>
      </c>
      <c r="W207" s="116">
        <v>54220</v>
      </c>
      <c r="X207" s="116">
        <v>54220</v>
      </c>
      <c r="Y207" s="116">
        <v>54119</v>
      </c>
      <c r="Z207" s="116">
        <v>53957</v>
      </c>
      <c r="AA207" s="116">
        <v>0</v>
      </c>
      <c r="AB207" s="116">
        <v>19514</v>
      </c>
      <c r="AC207" s="116">
        <v>28310</v>
      </c>
      <c r="AD207" s="116">
        <v>28168</v>
      </c>
      <c r="AE207" s="116">
        <v>28136</v>
      </c>
      <c r="AF207" s="116">
        <v>1331</v>
      </c>
      <c r="AG207" s="116">
        <v>1330</v>
      </c>
      <c r="AH207" s="116">
        <v>1481</v>
      </c>
      <c r="AI207" s="116">
        <v>28861</v>
      </c>
      <c r="AJ207" s="116">
        <v>29028</v>
      </c>
      <c r="AK207" s="116">
        <v>28649</v>
      </c>
      <c r="AL207" s="116">
        <v>27923</v>
      </c>
      <c r="AM207" s="116">
        <v>27523</v>
      </c>
      <c r="AN207" s="116">
        <v>26977</v>
      </c>
      <c r="AO207" s="116">
        <v>26779</v>
      </c>
      <c r="AP207" s="116">
        <v>26232</v>
      </c>
      <c r="AQ207" s="116">
        <v>25991</v>
      </c>
      <c r="AR207" s="116">
        <v>25957</v>
      </c>
      <c r="AS207" s="116">
        <v>25895</v>
      </c>
      <c r="AT207" s="116">
        <v>25597</v>
      </c>
      <c r="AU207" s="116">
        <v>25026</v>
      </c>
      <c r="AV207" s="116">
        <v>24771</v>
      </c>
      <c r="AW207" s="116">
        <v>1467</v>
      </c>
      <c r="AX207" s="116">
        <v>24462</v>
      </c>
      <c r="AY207" s="116">
        <v>1818</v>
      </c>
      <c r="AZ207" s="116">
        <v>1458</v>
      </c>
      <c r="BA207" s="116">
        <v>1403</v>
      </c>
      <c r="BB207" s="116">
        <v>22739</v>
      </c>
      <c r="BC207" s="116">
        <v>22305</v>
      </c>
      <c r="BD207" s="116">
        <v>22788</v>
      </c>
      <c r="BE207" s="116">
        <v>1181</v>
      </c>
      <c r="BF207" s="116">
        <v>1133</v>
      </c>
      <c r="BG207" s="116">
        <v>1131</v>
      </c>
      <c r="BH207" s="116">
        <v>1124</v>
      </c>
      <c r="BI207" s="116">
        <v>1071</v>
      </c>
      <c r="BJ207" s="116">
        <v>1105</v>
      </c>
      <c r="BK207" s="116">
        <v>1021</v>
      </c>
      <c r="BL207" s="116">
        <v>0</v>
      </c>
      <c r="BM207" s="116">
        <v>0</v>
      </c>
      <c r="BN207" s="116">
        <v>931</v>
      </c>
      <c r="BO207" s="116">
        <v>990</v>
      </c>
      <c r="BP207" s="116">
        <v>719</v>
      </c>
      <c r="BQ207" s="116">
        <v>300</v>
      </c>
      <c r="BR207" s="116">
        <v>224</v>
      </c>
      <c r="BS207" s="116">
        <v>43</v>
      </c>
      <c r="BT207" s="116">
        <v>39</v>
      </c>
      <c r="BU207" s="116">
        <v>72</v>
      </c>
      <c r="BV207" s="116">
        <v>116</v>
      </c>
      <c r="BW207" s="116">
        <v>0</v>
      </c>
      <c r="BX207" s="116">
        <v>2447</v>
      </c>
      <c r="BY207" s="116">
        <v>201</v>
      </c>
      <c r="BZ207" s="116">
        <v>0</v>
      </c>
      <c r="CA207" s="116">
        <v>0</v>
      </c>
      <c r="CB207" s="116">
        <v>0</v>
      </c>
      <c r="CC207" s="116">
        <v>0</v>
      </c>
      <c r="CD207" s="116">
        <v>0</v>
      </c>
      <c r="CE207" s="116">
        <v>0</v>
      </c>
      <c r="CF207" s="116">
        <v>0</v>
      </c>
    </row>
    <row r="208" spans="1:84" x14ac:dyDescent="0.25">
      <c r="A208" s="48" t="s">
        <v>194</v>
      </c>
      <c r="B208" s="49" t="s">
        <v>16</v>
      </c>
      <c r="C208" s="50" t="s">
        <v>17</v>
      </c>
      <c r="D208" s="17"/>
      <c r="E208" s="11"/>
      <c r="F208" s="27" t="s">
        <v>115</v>
      </c>
      <c r="G208" s="23" t="e">
        <f ca="1" xml:space="preserve"> G207/G9</f>
        <v>#REF!</v>
      </c>
      <c r="H208" s="30" t="e">
        <f>IF(H9=0, 0, H207/H9)</f>
        <v>#REF!</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1</v>
      </c>
      <c r="J209" s="116">
        <v>1</v>
      </c>
      <c r="K209" s="116">
        <v>1</v>
      </c>
      <c r="L209" s="116">
        <v>1</v>
      </c>
      <c r="M209" s="116">
        <v>1</v>
      </c>
      <c r="N209" s="116">
        <v>1</v>
      </c>
      <c r="O209" s="116">
        <v>1</v>
      </c>
      <c r="P209" s="116">
        <v>1</v>
      </c>
      <c r="Q209" s="116">
        <v>1</v>
      </c>
      <c r="R209" s="116">
        <v>1</v>
      </c>
      <c r="S209" s="116">
        <v>1</v>
      </c>
      <c r="T209" s="116">
        <v>1</v>
      </c>
      <c r="U209" s="116">
        <v>1</v>
      </c>
      <c r="V209" s="116">
        <v>1</v>
      </c>
      <c r="W209" s="116">
        <v>1330</v>
      </c>
      <c r="X209" s="116">
        <v>1</v>
      </c>
      <c r="Y209" s="116">
        <v>1</v>
      </c>
      <c r="Z209" s="116">
        <v>1</v>
      </c>
      <c r="AA209" s="116">
        <v>0</v>
      </c>
      <c r="AB209" s="116">
        <v>1</v>
      </c>
      <c r="AC209" s="116">
        <v>1</v>
      </c>
      <c r="AD209" s="116">
        <v>1</v>
      </c>
      <c r="AE209" s="116">
        <v>1</v>
      </c>
      <c r="AF209" s="116">
        <v>1</v>
      </c>
      <c r="AG209" s="116">
        <v>1</v>
      </c>
      <c r="AH209" s="116">
        <v>29042</v>
      </c>
      <c r="AI209" s="116">
        <v>4</v>
      </c>
      <c r="AJ209" s="116">
        <v>4</v>
      </c>
      <c r="AK209" s="116">
        <v>4</v>
      </c>
      <c r="AL209" s="116">
        <v>4</v>
      </c>
      <c r="AM209" s="116">
        <v>4</v>
      </c>
      <c r="AN209" s="116">
        <v>4</v>
      </c>
      <c r="AO209" s="116">
        <v>4</v>
      </c>
      <c r="AP209" s="116">
        <v>4</v>
      </c>
      <c r="AQ209" s="116">
        <v>4</v>
      </c>
      <c r="AR209" s="116">
        <v>4</v>
      </c>
      <c r="AS209" s="116">
        <v>4</v>
      </c>
      <c r="AT209" s="116">
        <v>4</v>
      </c>
      <c r="AU209" s="116">
        <v>4</v>
      </c>
      <c r="AV209" s="116">
        <v>4</v>
      </c>
      <c r="AW209" s="116">
        <v>24587</v>
      </c>
      <c r="AX209" s="116">
        <v>4</v>
      </c>
      <c r="AY209" s="116">
        <v>1</v>
      </c>
      <c r="AZ209" s="116">
        <v>1</v>
      </c>
      <c r="BA209" s="116">
        <v>1</v>
      </c>
      <c r="BB209" s="116">
        <v>4</v>
      </c>
      <c r="BC209" s="116">
        <v>4</v>
      </c>
      <c r="BD209" s="116">
        <v>4</v>
      </c>
      <c r="BE209" s="116">
        <v>1</v>
      </c>
      <c r="BF209" s="116">
        <v>1</v>
      </c>
      <c r="BG209" s="116">
        <v>22257</v>
      </c>
      <c r="BH209" s="116">
        <v>21434</v>
      </c>
      <c r="BI209" s="116">
        <v>21103</v>
      </c>
      <c r="BJ209" s="116">
        <v>20888</v>
      </c>
      <c r="BK209" s="116">
        <v>20300</v>
      </c>
      <c r="BL209" s="116">
        <v>0</v>
      </c>
      <c r="BM209" s="116">
        <v>0</v>
      </c>
      <c r="BN209" s="116">
        <v>18269</v>
      </c>
      <c r="BO209" s="116">
        <v>17894</v>
      </c>
      <c r="BP209" s="116">
        <v>15087</v>
      </c>
      <c r="BQ209" s="116">
        <v>15449</v>
      </c>
      <c r="BR209" s="116">
        <v>15361</v>
      </c>
      <c r="BS209" s="116">
        <v>14962</v>
      </c>
      <c r="BT209" s="116">
        <v>14717</v>
      </c>
      <c r="BU209" s="116">
        <v>16175</v>
      </c>
      <c r="BV209" s="116">
        <v>15815</v>
      </c>
      <c r="BW209" s="116">
        <v>0</v>
      </c>
      <c r="BX209" s="116">
        <v>0</v>
      </c>
      <c r="BY209" s="116">
        <v>13657</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1328</v>
      </c>
      <c r="J213" s="116">
        <v>1328</v>
      </c>
      <c r="K213" s="116">
        <v>1328</v>
      </c>
      <c r="L213" s="116">
        <v>1329</v>
      </c>
      <c r="M213" s="116">
        <v>1329</v>
      </c>
      <c r="N213" s="116">
        <v>1329</v>
      </c>
      <c r="O213" s="116">
        <v>1330</v>
      </c>
      <c r="P213" s="116">
        <v>1330</v>
      </c>
      <c r="Q213" s="116">
        <v>1330</v>
      </c>
      <c r="R213" s="116">
        <v>1330</v>
      </c>
      <c r="S213" s="116">
        <v>1330</v>
      </c>
      <c r="T213" s="116">
        <v>1330</v>
      </c>
      <c r="U213" s="116">
        <v>1330</v>
      </c>
      <c r="V213" s="116">
        <v>1330</v>
      </c>
      <c r="W213" s="116">
        <v>0</v>
      </c>
      <c r="X213" s="116">
        <v>1330</v>
      </c>
      <c r="Y213" s="116">
        <v>1330</v>
      </c>
      <c r="Z213" s="116">
        <v>1330</v>
      </c>
      <c r="AA213" s="116">
        <v>0</v>
      </c>
      <c r="AB213" s="116">
        <v>1330</v>
      </c>
      <c r="AC213" s="116">
        <v>1331</v>
      </c>
      <c r="AD213" s="116">
        <v>1331</v>
      </c>
      <c r="AE213" s="116">
        <v>1330</v>
      </c>
      <c r="AF213" s="116">
        <v>27654</v>
      </c>
      <c r="AG213" s="116">
        <v>27575</v>
      </c>
      <c r="AH213" s="116">
        <v>1</v>
      </c>
      <c r="AI213" s="116">
        <v>1482</v>
      </c>
      <c r="AJ213" s="116">
        <v>1480</v>
      </c>
      <c r="AK213" s="116">
        <v>1480</v>
      </c>
      <c r="AL213" s="116">
        <v>1479</v>
      </c>
      <c r="AM213" s="116">
        <v>1472</v>
      </c>
      <c r="AN213" s="116">
        <v>1472</v>
      </c>
      <c r="AO213" s="116">
        <v>1472</v>
      </c>
      <c r="AP213" s="116">
        <v>1470</v>
      </c>
      <c r="AQ213" s="116">
        <v>1470</v>
      </c>
      <c r="AR213" s="116">
        <v>1470</v>
      </c>
      <c r="AS213" s="116">
        <v>1466</v>
      </c>
      <c r="AT213" s="116">
        <v>1466</v>
      </c>
      <c r="AU213" s="116">
        <v>1467</v>
      </c>
      <c r="AV213" s="116">
        <v>1467</v>
      </c>
      <c r="AW213" s="116">
        <v>1</v>
      </c>
      <c r="AX213" s="116">
        <v>1468</v>
      </c>
      <c r="AY213" s="116">
        <v>23929</v>
      </c>
      <c r="AZ213" s="116">
        <v>23459</v>
      </c>
      <c r="BA213" s="116">
        <v>22915</v>
      </c>
      <c r="BB213" s="116">
        <v>1234</v>
      </c>
      <c r="BC213" s="116">
        <v>1185</v>
      </c>
      <c r="BD213" s="116">
        <v>1183</v>
      </c>
      <c r="BE213" s="116">
        <v>22866</v>
      </c>
      <c r="BF213" s="116">
        <v>22314</v>
      </c>
      <c r="BG213" s="116">
        <v>1</v>
      </c>
      <c r="BH213" s="116">
        <v>4</v>
      </c>
      <c r="BI213" s="116">
        <v>1</v>
      </c>
      <c r="BJ213" s="116">
        <v>1</v>
      </c>
      <c r="BK213" s="116">
        <v>1</v>
      </c>
      <c r="BL213" s="116">
        <v>0</v>
      </c>
      <c r="BM213" s="116">
        <v>0</v>
      </c>
      <c r="BN213" s="116">
        <v>0</v>
      </c>
      <c r="BO213" s="116">
        <v>2290</v>
      </c>
      <c r="BP213" s="116">
        <v>2290</v>
      </c>
      <c r="BQ213" s="116">
        <v>2290</v>
      </c>
      <c r="BR213" s="116">
        <v>2290</v>
      </c>
      <c r="BS213" s="116">
        <v>2290</v>
      </c>
      <c r="BT213" s="116">
        <v>2290</v>
      </c>
      <c r="BU213" s="116">
        <v>2290</v>
      </c>
      <c r="BV213" s="116">
        <v>0</v>
      </c>
      <c r="BW213" s="116">
        <v>967</v>
      </c>
      <c r="BX213" s="116">
        <v>967</v>
      </c>
      <c r="BY213" s="116">
        <v>967</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4</v>
      </c>
      <c r="J215" s="116">
        <v>4</v>
      </c>
      <c r="K215" s="116">
        <v>4</v>
      </c>
      <c r="L215" s="116">
        <v>4</v>
      </c>
      <c r="M215" s="116">
        <v>4</v>
      </c>
      <c r="N215" s="116">
        <v>4</v>
      </c>
      <c r="O215" s="116">
        <v>4</v>
      </c>
      <c r="P215" s="116">
        <v>4</v>
      </c>
      <c r="Q215" s="116">
        <v>4</v>
      </c>
      <c r="R215" s="116">
        <v>4</v>
      </c>
      <c r="S215" s="116">
        <v>4</v>
      </c>
      <c r="T215" s="116">
        <v>4</v>
      </c>
      <c r="U215" s="116">
        <v>4</v>
      </c>
      <c r="V215" s="116">
        <v>4</v>
      </c>
      <c r="W215" s="116">
        <v>4</v>
      </c>
      <c r="X215" s="116">
        <v>4</v>
      </c>
      <c r="Y215" s="116">
        <v>4</v>
      </c>
      <c r="Z215" s="116">
        <v>4</v>
      </c>
      <c r="AA215" s="116">
        <v>0</v>
      </c>
      <c r="AB215" s="116">
        <v>4</v>
      </c>
      <c r="AC215" s="116">
        <v>4</v>
      </c>
      <c r="AD215" s="116">
        <v>4</v>
      </c>
      <c r="AE215" s="116">
        <v>4</v>
      </c>
      <c r="AF215" s="116">
        <v>4</v>
      </c>
      <c r="AG215" s="116">
        <v>4</v>
      </c>
      <c r="AH215" s="116">
        <v>4</v>
      </c>
      <c r="AI215" s="116">
        <v>1</v>
      </c>
      <c r="AJ215" s="116">
        <v>1</v>
      </c>
      <c r="AK215" s="116">
        <v>1</v>
      </c>
      <c r="AL215" s="116">
        <v>1</v>
      </c>
      <c r="AM215" s="116">
        <v>1</v>
      </c>
      <c r="AN215" s="116">
        <v>1</v>
      </c>
      <c r="AO215" s="116">
        <v>1</v>
      </c>
      <c r="AP215" s="116">
        <v>1</v>
      </c>
      <c r="AQ215" s="116">
        <v>1</v>
      </c>
      <c r="AR215" s="116">
        <v>1</v>
      </c>
      <c r="AS215" s="116">
        <v>1</v>
      </c>
      <c r="AT215" s="116">
        <v>1</v>
      </c>
      <c r="AU215" s="116">
        <v>1</v>
      </c>
      <c r="AV215" s="116">
        <v>1</v>
      </c>
      <c r="AW215" s="116">
        <v>4</v>
      </c>
      <c r="AX215" s="116">
        <v>0</v>
      </c>
      <c r="AY215" s="116">
        <v>4</v>
      </c>
      <c r="AZ215" s="116">
        <v>4</v>
      </c>
      <c r="BA215" s="116">
        <v>4</v>
      </c>
      <c r="BB215" s="116">
        <v>1</v>
      </c>
      <c r="BC215" s="116">
        <v>1</v>
      </c>
      <c r="BD215" s="116">
        <v>1</v>
      </c>
      <c r="BE215" s="116">
        <v>4</v>
      </c>
      <c r="BF215" s="116">
        <v>4</v>
      </c>
      <c r="BG215" s="116">
        <v>4</v>
      </c>
      <c r="BH215" s="116">
        <v>1</v>
      </c>
      <c r="BI215" s="116">
        <v>4</v>
      </c>
      <c r="BJ215" s="116">
        <v>4</v>
      </c>
      <c r="BK215" s="116">
        <v>4</v>
      </c>
      <c r="BL215" s="116">
        <v>0</v>
      </c>
      <c r="BM215" s="116">
        <v>0</v>
      </c>
      <c r="BN215" s="116">
        <v>967</v>
      </c>
      <c r="BO215" s="116">
        <v>967</v>
      </c>
      <c r="BP215" s="116">
        <v>967</v>
      </c>
      <c r="BQ215" s="116">
        <v>967</v>
      </c>
      <c r="BR215" s="116">
        <v>967</v>
      </c>
      <c r="BS215" s="116">
        <v>967</v>
      </c>
      <c r="BT215" s="116">
        <v>967</v>
      </c>
      <c r="BU215" s="116">
        <v>967</v>
      </c>
      <c r="BV215" s="116">
        <v>967</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7"/>
      <c r="E222" s="9"/>
      <c r="F222" s="24"/>
      <c r="G222" s="117"/>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row>
    <row r="223" spans="1:84" ht="13.8" thickBot="1" x14ac:dyDescent="0.3">
      <c r="A223" s="17"/>
      <c r="B223" s="17"/>
      <c r="C223" s="17"/>
      <c r="D223" s="17"/>
      <c r="E223" s="11"/>
      <c r="F223" s="25" t="s">
        <v>198</v>
      </c>
      <c r="G223" s="117"/>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26" t="e">
        <f>#REF!</f>
        <v>#REF!</v>
      </c>
      <c r="I224" s="126">
        <v>494</v>
      </c>
      <c r="J224" s="126">
        <v>491</v>
      </c>
      <c r="K224" s="126">
        <v>489</v>
      </c>
      <c r="L224" s="126">
        <v>485</v>
      </c>
      <c r="M224" s="126">
        <v>479</v>
      </c>
      <c r="N224" s="126">
        <v>477</v>
      </c>
      <c r="O224" s="126">
        <v>31</v>
      </c>
      <c r="P224" s="126">
        <v>469</v>
      </c>
      <c r="Q224" s="126">
        <v>461</v>
      </c>
      <c r="R224" s="126">
        <v>459</v>
      </c>
      <c r="S224" s="126">
        <v>468</v>
      </c>
      <c r="T224" s="126">
        <v>467</v>
      </c>
      <c r="U224" s="126">
        <v>473</v>
      </c>
      <c r="V224" s="126">
        <v>440</v>
      </c>
      <c r="W224" s="126">
        <v>436</v>
      </c>
      <c r="X224" s="126">
        <v>435</v>
      </c>
      <c r="Y224" s="126">
        <v>437</v>
      </c>
      <c r="Z224" s="126">
        <v>432</v>
      </c>
      <c r="AA224" s="126">
        <v>423</v>
      </c>
      <c r="AB224" s="126">
        <v>424</v>
      </c>
      <c r="AC224" s="126">
        <v>426</v>
      </c>
      <c r="AD224" s="126">
        <v>431</v>
      </c>
      <c r="AE224" s="126">
        <v>411</v>
      </c>
      <c r="AF224" s="126">
        <v>405</v>
      </c>
      <c r="AG224" s="126">
        <v>19</v>
      </c>
      <c r="AH224" s="126">
        <v>408</v>
      </c>
      <c r="AI224" s="126">
        <v>36</v>
      </c>
      <c r="AJ224" s="126">
        <v>396</v>
      </c>
      <c r="AK224" s="126">
        <v>52</v>
      </c>
      <c r="AL224" s="126">
        <v>361</v>
      </c>
      <c r="AM224" s="126">
        <v>61</v>
      </c>
      <c r="AN224" s="126">
        <v>331</v>
      </c>
      <c r="AO224" s="126">
        <v>347</v>
      </c>
      <c r="AP224" s="126">
        <v>65</v>
      </c>
      <c r="AQ224" s="126">
        <v>347</v>
      </c>
      <c r="AR224" s="126">
        <v>350</v>
      </c>
      <c r="AS224" s="126">
        <v>350</v>
      </c>
      <c r="AT224" s="126">
        <v>346</v>
      </c>
      <c r="AU224" s="126">
        <v>340</v>
      </c>
      <c r="AV224" s="126">
        <v>334</v>
      </c>
      <c r="AW224" s="126">
        <v>332</v>
      </c>
      <c r="AX224" s="126">
        <v>326</v>
      </c>
      <c r="AY224" s="126">
        <v>319</v>
      </c>
      <c r="AZ224" s="126">
        <v>315</v>
      </c>
      <c r="BA224" s="126">
        <v>308</v>
      </c>
      <c r="BB224" s="126">
        <v>321</v>
      </c>
      <c r="BC224" s="126">
        <v>317</v>
      </c>
      <c r="BD224" s="126">
        <v>315</v>
      </c>
      <c r="BE224" s="126">
        <v>311</v>
      </c>
      <c r="BF224" s="126">
        <v>298</v>
      </c>
      <c r="BG224" s="126">
        <v>295</v>
      </c>
      <c r="BH224" s="126">
        <v>290</v>
      </c>
      <c r="BI224" s="126">
        <v>288</v>
      </c>
      <c r="BJ224" s="126">
        <v>286</v>
      </c>
      <c r="BK224" s="126">
        <v>334</v>
      </c>
      <c r="BL224" s="126">
        <v>357</v>
      </c>
      <c r="BM224" s="126">
        <v>351</v>
      </c>
      <c r="BN224" s="126">
        <v>359</v>
      </c>
      <c r="BO224" s="126">
        <v>362</v>
      </c>
      <c r="BP224" s="126">
        <v>360</v>
      </c>
      <c r="BQ224" s="126">
        <v>357</v>
      </c>
      <c r="BR224" s="126">
        <v>340</v>
      </c>
      <c r="BS224" s="126">
        <v>340</v>
      </c>
      <c r="BT224" s="126">
        <v>326</v>
      </c>
      <c r="BU224" s="126">
        <v>332</v>
      </c>
      <c r="BV224" s="126">
        <v>331</v>
      </c>
      <c r="BW224" s="126">
        <v>336</v>
      </c>
      <c r="BX224" s="126">
        <v>361</v>
      </c>
      <c r="BY224" s="126">
        <v>345</v>
      </c>
      <c r="BZ224" s="126">
        <v>337</v>
      </c>
      <c r="CA224" s="126">
        <v>330</v>
      </c>
      <c r="CB224" s="126">
        <v>321</v>
      </c>
      <c r="CC224" s="126">
        <v>328</v>
      </c>
      <c r="CD224" s="126">
        <v>309</v>
      </c>
      <c r="CE224" s="126">
        <v>309</v>
      </c>
      <c r="CF224" s="126">
        <v>326</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26" t="e">
        <f>#REF!</f>
        <v>#REF!</v>
      </c>
      <c r="I225" s="126">
        <v>28</v>
      </c>
      <c r="J225" s="126">
        <v>16</v>
      </c>
      <c r="K225" s="126">
        <v>53</v>
      </c>
      <c r="L225" s="126">
        <v>28</v>
      </c>
      <c r="M225" s="126">
        <v>17</v>
      </c>
      <c r="N225" s="126">
        <v>15</v>
      </c>
      <c r="O225" s="126">
        <v>477</v>
      </c>
      <c r="P225" s="126">
        <v>44</v>
      </c>
      <c r="Q225" s="126">
        <v>32</v>
      </c>
      <c r="R225" s="126">
        <v>44</v>
      </c>
      <c r="S225" s="126">
        <v>62</v>
      </c>
      <c r="T225" s="126">
        <v>39</v>
      </c>
      <c r="U225" s="126">
        <v>23</v>
      </c>
      <c r="V225" s="126">
        <v>67</v>
      </c>
      <c r="W225" s="126">
        <v>15</v>
      </c>
      <c r="X225" s="126">
        <v>83</v>
      </c>
      <c r="Y225" s="126">
        <v>28</v>
      </c>
      <c r="Z225" s="126">
        <v>25</v>
      </c>
      <c r="AA225" s="126">
        <v>26</v>
      </c>
      <c r="AB225" s="126">
        <v>28</v>
      </c>
      <c r="AC225" s="126">
        <v>57</v>
      </c>
      <c r="AD225" s="126">
        <v>69</v>
      </c>
      <c r="AE225" s="126">
        <v>72</v>
      </c>
      <c r="AF225" s="126">
        <v>40</v>
      </c>
      <c r="AG225" s="126">
        <v>414</v>
      </c>
      <c r="AH225" s="126">
        <v>61</v>
      </c>
      <c r="AI225" s="126">
        <v>404</v>
      </c>
      <c r="AJ225" s="126">
        <v>53</v>
      </c>
      <c r="AK225" s="126">
        <v>385</v>
      </c>
      <c r="AL225" s="126">
        <v>65</v>
      </c>
      <c r="AM225" s="126">
        <v>336</v>
      </c>
      <c r="AN225" s="126">
        <v>16</v>
      </c>
      <c r="AO225" s="126">
        <v>19</v>
      </c>
      <c r="AP225" s="126">
        <v>346</v>
      </c>
      <c r="AQ225" s="126">
        <v>29</v>
      </c>
      <c r="AR225" s="126">
        <v>34</v>
      </c>
      <c r="AS225" s="126">
        <v>45</v>
      </c>
      <c r="AT225" s="126">
        <v>29</v>
      </c>
      <c r="AU225" s="126">
        <v>47</v>
      </c>
      <c r="AV225" s="126">
        <v>68</v>
      </c>
      <c r="AW225" s="126">
        <v>24</v>
      </c>
      <c r="AX225" s="126">
        <v>21</v>
      </c>
      <c r="AY225" s="126">
        <v>45</v>
      </c>
      <c r="AZ225" s="126">
        <v>31</v>
      </c>
      <c r="BA225" s="126">
        <v>60</v>
      </c>
      <c r="BB225" s="126">
        <v>29</v>
      </c>
      <c r="BC225" s="126">
        <v>18</v>
      </c>
      <c r="BD225" s="126">
        <v>34</v>
      </c>
      <c r="BE225" s="126">
        <v>56</v>
      </c>
      <c r="BF225" s="126">
        <v>75</v>
      </c>
      <c r="BG225" s="126">
        <v>70</v>
      </c>
      <c r="BH225" s="126">
        <v>26</v>
      </c>
      <c r="BI225" s="126">
        <v>23</v>
      </c>
      <c r="BJ225" s="126">
        <v>11</v>
      </c>
      <c r="BK225" s="126">
        <v>92</v>
      </c>
      <c r="BL225" s="126">
        <v>13</v>
      </c>
      <c r="BM225" s="126">
        <v>9</v>
      </c>
      <c r="BN225" s="126">
        <v>30</v>
      </c>
      <c r="BO225" s="126">
        <v>22</v>
      </c>
      <c r="BP225" s="126">
        <v>24</v>
      </c>
      <c r="BQ225" s="126">
        <v>17</v>
      </c>
      <c r="BR225" s="126">
        <v>28</v>
      </c>
      <c r="BS225" s="126">
        <v>19</v>
      </c>
      <c r="BT225" s="126">
        <v>21</v>
      </c>
      <c r="BU225" s="126">
        <v>31</v>
      </c>
      <c r="BV225" s="126">
        <v>16</v>
      </c>
      <c r="BW225" s="126">
        <v>52</v>
      </c>
      <c r="BX225" s="126">
        <v>33</v>
      </c>
      <c r="BY225" s="126">
        <v>42</v>
      </c>
      <c r="BZ225" s="126">
        <v>59</v>
      </c>
      <c r="CA225" s="126">
        <v>91</v>
      </c>
      <c r="CB225" s="126">
        <v>71</v>
      </c>
      <c r="CC225" s="126">
        <v>58</v>
      </c>
      <c r="CD225" s="126">
        <v>33</v>
      </c>
      <c r="CE225" s="126">
        <v>47</v>
      </c>
      <c r="CF225" s="126">
        <v>22</v>
      </c>
    </row>
    <row r="226" spans="1:84" x14ac:dyDescent="0.25">
      <c r="A226" s="17"/>
      <c r="B226" s="17"/>
      <c r="C226" s="17"/>
      <c r="D226" s="17"/>
      <c r="E226" s="11"/>
      <c r="F226" s="27" t="s">
        <v>68</v>
      </c>
      <c r="G226" s="106" t="e">
        <f ca="1" xml:space="preserve"> G225/G8</f>
        <v>#REF!</v>
      </c>
      <c r="H226" s="74" t="e">
        <f>IF(H8=0, 0, H225/H8)</f>
        <v>#REF!</v>
      </c>
      <c r="I226" s="74">
        <v>4.8296679603277272E-4</v>
      </c>
      <c r="J226" s="74">
        <v>2.7561496589264796E-4</v>
      </c>
      <c r="K226" s="74">
        <v>9.0890382768555353E-4</v>
      </c>
      <c r="L226" s="74">
        <v>4.7836263304460732E-4</v>
      </c>
      <c r="M226" s="74">
        <v>2.8938140469138323E-4</v>
      </c>
      <c r="N226" s="74">
        <v>2.5534957356621214E-4</v>
      </c>
      <c r="O226" s="74">
        <v>8.1030118742249479E-3</v>
      </c>
      <c r="P226" s="74">
        <v>7.4503030918757836E-4</v>
      </c>
      <c r="Q226" s="74">
        <v>5.4157428876064112E-4</v>
      </c>
      <c r="R226" s="74">
        <v>7.4345673588699455E-4</v>
      </c>
      <c r="S226" s="74">
        <v>1.0460074570209034E-3</v>
      </c>
      <c r="T226" s="74">
        <v>6.5694168379206949E-4</v>
      </c>
      <c r="U226" s="74">
        <v>3.8734884974232883E-4</v>
      </c>
      <c r="V226" s="74">
        <v>1.1289153987430285E-3</v>
      </c>
      <c r="W226" s="74">
        <v>2.5198649352394713E-4</v>
      </c>
      <c r="X226" s="74">
        <v>1.3921736359214345E-3</v>
      </c>
      <c r="Y226" s="74">
        <v>4.687840077684207E-4</v>
      </c>
      <c r="Z226" s="74">
        <v>4.1838903486017439E-4</v>
      </c>
      <c r="AA226" s="74">
        <v>4.3467357686199112E-4</v>
      </c>
      <c r="AB226" s="74">
        <v>4.6732091594899527E-4</v>
      </c>
      <c r="AC226" s="74">
        <v>9.4852977884279368E-4</v>
      </c>
      <c r="AD226" s="74">
        <v>1.1458938802623932E-3</v>
      </c>
      <c r="AE226" s="74">
        <v>1.1933174224343676E-3</v>
      </c>
      <c r="AF226" s="74">
        <v>6.6161632869099214E-4</v>
      </c>
      <c r="AG226" s="74">
        <v>6.8321341342662883E-3</v>
      </c>
      <c r="AH226" s="74">
        <v>1.0058205682061767E-3</v>
      </c>
      <c r="AI226" s="74">
        <v>6.6523958504857567E-3</v>
      </c>
      <c r="AJ226" s="74">
        <v>8.7022198870353345E-4</v>
      </c>
      <c r="AK226" s="74">
        <v>6.3107512252692311E-3</v>
      </c>
      <c r="AL226" s="74">
        <v>1.0651896037494673E-3</v>
      </c>
      <c r="AM226" s="74">
        <v>5.5072938862481564E-3</v>
      </c>
      <c r="AN226" s="74">
        <v>2.6172871818360267E-4</v>
      </c>
      <c r="AO226" s="74">
        <v>3.1219191587249424E-4</v>
      </c>
      <c r="AP226" s="74">
        <v>5.677622618598316E-3</v>
      </c>
      <c r="AQ226" s="74">
        <v>4.7165975441164511E-4</v>
      </c>
      <c r="AR226" s="74">
        <v>5.5538313268756428E-4</v>
      </c>
      <c r="AS226" s="74">
        <v>7.3356807511737085E-4</v>
      </c>
      <c r="AT226" s="74">
        <v>4.723896400065157E-4</v>
      </c>
      <c r="AU226" s="74">
        <v>7.6451355791596861E-4</v>
      </c>
      <c r="AV226" s="74">
        <v>1.1065367028460775E-3</v>
      </c>
      <c r="AW226" s="74">
        <v>3.8997123962107794E-4</v>
      </c>
      <c r="AX226" s="74">
        <v>3.4088142196250304E-4</v>
      </c>
      <c r="AY226" s="74">
        <v>7.3005726893687439E-4</v>
      </c>
      <c r="AZ226" s="74">
        <v>5.024555488921666E-4</v>
      </c>
      <c r="BA226" s="74">
        <v>9.6966562696963331E-4</v>
      </c>
      <c r="BB226" s="74">
        <v>4.6722949023651479E-4</v>
      </c>
      <c r="BC226" s="74">
        <v>2.8912875867386276E-4</v>
      </c>
      <c r="BD226" s="74">
        <v>5.4500280516149721E-4</v>
      </c>
      <c r="BE226" s="74">
        <v>8.9742151568083844E-4</v>
      </c>
      <c r="BF226" s="74">
        <v>1.2015187196616523E-3</v>
      </c>
      <c r="BG226" s="74">
        <v>1.1158401479285224E-3</v>
      </c>
      <c r="BH226" s="74">
        <v>4.1223383171346575E-4</v>
      </c>
      <c r="BI226" s="74">
        <v>3.6350992540144138E-4</v>
      </c>
      <c r="BJ226" s="74">
        <v>1.733675865655881E-4</v>
      </c>
      <c r="BK226" s="74">
        <v>1.4461543298175017E-3</v>
      </c>
      <c r="BL226" s="74">
        <v>2.0336331638639031E-4</v>
      </c>
      <c r="BM226" s="74">
        <v>1.4078998826750098E-4</v>
      </c>
      <c r="BN226" s="74">
        <v>4.6713691783061614E-4</v>
      </c>
      <c r="BO226" s="74">
        <v>3.4160960233536744E-4</v>
      </c>
      <c r="BP226" s="74">
        <v>3.7046184243022968E-4</v>
      </c>
      <c r="BQ226" s="74">
        <v>2.6070021009369873E-4</v>
      </c>
      <c r="BR226" s="74">
        <v>4.2770292976506888E-4</v>
      </c>
      <c r="BS226" s="74">
        <v>2.8586474084104415E-4</v>
      </c>
      <c r="BT226" s="74">
        <v>3.1595576619273299E-4</v>
      </c>
      <c r="BU226" s="74">
        <v>4.664108929511773E-4</v>
      </c>
      <c r="BV226" s="74">
        <v>2.4007442307115206E-4</v>
      </c>
      <c r="BW226" s="74">
        <v>7.7895619869375039E-4</v>
      </c>
      <c r="BX226" s="74">
        <v>4.9331778634855144E-4</v>
      </c>
      <c r="BY226" s="74">
        <v>6.2675341729839427E-4</v>
      </c>
      <c r="BZ226" s="74">
        <v>8.7935017512482305E-4</v>
      </c>
      <c r="CA226" s="74">
        <v>1.354348052566564E-3</v>
      </c>
      <c r="CB226" s="74">
        <v>1.0563589835148486E-3</v>
      </c>
      <c r="CC226" s="74">
        <v>8.6130086130086132E-4</v>
      </c>
      <c r="CD226" s="74">
        <v>4.8932384341637011E-4</v>
      </c>
      <c r="CE226" s="74">
        <v>6.9570880885770538E-4</v>
      </c>
      <c r="CF226" s="74">
        <v>3.2505910165484632E-4</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73</v>
      </c>
      <c r="J233" s="73">
        <v>74</v>
      </c>
      <c r="K233" s="73">
        <v>75</v>
      </c>
      <c r="L233" s="73">
        <v>76</v>
      </c>
      <c r="M233" s="73">
        <v>78</v>
      </c>
      <c r="N233" s="73">
        <v>80</v>
      </c>
      <c r="O233" s="73">
        <v>80</v>
      </c>
      <c r="P233" s="73">
        <v>80</v>
      </c>
      <c r="Q233" s="73">
        <v>95</v>
      </c>
      <c r="R233" s="73">
        <v>82</v>
      </c>
      <c r="S233" s="73">
        <v>86</v>
      </c>
      <c r="T233" s="73">
        <v>88</v>
      </c>
      <c r="U233" s="73">
        <v>87</v>
      </c>
      <c r="V233" s="73">
        <v>85</v>
      </c>
      <c r="W233" s="73">
        <v>90</v>
      </c>
      <c r="X233" s="73">
        <v>93</v>
      </c>
      <c r="Y233" s="73">
        <v>92</v>
      </c>
      <c r="Z233" s="73">
        <v>91</v>
      </c>
      <c r="AA233" s="73">
        <v>92</v>
      </c>
      <c r="AB233" s="73">
        <v>95</v>
      </c>
      <c r="AC233" s="73">
        <v>101</v>
      </c>
      <c r="AD233" s="73">
        <v>100</v>
      </c>
      <c r="AE233" s="73">
        <v>106</v>
      </c>
      <c r="AF233" s="73">
        <v>107</v>
      </c>
      <c r="AG233" s="73">
        <v>104</v>
      </c>
      <c r="AH233" s="73">
        <v>97</v>
      </c>
      <c r="AI233" s="73">
        <v>114</v>
      </c>
      <c r="AJ233" s="73">
        <v>114</v>
      </c>
      <c r="AK233" s="73">
        <v>117</v>
      </c>
      <c r="AL233" s="73">
        <v>122</v>
      </c>
      <c r="AM233" s="73">
        <v>120</v>
      </c>
      <c r="AN233" s="73">
        <v>127</v>
      </c>
      <c r="AO233" s="73">
        <v>123</v>
      </c>
      <c r="AP233" s="73">
        <v>97</v>
      </c>
      <c r="AQ233" s="73">
        <v>58</v>
      </c>
      <c r="AR233" s="73">
        <v>44</v>
      </c>
      <c r="AS233" s="73">
        <v>27</v>
      </c>
      <c r="AT233" s="73">
        <v>26</v>
      </c>
      <c r="AU233" s="73">
        <v>24</v>
      </c>
      <c r="AV233" s="73">
        <v>24</v>
      </c>
      <c r="AW233" s="73">
        <v>22</v>
      </c>
      <c r="AX233" s="73">
        <v>22</v>
      </c>
      <c r="AY233" s="73">
        <v>25</v>
      </c>
      <c r="AZ233" s="73">
        <v>27</v>
      </c>
      <c r="BA233" s="73">
        <v>28</v>
      </c>
      <c r="BB233" s="73">
        <v>25</v>
      </c>
      <c r="BC233" s="73">
        <v>26</v>
      </c>
      <c r="BD233" s="73">
        <v>24</v>
      </c>
      <c r="BE233" s="73">
        <v>18</v>
      </c>
      <c r="BF233" s="73">
        <v>11</v>
      </c>
      <c r="BG233" s="73">
        <v>7</v>
      </c>
      <c r="BH233" s="73">
        <v>80</v>
      </c>
      <c r="BI233" s="73">
        <v>75</v>
      </c>
      <c r="BJ233" s="73">
        <v>106</v>
      </c>
      <c r="BK233" s="73">
        <v>104</v>
      </c>
      <c r="BL233" s="73">
        <v>120</v>
      </c>
      <c r="BM233" s="73">
        <v>179</v>
      </c>
      <c r="BN233" s="73">
        <v>176</v>
      </c>
      <c r="BO233" s="73">
        <v>127</v>
      </c>
      <c r="BP233" s="73">
        <v>103</v>
      </c>
      <c r="BQ233" s="73">
        <v>102</v>
      </c>
      <c r="BR233" s="73">
        <v>105</v>
      </c>
      <c r="BS233" s="73">
        <v>101</v>
      </c>
      <c r="BT233" s="73">
        <v>88</v>
      </c>
      <c r="BU233" s="73">
        <v>91</v>
      </c>
      <c r="BV233" s="73">
        <v>85</v>
      </c>
      <c r="BW233" s="73">
        <v>80</v>
      </c>
      <c r="BX233" s="73">
        <v>83</v>
      </c>
      <c r="BY233" s="73">
        <v>88</v>
      </c>
      <c r="BZ233" s="73">
        <v>82</v>
      </c>
      <c r="CA233" s="73">
        <v>92</v>
      </c>
      <c r="CB233" s="73">
        <v>92</v>
      </c>
      <c r="CC233" s="73">
        <v>85</v>
      </c>
      <c r="CD233" s="73">
        <v>86</v>
      </c>
      <c r="CE233" s="73">
        <v>88</v>
      </c>
      <c r="CF233" s="73">
        <v>91</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1</v>
      </c>
      <c r="J234" s="73">
        <v>2</v>
      </c>
      <c r="K234" s="73">
        <v>2</v>
      </c>
      <c r="L234" s="73">
        <v>1</v>
      </c>
      <c r="M234" s="73">
        <v>1</v>
      </c>
      <c r="N234" s="73">
        <v>2</v>
      </c>
      <c r="O234" s="73">
        <v>2</v>
      </c>
      <c r="P234" s="73">
        <v>2</v>
      </c>
      <c r="Q234" s="73">
        <v>2</v>
      </c>
      <c r="R234" s="73">
        <v>3</v>
      </c>
      <c r="S234" s="73">
        <v>3</v>
      </c>
      <c r="T234" s="73">
        <v>4</v>
      </c>
      <c r="U234" s="73">
        <v>4</v>
      </c>
      <c r="V234" s="73">
        <v>3</v>
      </c>
      <c r="W234" s="73">
        <v>3</v>
      </c>
      <c r="X234" s="73">
        <v>3</v>
      </c>
      <c r="Y234" s="73">
        <v>2</v>
      </c>
      <c r="Z234" s="73">
        <v>2</v>
      </c>
      <c r="AA234" s="73">
        <v>3</v>
      </c>
      <c r="AB234" s="73">
        <v>2</v>
      </c>
      <c r="AC234" s="73">
        <v>2</v>
      </c>
      <c r="AD234" s="73">
        <v>2</v>
      </c>
      <c r="AE234" s="73">
        <v>1</v>
      </c>
      <c r="AF234" s="73">
        <v>1</v>
      </c>
      <c r="AG234" s="73">
        <v>1</v>
      </c>
      <c r="AH234" s="73">
        <v>2</v>
      </c>
      <c r="AI234" s="73">
        <v>2</v>
      </c>
      <c r="AJ234" s="73">
        <v>2</v>
      </c>
      <c r="AK234" s="73">
        <v>3</v>
      </c>
      <c r="AL234" s="73">
        <v>1</v>
      </c>
      <c r="AM234" s="73">
        <v>1</v>
      </c>
      <c r="AN234" s="73">
        <v>1</v>
      </c>
      <c r="AO234" s="73">
        <v>1</v>
      </c>
      <c r="AP234" s="73">
        <v>0</v>
      </c>
      <c r="AQ234" s="73">
        <v>0</v>
      </c>
      <c r="AR234" s="73">
        <v>0</v>
      </c>
      <c r="AS234" s="73">
        <v>0</v>
      </c>
      <c r="AT234" s="73">
        <v>1</v>
      </c>
      <c r="AU234" s="73">
        <v>1</v>
      </c>
      <c r="AV234" s="73">
        <v>2</v>
      </c>
      <c r="AW234" s="73">
        <v>2</v>
      </c>
      <c r="AX234" s="73">
        <v>2</v>
      </c>
      <c r="AY234" s="73">
        <v>3</v>
      </c>
      <c r="AZ234" s="73">
        <v>3</v>
      </c>
      <c r="BA234" s="73">
        <v>3</v>
      </c>
      <c r="BB234" s="73">
        <v>1</v>
      </c>
      <c r="BC234" s="73">
        <v>1</v>
      </c>
      <c r="BD234" s="73">
        <v>1</v>
      </c>
      <c r="BE234" s="73">
        <v>1</v>
      </c>
      <c r="BF234" s="73">
        <v>0</v>
      </c>
      <c r="BG234" s="73">
        <v>0</v>
      </c>
      <c r="BH234" s="73">
        <v>4</v>
      </c>
      <c r="BI234" s="73">
        <v>3</v>
      </c>
      <c r="BJ234" s="73">
        <v>7</v>
      </c>
      <c r="BK234" s="73">
        <v>7</v>
      </c>
      <c r="BL234" s="73">
        <v>6</v>
      </c>
      <c r="BM234" s="73">
        <v>6</v>
      </c>
      <c r="BN234" s="73">
        <v>6</v>
      </c>
      <c r="BO234" s="73">
        <v>6</v>
      </c>
      <c r="BP234" s="73">
        <v>7</v>
      </c>
      <c r="BQ234" s="73">
        <v>6</v>
      </c>
      <c r="BR234" s="73">
        <v>6</v>
      </c>
      <c r="BS234" s="73">
        <v>6</v>
      </c>
      <c r="BT234" s="73">
        <v>7</v>
      </c>
      <c r="BU234" s="73">
        <v>7</v>
      </c>
      <c r="BV234" s="73">
        <v>6</v>
      </c>
      <c r="BW234" s="73">
        <v>5</v>
      </c>
      <c r="BX234" s="73">
        <v>4</v>
      </c>
      <c r="BY234" s="73">
        <v>5</v>
      </c>
      <c r="BZ234" s="73">
        <v>5</v>
      </c>
      <c r="CA234" s="73">
        <v>6</v>
      </c>
      <c r="CB234" s="73">
        <v>4</v>
      </c>
      <c r="CC234" s="73">
        <v>4</v>
      </c>
      <c r="CD234" s="73">
        <v>4</v>
      </c>
      <c r="CE234" s="73">
        <v>3</v>
      </c>
      <c r="CF234" s="73">
        <v>3</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5097</v>
      </c>
      <c r="J235" s="73">
        <v>5206</v>
      </c>
      <c r="K235" s="73">
        <v>5386</v>
      </c>
      <c r="L235" s="73">
        <v>5518</v>
      </c>
      <c r="M235" s="73">
        <v>5657</v>
      </c>
      <c r="N235" s="73">
        <v>5728</v>
      </c>
      <c r="O235" s="73">
        <v>5878</v>
      </c>
      <c r="P235" s="73">
        <v>6021</v>
      </c>
      <c r="Q235" s="73">
        <v>7918</v>
      </c>
      <c r="R235" s="73">
        <v>6401</v>
      </c>
      <c r="S235" s="73">
        <v>6487</v>
      </c>
      <c r="T235" s="73">
        <v>6612</v>
      </c>
      <c r="U235" s="73">
        <v>6763</v>
      </c>
      <c r="V235" s="73">
        <v>6921</v>
      </c>
      <c r="W235" s="73">
        <v>7121</v>
      </c>
      <c r="X235" s="73">
        <v>7282</v>
      </c>
      <c r="Y235" s="73">
        <v>7535</v>
      </c>
      <c r="Z235" s="73">
        <v>7633</v>
      </c>
      <c r="AA235" s="73">
        <v>7797</v>
      </c>
      <c r="AB235" s="73">
        <v>7918</v>
      </c>
      <c r="AC235" s="73">
        <v>8131</v>
      </c>
      <c r="AD235" s="73">
        <v>8299</v>
      </c>
      <c r="AE235" s="73">
        <v>8452</v>
      </c>
      <c r="AF235" s="73">
        <v>8651</v>
      </c>
      <c r="AG235" s="73">
        <v>8906</v>
      </c>
      <c r="AH235" s="73">
        <v>8996</v>
      </c>
      <c r="AI235" s="73">
        <v>9146</v>
      </c>
      <c r="AJ235" s="73">
        <v>9146</v>
      </c>
      <c r="AK235" s="73">
        <v>9243</v>
      </c>
      <c r="AL235" s="73">
        <v>9307</v>
      </c>
      <c r="AM235" s="73">
        <v>9421</v>
      </c>
      <c r="AN235" s="73">
        <v>9490</v>
      </c>
      <c r="AO235" s="73">
        <v>9615</v>
      </c>
      <c r="AP235" s="73">
        <v>9682</v>
      </c>
      <c r="AQ235" s="73">
        <v>9796</v>
      </c>
      <c r="AR235" s="73">
        <v>9922</v>
      </c>
      <c r="AS235" s="73">
        <v>10083</v>
      </c>
      <c r="AT235" s="73">
        <v>10179</v>
      </c>
      <c r="AU235" s="73">
        <v>10265</v>
      </c>
      <c r="AV235" s="73">
        <v>10377</v>
      </c>
      <c r="AW235" s="73">
        <v>10675</v>
      </c>
      <c r="AX235" s="73">
        <v>11312</v>
      </c>
      <c r="AY235" s="73">
        <v>11542</v>
      </c>
      <c r="AZ235" s="73">
        <v>11865</v>
      </c>
      <c r="BA235" s="73">
        <v>12135</v>
      </c>
      <c r="BB235" s="73">
        <v>12436</v>
      </c>
      <c r="BC235" s="73">
        <v>13248</v>
      </c>
      <c r="BD235" s="73">
        <v>14463</v>
      </c>
      <c r="BE235" s="73">
        <v>14649</v>
      </c>
      <c r="BF235" s="73">
        <v>14795</v>
      </c>
      <c r="BG235" s="73">
        <v>15108</v>
      </c>
      <c r="BH235" s="73">
        <v>15460</v>
      </c>
      <c r="BI235" s="73">
        <v>15663</v>
      </c>
      <c r="BJ235" s="73">
        <v>15934</v>
      </c>
      <c r="BK235" s="73">
        <v>16239</v>
      </c>
      <c r="BL235" s="73">
        <v>16462</v>
      </c>
      <c r="BM235" s="73">
        <v>16684</v>
      </c>
      <c r="BN235" s="73">
        <v>17008</v>
      </c>
      <c r="BO235" s="73">
        <v>17301</v>
      </c>
      <c r="BP235" s="73">
        <v>17623</v>
      </c>
      <c r="BQ235" s="73">
        <v>17988</v>
      </c>
      <c r="BR235" s="73">
        <v>18331</v>
      </c>
      <c r="BS235" s="73">
        <v>18792</v>
      </c>
      <c r="BT235" s="73">
        <v>19223</v>
      </c>
      <c r="BU235" s="73">
        <v>19535</v>
      </c>
      <c r="BV235" s="73">
        <v>19699</v>
      </c>
      <c r="BW235" s="73">
        <v>20127</v>
      </c>
      <c r="BX235" s="73">
        <v>20354</v>
      </c>
      <c r="BY235" s="73">
        <v>20502</v>
      </c>
      <c r="BZ235" s="73">
        <v>20691</v>
      </c>
      <c r="CA235" s="73">
        <v>20892</v>
      </c>
      <c r="CB235" s="73">
        <v>21091</v>
      </c>
      <c r="CC235" s="73">
        <v>22219</v>
      </c>
      <c r="CD235" s="73">
        <v>22413</v>
      </c>
      <c r="CE235" s="73">
        <v>22620</v>
      </c>
      <c r="CF235" s="73">
        <v>22936</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989</v>
      </c>
      <c r="J236" s="73">
        <v>995</v>
      </c>
      <c r="K236" s="73">
        <v>1009</v>
      </c>
      <c r="L236" s="73">
        <v>1009</v>
      </c>
      <c r="M236" s="73">
        <v>1019</v>
      </c>
      <c r="N236" s="73">
        <v>1017</v>
      </c>
      <c r="O236" s="73">
        <v>1017</v>
      </c>
      <c r="P236" s="73">
        <v>1026</v>
      </c>
      <c r="Q236" s="73">
        <v>1057</v>
      </c>
      <c r="R236" s="73">
        <v>1030</v>
      </c>
      <c r="S236" s="73">
        <v>1033</v>
      </c>
      <c r="T236" s="73">
        <v>1035</v>
      </c>
      <c r="U236" s="73">
        <v>1038</v>
      </c>
      <c r="V236" s="73">
        <v>1038</v>
      </c>
      <c r="W236" s="73">
        <v>1043</v>
      </c>
      <c r="X236" s="73">
        <v>1041</v>
      </c>
      <c r="Y236" s="73">
        <v>1042</v>
      </c>
      <c r="Z236" s="73">
        <v>1045</v>
      </c>
      <c r="AA236" s="73">
        <v>1052</v>
      </c>
      <c r="AB236" s="73">
        <v>1057</v>
      </c>
      <c r="AC236" s="73">
        <v>1059</v>
      </c>
      <c r="AD236" s="73">
        <v>1062</v>
      </c>
      <c r="AE236" s="73">
        <v>1066</v>
      </c>
      <c r="AF236" s="73">
        <v>1072</v>
      </c>
      <c r="AG236" s="73">
        <v>1069</v>
      </c>
      <c r="AH236" s="73">
        <v>1064</v>
      </c>
      <c r="AI236" s="73">
        <v>1079</v>
      </c>
      <c r="AJ236" s="73">
        <v>1079</v>
      </c>
      <c r="AK236" s="73">
        <v>1084</v>
      </c>
      <c r="AL236" s="73">
        <v>1089</v>
      </c>
      <c r="AM236" s="73">
        <v>1093</v>
      </c>
      <c r="AN236" s="73">
        <v>1096</v>
      </c>
      <c r="AO236" s="73">
        <v>1092</v>
      </c>
      <c r="AP236" s="73">
        <v>1092</v>
      </c>
      <c r="AQ236" s="73">
        <v>1099</v>
      </c>
      <c r="AR236" s="73">
        <v>1102</v>
      </c>
      <c r="AS236" s="73">
        <v>1158</v>
      </c>
      <c r="AT236" s="73">
        <v>1162</v>
      </c>
      <c r="AU236" s="73">
        <v>1172</v>
      </c>
      <c r="AV236" s="73">
        <v>1174</v>
      </c>
      <c r="AW236" s="73">
        <v>1174</v>
      </c>
      <c r="AX236" s="73">
        <v>1175</v>
      </c>
      <c r="AY236" s="73">
        <v>1179</v>
      </c>
      <c r="AZ236" s="73">
        <v>1187</v>
      </c>
      <c r="BA236" s="73">
        <v>1196</v>
      </c>
      <c r="BB236" s="73">
        <v>1205</v>
      </c>
      <c r="BC236" s="73">
        <v>1208</v>
      </c>
      <c r="BD236" s="73">
        <v>1222</v>
      </c>
      <c r="BE236" s="73">
        <v>1231</v>
      </c>
      <c r="BF236" s="73">
        <v>1230</v>
      </c>
      <c r="BG236" s="73">
        <v>1235</v>
      </c>
      <c r="BH236" s="73">
        <v>1257</v>
      </c>
      <c r="BI236" s="73">
        <v>1262</v>
      </c>
      <c r="BJ236" s="73">
        <v>1269</v>
      </c>
      <c r="BK236" s="73">
        <v>1267</v>
      </c>
      <c r="BL236" s="73">
        <v>1258</v>
      </c>
      <c r="BM236" s="73">
        <v>1264</v>
      </c>
      <c r="BN236" s="73">
        <v>1267</v>
      </c>
      <c r="BO236" s="73">
        <v>1273</v>
      </c>
      <c r="BP236" s="73">
        <v>1294</v>
      </c>
      <c r="BQ236" s="73">
        <v>1312</v>
      </c>
      <c r="BR236" s="73">
        <v>1310</v>
      </c>
      <c r="BS236" s="73">
        <v>1316</v>
      </c>
      <c r="BT236" s="73">
        <v>1334</v>
      </c>
      <c r="BU236" s="73">
        <v>1339</v>
      </c>
      <c r="BV236" s="73">
        <v>1341</v>
      </c>
      <c r="BW236" s="73">
        <v>1353</v>
      </c>
      <c r="BX236" s="73">
        <v>1357</v>
      </c>
      <c r="BY236" s="73">
        <v>1372</v>
      </c>
      <c r="BZ236" s="73">
        <v>1386</v>
      </c>
      <c r="CA236" s="73">
        <v>1384</v>
      </c>
      <c r="CB236" s="73">
        <v>1385</v>
      </c>
      <c r="CC236" s="73">
        <v>1391</v>
      </c>
      <c r="CD236" s="73">
        <v>1388</v>
      </c>
      <c r="CE236" s="73">
        <v>1385</v>
      </c>
      <c r="CF236" s="73">
        <v>1390</v>
      </c>
    </row>
    <row r="237" spans="1:84" x14ac:dyDescent="0.25">
      <c r="A237" s="17"/>
      <c r="B237" s="17"/>
      <c r="C237" s="17"/>
      <c r="D237" s="17"/>
      <c r="E237" s="11"/>
      <c r="F237" s="159" t="s">
        <v>212</v>
      </c>
      <c r="G237" s="111" t="e">
        <f ca="1">(INDIRECT("H237")+INDIRECT("I237")+INDIRECT("J237")+INDIRECT("K237")+INDIRECT("L237")+INDIRECT("M237")+INDIRECT("N237")+INDIRECT("O237")+INDIRECT("P237")+INDIRECT("Q237")+INDIRECT("R237")+INDIRECT("S237")) / 12</f>
        <v>#REF!</v>
      </c>
      <c r="H237" s="73" t="e">
        <f>#REF!</f>
        <v>#REF!</v>
      </c>
      <c r="I237" s="73">
        <v>58</v>
      </c>
      <c r="J237" s="73">
        <v>57</v>
      </c>
      <c r="K237" s="73">
        <v>58</v>
      </c>
      <c r="L237" s="73">
        <v>56</v>
      </c>
      <c r="M237" s="73">
        <v>56</v>
      </c>
      <c r="N237" s="73">
        <v>56</v>
      </c>
      <c r="O237" s="73">
        <v>56</v>
      </c>
      <c r="P237" s="73">
        <v>56</v>
      </c>
      <c r="Q237" s="73">
        <v>55</v>
      </c>
      <c r="R237" s="73">
        <v>58</v>
      </c>
      <c r="S237" s="73">
        <v>56</v>
      </c>
      <c r="T237" s="73">
        <v>57</v>
      </c>
      <c r="U237" s="73">
        <v>57</v>
      </c>
      <c r="V237" s="73">
        <v>57</v>
      </c>
      <c r="W237" s="73">
        <v>55</v>
      </c>
      <c r="X237" s="73">
        <v>55</v>
      </c>
      <c r="Y237" s="73">
        <v>54</v>
      </c>
      <c r="Z237" s="73">
        <v>55</v>
      </c>
      <c r="AA237" s="73">
        <v>55</v>
      </c>
      <c r="AB237" s="73">
        <v>55</v>
      </c>
      <c r="AC237" s="73">
        <v>59</v>
      </c>
      <c r="AD237" s="73">
        <v>58</v>
      </c>
      <c r="AE237" s="73">
        <v>56</v>
      </c>
      <c r="AF237" s="73">
        <v>56</v>
      </c>
      <c r="AG237" s="73">
        <v>55</v>
      </c>
      <c r="AH237" s="73">
        <v>53</v>
      </c>
      <c r="AI237" s="73">
        <v>53</v>
      </c>
      <c r="AJ237" s="73">
        <v>53</v>
      </c>
      <c r="AK237" s="73">
        <v>53</v>
      </c>
      <c r="AL237" s="73">
        <v>53</v>
      </c>
      <c r="AM237" s="73">
        <v>53</v>
      </c>
      <c r="AN237" s="73">
        <v>54</v>
      </c>
      <c r="AO237" s="73">
        <v>53</v>
      </c>
      <c r="AP237" s="73">
        <v>53</v>
      </c>
      <c r="AQ237" s="73">
        <v>54</v>
      </c>
      <c r="AR237" s="73">
        <v>53</v>
      </c>
      <c r="AS237" s="73">
        <v>55</v>
      </c>
      <c r="AT237" s="73">
        <v>57</v>
      </c>
      <c r="AU237" s="73">
        <v>55</v>
      </c>
      <c r="AV237" s="73">
        <v>55</v>
      </c>
      <c r="AW237" s="73">
        <v>55</v>
      </c>
      <c r="AX237" s="73">
        <v>56</v>
      </c>
      <c r="AY237" s="73">
        <v>54</v>
      </c>
      <c r="AZ237" s="73">
        <v>51</v>
      </c>
      <c r="BA237" s="73">
        <v>8</v>
      </c>
      <c r="BB237" s="73">
        <v>8</v>
      </c>
      <c r="BC237" s="73">
        <v>7</v>
      </c>
      <c r="BD237" s="73">
        <v>7</v>
      </c>
      <c r="BE237" s="73">
        <v>7</v>
      </c>
      <c r="BF237" s="73">
        <v>7</v>
      </c>
      <c r="BG237" s="73">
        <v>8</v>
      </c>
      <c r="BH237" s="73">
        <v>8</v>
      </c>
      <c r="BI237" s="73">
        <v>8</v>
      </c>
      <c r="BJ237" s="73">
        <v>9</v>
      </c>
      <c r="BK237" s="73">
        <v>7</v>
      </c>
      <c r="BL237" s="73">
        <v>7</v>
      </c>
      <c r="BM237" s="73">
        <v>6</v>
      </c>
      <c r="BN237" s="73">
        <v>6</v>
      </c>
      <c r="BO237" s="73">
        <v>6</v>
      </c>
      <c r="BP237" s="73">
        <v>6</v>
      </c>
      <c r="BQ237" s="73">
        <v>6</v>
      </c>
      <c r="BR237" s="73">
        <v>3</v>
      </c>
      <c r="BS237" s="73">
        <v>3</v>
      </c>
      <c r="BT237" s="73">
        <v>2</v>
      </c>
      <c r="BU237" s="73">
        <v>3</v>
      </c>
      <c r="BV237" s="73">
        <v>3</v>
      </c>
      <c r="BW237" s="73">
        <v>1</v>
      </c>
      <c r="BX237" s="73">
        <v>2</v>
      </c>
      <c r="BY237" s="73">
        <v>2</v>
      </c>
      <c r="BZ237" s="73">
        <v>2</v>
      </c>
      <c r="CA237" s="73">
        <v>2</v>
      </c>
      <c r="CB237" s="73">
        <v>8</v>
      </c>
      <c r="CC237" s="73">
        <v>1</v>
      </c>
      <c r="CD237" s="73">
        <v>3</v>
      </c>
      <c r="CE237" s="73">
        <v>1</v>
      </c>
      <c r="CF237" s="73">
        <v>3</v>
      </c>
    </row>
    <row r="238" spans="1:84" x14ac:dyDescent="0.25">
      <c r="A238" s="17"/>
      <c r="B238" s="17"/>
      <c r="C238" s="17"/>
      <c r="D238" s="17"/>
      <c r="E238" s="11"/>
      <c r="F238" s="159" t="s">
        <v>213</v>
      </c>
      <c r="G238" s="111" t="e">
        <f ca="1">(INDIRECT("H238")+INDIRECT("I238")+INDIRECT("J238")+INDIRECT("K238")+INDIRECT("L238")+INDIRECT("M238")+INDIRECT("N238")+INDIRECT("O238")+INDIRECT("P238")+INDIRECT("Q238")+INDIRECT("R238")+INDIRECT("S238")) / 12</f>
        <v>#REF!</v>
      </c>
      <c r="H238" s="73" t="e">
        <f>#REF!</f>
        <v>#REF!</v>
      </c>
      <c r="I238" s="73">
        <v>0</v>
      </c>
      <c r="J238" s="73">
        <v>0</v>
      </c>
      <c r="K238" s="73">
        <v>1</v>
      </c>
      <c r="L238" s="73">
        <v>0</v>
      </c>
      <c r="M238" s="73">
        <v>1</v>
      </c>
      <c r="N238" s="73">
        <v>1</v>
      </c>
      <c r="O238" s="73">
        <v>0</v>
      </c>
      <c r="P238" s="73">
        <v>0</v>
      </c>
      <c r="Q238" s="73">
        <v>1</v>
      </c>
      <c r="R238" s="73">
        <v>1</v>
      </c>
      <c r="S238" s="73">
        <v>0</v>
      </c>
      <c r="T238" s="73">
        <v>0</v>
      </c>
      <c r="U238" s="73">
        <v>0</v>
      </c>
      <c r="V238" s="73">
        <v>0</v>
      </c>
      <c r="W238" s="73">
        <v>9</v>
      </c>
      <c r="X238" s="73">
        <v>9</v>
      </c>
      <c r="Y238" s="73">
        <v>0</v>
      </c>
      <c r="Z238" s="73">
        <v>1</v>
      </c>
      <c r="AA238" s="73">
        <v>1</v>
      </c>
      <c r="AB238" s="73">
        <v>1</v>
      </c>
      <c r="AC238" s="73">
        <v>1</v>
      </c>
      <c r="AD238" s="73">
        <v>3</v>
      </c>
      <c r="AE238" s="73">
        <v>3</v>
      </c>
      <c r="AF238" s="73">
        <v>8</v>
      </c>
      <c r="AG238" s="73">
        <v>5</v>
      </c>
      <c r="AH238" s="73">
        <v>5</v>
      </c>
      <c r="AI238" s="73">
        <v>5</v>
      </c>
      <c r="AJ238" s="73">
        <v>5</v>
      </c>
      <c r="AK238" s="73">
        <v>5</v>
      </c>
      <c r="AL238" s="73">
        <v>5</v>
      </c>
      <c r="AM238" s="73">
        <v>5</v>
      </c>
      <c r="AN238" s="73">
        <v>2</v>
      </c>
      <c r="AO238" s="73">
        <v>2</v>
      </c>
      <c r="AP238" s="73">
        <v>2</v>
      </c>
      <c r="AQ238" s="73">
        <v>3</v>
      </c>
      <c r="AR238" s="73">
        <v>2</v>
      </c>
      <c r="AS238" s="73">
        <v>2</v>
      </c>
      <c r="AT238" s="73">
        <v>2</v>
      </c>
      <c r="AU238" s="73">
        <v>3</v>
      </c>
      <c r="AV238" s="73">
        <v>5</v>
      </c>
      <c r="AW238" s="73">
        <v>5</v>
      </c>
      <c r="AX238" s="73">
        <v>5</v>
      </c>
      <c r="AY238" s="73">
        <v>4</v>
      </c>
      <c r="AZ238" s="73">
        <v>3</v>
      </c>
      <c r="BA238" s="73">
        <v>3</v>
      </c>
      <c r="BB238" s="73">
        <v>4</v>
      </c>
      <c r="BC238" s="73">
        <v>4</v>
      </c>
      <c r="BD238" s="73">
        <v>4</v>
      </c>
      <c r="BE238" s="73">
        <v>4</v>
      </c>
      <c r="BF238" s="73">
        <v>4</v>
      </c>
      <c r="BG238" s="73">
        <v>4</v>
      </c>
      <c r="BH238" s="73">
        <v>4</v>
      </c>
      <c r="BI238" s="73">
        <v>1</v>
      </c>
      <c r="BJ238" s="73">
        <v>1</v>
      </c>
      <c r="BK238" s="73">
        <v>1</v>
      </c>
      <c r="BL238" s="73">
        <v>3</v>
      </c>
      <c r="BM238" s="73">
        <v>2</v>
      </c>
      <c r="BN238" s="73">
        <v>1</v>
      </c>
      <c r="BO238" s="73">
        <v>1</v>
      </c>
      <c r="BP238" s="73">
        <v>2</v>
      </c>
      <c r="BQ238" s="73">
        <v>1</v>
      </c>
      <c r="BR238" s="73">
        <v>1</v>
      </c>
      <c r="BS238" s="73">
        <v>2</v>
      </c>
      <c r="BT238" s="73">
        <v>2</v>
      </c>
      <c r="BU238" s="73">
        <v>1</v>
      </c>
      <c r="BV238" s="73">
        <v>1</v>
      </c>
      <c r="BW238" s="73">
        <v>1</v>
      </c>
      <c r="BX238" s="73">
        <v>1</v>
      </c>
      <c r="BY238" s="73">
        <v>2</v>
      </c>
      <c r="BZ238" s="73">
        <v>1</v>
      </c>
      <c r="CA238" s="73">
        <v>0</v>
      </c>
      <c r="CB238" s="73">
        <v>1</v>
      </c>
      <c r="CC238" s="73">
        <v>1</v>
      </c>
      <c r="CD238" s="73">
        <v>0</v>
      </c>
      <c r="CE238" s="73">
        <v>0</v>
      </c>
      <c r="CF238" s="73">
        <v>0</v>
      </c>
    </row>
    <row r="239" spans="1:84" ht="13.8" thickBot="1" x14ac:dyDescent="0.3">
      <c r="A239" s="17"/>
      <c r="B239" s="17"/>
      <c r="C239" s="17"/>
      <c r="D239" s="17"/>
      <c r="E239" s="11"/>
      <c r="F239" s="159" t="s">
        <v>214</v>
      </c>
      <c r="G239" s="179" t="e">
        <f ca="1">(INDIRECT("H239")+INDIRECT("I239")+INDIRECT("J239")+INDIRECT("K239")+INDIRECT("L239")+INDIRECT("M239")+INDIRECT("N239")+INDIRECT("O239")+INDIRECT("P239")+INDIRECT("Q239")+INDIRECT("R239")+INDIRECT("S239")) / 12</f>
        <v>#REF!</v>
      </c>
      <c r="H239" s="180" t="e">
        <f>#REF!</f>
        <v>#REF!</v>
      </c>
      <c r="I239" s="180">
        <v>5</v>
      </c>
      <c r="J239" s="180">
        <v>5</v>
      </c>
      <c r="K239" s="180">
        <v>6</v>
      </c>
      <c r="L239" s="180">
        <v>6</v>
      </c>
      <c r="M239" s="180">
        <v>7</v>
      </c>
      <c r="N239" s="180">
        <v>7</v>
      </c>
      <c r="O239" s="180">
        <v>7</v>
      </c>
      <c r="P239" s="180">
        <v>7</v>
      </c>
      <c r="Q239" s="180">
        <v>8</v>
      </c>
      <c r="R239" s="180">
        <v>6</v>
      </c>
      <c r="S239" s="180">
        <v>7</v>
      </c>
      <c r="T239" s="180">
        <v>7</v>
      </c>
      <c r="U239" s="180">
        <v>7</v>
      </c>
      <c r="V239" s="180">
        <v>7</v>
      </c>
      <c r="W239" s="180">
        <v>7</v>
      </c>
      <c r="X239" s="180">
        <v>7</v>
      </c>
      <c r="Y239" s="180">
        <v>7</v>
      </c>
      <c r="Z239" s="180">
        <v>6</v>
      </c>
      <c r="AA239" s="180">
        <v>8</v>
      </c>
      <c r="AB239" s="180">
        <v>8</v>
      </c>
      <c r="AC239" s="180">
        <v>8</v>
      </c>
      <c r="AD239" s="180">
        <v>8</v>
      </c>
      <c r="AE239" s="180">
        <v>8</v>
      </c>
      <c r="AF239" s="180">
        <v>8</v>
      </c>
      <c r="AG239" s="180">
        <v>8</v>
      </c>
      <c r="AH239" s="180">
        <v>9</v>
      </c>
      <c r="AI239" s="180">
        <v>8</v>
      </c>
      <c r="AJ239" s="180">
        <v>8</v>
      </c>
      <c r="AK239" s="180">
        <v>8</v>
      </c>
      <c r="AL239" s="180">
        <v>8</v>
      </c>
      <c r="AM239" s="180">
        <v>9</v>
      </c>
      <c r="AN239" s="180">
        <v>6</v>
      </c>
      <c r="AO239" s="180">
        <v>7</v>
      </c>
      <c r="AP239" s="180">
        <v>6</v>
      </c>
      <c r="AQ239" s="180">
        <v>5</v>
      </c>
      <c r="AR239" s="180">
        <v>5</v>
      </c>
      <c r="AS239" s="180">
        <v>5</v>
      </c>
      <c r="AT239" s="180">
        <v>5</v>
      </c>
      <c r="AU239" s="180">
        <v>5</v>
      </c>
      <c r="AV239" s="180">
        <v>6</v>
      </c>
      <c r="AW239" s="180">
        <v>5</v>
      </c>
      <c r="AX239" s="180">
        <v>6</v>
      </c>
      <c r="AY239" s="180">
        <v>6</v>
      </c>
      <c r="AZ239" s="180">
        <v>6</v>
      </c>
      <c r="BA239" s="180">
        <v>5</v>
      </c>
      <c r="BB239" s="180">
        <v>5</v>
      </c>
      <c r="BC239" s="180">
        <v>7</v>
      </c>
      <c r="BD239" s="180">
        <v>7</v>
      </c>
      <c r="BE239" s="180">
        <v>6</v>
      </c>
      <c r="BF239" s="180">
        <v>6</v>
      </c>
      <c r="BG239" s="180">
        <v>7</v>
      </c>
      <c r="BH239" s="180">
        <v>7</v>
      </c>
      <c r="BI239" s="180">
        <v>7</v>
      </c>
      <c r="BJ239" s="180">
        <v>7</v>
      </c>
      <c r="BK239" s="180">
        <v>7</v>
      </c>
      <c r="BL239" s="180">
        <v>7</v>
      </c>
      <c r="BM239" s="180">
        <v>7</v>
      </c>
      <c r="BN239" s="180">
        <v>7</v>
      </c>
      <c r="BO239" s="180">
        <v>7</v>
      </c>
      <c r="BP239" s="180">
        <v>6</v>
      </c>
      <c r="BQ239" s="180">
        <v>6</v>
      </c>
      <c r="BR239" s="180">
        <v>6</v>
      </c>
      <c r="BS239" s="180">
        <v>6</v>
      </c>
      <c r="BT239" s="180">
        <v>7</v>
      </c>
      <c r="BU239" s="180">
        <v>7</v>
      </c>
      <c r="BV239" s="180">
        <v>7</v>
      </c>
      <c r="BW239" s="180">
        <v>7</v>
      </c>
      <c r="BX239" s="180">
        <v>6</v>
      </c>
      <c r="BY239" s="180">
        <v>6</v>
      </c>
      <c r="BZ239" s="180">
        <v>6</v>
      </c>
      <c r="CA239" s="180">
        <v>5</v>
      </c>
      <c r="CB239" s="180">
        <v>5</v>
      </c>
      <c r="CC239" s="180">
        <v>4</v>
      </c>
      <c r="CD239" s="180">
        <v>4</v>
      </c>
      <c r="CE239" s="180">
        <v>4</v>
      </c>
      <c r="CF239" s="180">
        <v>4</v>
      </c>
    </row>
    <row r="240" spans="1:84" ht="13.8" thickBot="1" x14ac:dyDescent="0.3">
      <c r="A240" s="17"/>
      <c r="B240" s="17"/>
      <c r="C240" s="17"/>
      <c r="D240" s="17"/>
      <c r="E240" s="15"/>
      <c r="F240" s="16"/>
      <c r="G240" s="118"/>
      <c r="H240" s="118"/>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N4Qf4aDwEAyAcWHHd0NH9McR1yqc5ngeM1G3O50HOoJ3CqlwySCOLJznjQp3g9DgPmg9ySzK/VCi2Z5u5t1oZg==" saltValue="2/+gw4JeLockUgUFLjs33g==" spinCount="100000" sheet="1" objects="1" scenarios="1" insertColumns="0"/>
  <phoneticPr fontId="0" type="noConversion"/>
  <conditionalFormatting sqref="A20">
    <cfRule type="cellIs" dxfId="1564" priority="374" stopIfTrue="1" operator="lessThan">
      <formula>1000</formula>
    </cfRule>
  </conditionalFormatting>
  <conditionalFormatting sqref="B20">
    <cfRule type="cellIs" dxfId="1563" priority="372" stopIfTrue="1" operator="between">
      <formula>1000</formula>
      <formula>2000</formula>
    </cfRule>
    <cfRule type="cellIs" dxfId="1562" priority="373" stopIfTrue="1" operator="lessThan">
      <formula>1000</formula>
    </cfRule>
  </conditionalFormatting>
  <conditionalFormatting sqref="C20 C31 C33 C65 C75 C83 C95 C131 C133 C135:C136 C138 C140 C142 C145 C147 C150:C151 C159 C161 C163 C167 C169 C179 C181 C183 C185 C187 C194:C196 C198 C200 C202 C206 C208 C211 C214 C222:C223">
    <cfRule type="cellIs" dxfId="1561" priority="375" stopIfTrue="1" operator="equal">
      <formula>"g"</formula>
    </cfRule>
    <cfRule type="cellIs" dxfId="1560" priority="376" stopIfTrue="1" operator="equal">
      <formula>"r"</formula>
    </cfRule>
    <cfRule type="cellIs" dxfId="1559" priority="377" stopIfTrue="1" operator="equal">
      <formula>"y"</formula>
    </cfRule>
  </conditionalFormatting>
  <conditionalFormatting sqref="C67 C69 C71">
    <cfRule type="cellIs" dxfId="1558" priority="321" stopIfTrue="1" operator="equal">
      <formula>"g"</formula>
    </cfRule>
    <cfRule type="cellIs" dxfId="1557" priority="322" stopIfTrue="1" operator="equal">
      <formula>"r"</formula>
    </cfRule>
    <cfRule type="cellIs" dxfId="1556" priority="323" stopIfTrue="1" operator="equal">
      <formula>"y"</formula>
    </cfRule>
  </conditionalFormatting>
  <conditionalFormatting sqref="C77 C79 C81">
    <cfRule type="cellIs" dxfId="1555" priority="312" stopIfTrue="1" operator="equal">
      <formula>"g"</formula>
    </cfRule>
    <cfRule type="cellIs" dxfId="1554" priority="313" stopIfTrue="1" operator="equal">
      <formula>"r"</formula>
    </cfRule>
    <cfRule type="cellIs" dxfId="1553" priority="314" stopIfTrue="1" operator="equal">
      <formula>"y"</formula>
    </cfRule>
  </conditionalFormatting>
  <conditionalFormatting sqref="C85 C87">
    <cfRule type="cellIs" dxfId="1552" priority="303" stopIfTrue="1" operator="equal">
      <formula>"g"</formula>
    </cfRule>
    <cfRule type="cellIs" dxfId="1551" priority="304" stopIfTrue="1" operator="equal">
      <formula>"r"</formula>
    </cfRule>
    <cfRule type="cellIs" dxfId="1550" priority="305" stopIfTrue="1" operator="equal">
      <formula>"y"</formula>
    </cfRule>
  </conditionalFormatting>
  <conditionalFormatting sqref="C89 C91 C93">
    <cfRule type="cellIs" dxfId="1549" priority="294" stopIfTrue="1" operator="equal">
      <formula>"g"</formula>
    </cfRule>
    <cfRule type="cellIs" dxfId="1548" priority="295" stopIfTrue="1" operator="equal">
      <formula>"r"</formula>
    </cfRule>
    <cfRule type="cellIs" dxfId="1547" priority="296" stopIfTrue="1" operator="equal">
      <formula>"y"</formula>
    </cfRule>
  </conditionalFormatting>
  <conditionalFormatting sqref="C97 C99">
    <cfRule type="cellIs" dxfId="1546" priority="285" stopIfTrue="1" operator="equal">
      <formula>"g"</formula>
    </cfRule>
    <cfRule type="cellIs" dxfId="1545" priority="286" stopIfTrue="1" operator="equal">
      <formula>"r"</formula>
    </cfRule>
    <cfRule type="cellIs" dxfId="1544" priority="287" stopIfTrue="1" operator="equal">
      <formula>"y"</formula>
    </cfRule>
  </conditionalFormatting>
  <conditionalFormatting sqref="H82:BZ82">
    <cfRule type="expression" dxfId="1543" priority="1" stopIfTrue="1">
      <formula>H83&lt;0.00075</formula>
    </cfRule>
    <cfRule type="expression" dxfId="1542" priority="2" stopIfTrue="1">
      <formula>H83 &gt; 0.0015</formula>
    </cfRule>
    <cfRule type="expression" dxfId="1541" priority="3" stopIfTrue="1">
      <formula>H83 &gt;= 0.00075</formula>
    </cfRule>
  </conditionalFormatting>
  <conditionalFormatting sqref="H21:CF21">
    <cfRule type="expression" dxfId="1540" priority="192" stopIfTrue="1">
      <formula>H22&lt;0.0101</formula>
    </cfRule>
    <cfRule type="expression" dxfId="1539" priority="193" stopIfTrue="1">
      <formula>H22&gt;0.0201</formula>
    </cfRule>
    <cfRule type="expression" dxfId="1538" priority="194" stopIfTrue="1">
      <formula>H22&lt;0.0201</formula>
    </cfRule>
  </conditionalFormatting>
  <conditionalFormatting sqref="H22:CF22">
    <cfRule type="cellIs" dxfId="1537" priority="195" stopIfTrue="1" operator="lessThanOrEqual">
      <formula>0.01</formula>
    </cfRule>
    <cfRule type="cellIs" dxfId="1536" priority="196" stopIfTrue="1" operator="between">
      <formula>0.01</formula>
      <formula>0.02</formula>
    </cfRule>
    <cfRule type="cellIs" dxfId="1535" priority="197" stopIfTrue="1" operator="greaterThan">
      <formula>0.02</formula>
    </cfRule>
  </conditionalFormatting>
  <conditionalFormatting sqref="H31:CF31">
    <cfRule type="cellIs" dxfId="1534" priority="55" stopIfTrue="1" operator="lessThanOrEqual">
      <formula>0.4</formula>
    </cfRule>
    <cfRule type="cellIs" dxfId="1533" priority="56" stopIfTrue="1" operator="greaterThan">
      <formula>0.65</formula>
    </cfRule>
    <cfRule type="cellIs" dxfId="1532" priority="57" stopIfTrue="1" operator="between">
      <formula>0.4</formula>
      <formula>0.65</formula>
    </cfRule>
  </conditionalFormatting>
  <conditionalFormatting sqref="H32:CF32">
    <cfRule type="expression" dxfId="1531" priority="58" stopIfTrue="1">
      <formula>H33&lt;0.000201</formula>
    </cfRule>
    <cfRule type="expression" dxfId="1530" priority="59" stopIfTrue="1">
      <formula>H33&gt;0.0005</formula>
    </cfRule>
    <cfRule type="expression" dxfId="1529" priority="60" stopIfTrue="1">
      <formula>H33&lt;0.0005</formula>
    </cfRule>
  </conditionalFormatting>
  <conditionalFormatting sqref="H33:CF33">
    <cfRule type="cellIs" dxfId="1528" priority="61" stopIfTrue="1" operator="lessThanOrEqual">
      <formula>0.0002</formula>
    </cfRule>
    <cfRule type="cellIs" dxfId="1527" priority="62" stopIfTrue="1" operator="greaterThan">
      <formula>0.0005</formula>
    </cfRule>
    <cfRule type="cellIs" dxfId="1526" priority="63" stopIfTrue="1" operator="between">
      <formula>0.0002</formula>
      <formula>0.0005</formula>
    </cfRule>
  </conditionalFormatting>
  <conditionalFormatting sqref="H34:CF34">
    <cfRule type="expression" dxfId="1525" priority="49" stopIfTrue="1">
      <formula>H35&lt;0.0301</formula>
    </cfRule>
    <cfRule type="expression" dxfId="1524" priority="50" stopIfTrue="1">
      <formula>H35&gt;0.05</formula>
    </cfRule>
    <cfRule type="expression" dxfId="1523" priority="51" stopIfTrue="1">
      <formula>H35&lt;0.0501</formula>
    </cfRule>
  </conditionalFormatting>
  <conditionalFormatting sqref="H35:CF35">
    <cfRule type="cellIs" dxfId="1522" priority="52" stopIfTrue="1" operator="lessThanOrEqual">
      <formula>0.0301</formula>
    </cfRule>
    <cfRule type="cellIs" dxfId="1521" priority="53" stopIfTrue="1" operator="between">
      <formula>0.03</formula>
      <formula>0.0501</formula>
    </cfRule>
    <cfRule type="cellIs" dxfId="1520" priority="54" stopIfTrue="1" operator="greaterThan">
      <formula>0.05</formula>
    </cfRule>
  </conditionalFormatting>
  <conditionalFormatting sqref="H36:CF36">
    <cfRule type="cellIs" dxfId="1519" priority="64" stopIfTrue="1" operator="lessThanOrEqual">
      <formula>0</formula>
    </cfRule>
    <cfRule type="cellIs" dxfId="1518" priority="65" stopIfTrue="1" operator="greaterThan">
      <formula>0</formula>
    </cfRule>
  </conditionalFormatting>
  <conditionalFormatting sqref="H37:CF37">
    <cfRule type="expression" dxfId="1517" priority="69" stopIfTrue="1">
      <formula>H38&lt;0.005</formula>
    </cfRule>
    <cfRule type="expression" dxfId="1516" priority="70" stopIfTrue="1">
      <formula>H38&gt;=0.01</formula>
    </cfRule>
    <cfRule type="expression" dxfId="1515" priority="71" stopIfTrue="1">
      <formula>H38&lt;0.01</formula>
    </cfRule>
  </conditionalFormatting>
  <conditionalFormatting sqref="H38:CF38">
    <cfRule type="cellIs" dxfId="1514" priority="66" stopIfTrue="1" operator="lessThan">
      <formula>0.005</formula>
    </cfRule>
    <cfRule type="cellIs" dxfId="1513" priority="67" stopIfTrue="1" operator="between">
      <formula>0.005</formula>
      <formula>0.01</formula>
    </cfRule>
    <cfRule type="cellIs" dxfId="1512" priority="68" stopIfTrue="1" operator="greaterThan">
      <formula>0.01</formula>
    </cfRule>
  </conditionalFormatting>
  <conditionalFormatting sqref="H39:CF39">
    <cfRule type="expression" dxfId="1511" priority="72" stopIfTrue="1">
      <formula>H40&lt;0.01</formula>
    </cfRule>
    <cfRule type="expression" dxfId="1510" priority="73" stopIfTrue="1">
      <formula>H40&lt;0.01501</formula>
    </cfRule>
    <cfRule type="expression" dxfId="1509" priority="74" stopIfTrue="1">
      <formula>H40&gt;0.015</formula>
    </cfRule>
  </conditionalFormatting>
  <conditionalFormatting sqref="H40:CF40">
    <cfRule type="cellIs" dxfId="1508" priority="75" stopIfTrue="1" operator="lessThanOrEqual">
      <formula>0.01</formula>
    </cfRule>
    <cfRule type="cellIs" dxfId="1507" priority="76" stopIfTrue="1" operator="between">
      <formula>0.01</formula>
      <formula>0.01501</formula>
    </cfRule>
    <cfRule type="cellIs" dxfId="1506" priority="77" stopIfTrue="1" operator="greaterThanOrEqual">
      <formula>0.01501</formula>
    </cfRule>
  </conditionalFormatting>
  <conditionalFormatting sqref="H45:CF45 H47:CF47">
    <cfRule type="expression" dxfId="1505" priority="78" stopIfTrue="1">
      <formula>H46&lt;0.00501</formula>
    </cfRule>
    <cfRule type="expression" dxfId="1504" priority="79" stopIfTrue="1">
      <formula>H46&gt;0.01</formula>
    </cfRule>
    <cfRule type="expression" dxfId="1503" priority="80" stopIfTrue="1">
      <formula>H46&lt;0.0101</formula>
    </cfRule>
  </conditionalFormatting>
  <conditionalFormatting sqref="H46:CF46 H48:CF48">
    <cfRule type="cellIs" dxfId="1502" priority="81" stopIfTrue="1" operator="lessThanOrEqual">
      <formula>0.005</formula>
    </cfRule>
    <cfRule type="cellIs" dxfId="1501" priority="82" stopIfTrue="1" operator="greaterThan">
      <formula>0.01</formula>
    </cfRule>
    <cfRule type="cellIs" dxfId="1500" priority="83" stopIfTrue="1" operator="between">
      <formula>0.005</formula>
      <formula>0.0101</formula>
    </cfRule>
  </conditionalFormatting>
  <conditionalFormatting sqref="H49:CF49">
    <cfRule type="expression" dxfId="1499" priority="198" stopIfTrue="1">
      <formula>H50&lt;0.0401</formula>
    </cfRule>
    <cfRule type="expression" dxfId="1498" priority="199" stopIfTrue="1">
      <formula>H50&gt;0.08</formula>
    </cfRule>
    <cfRule type="expression" dxfId="1497" priority="200" stopIfTrue="1">
      <formula>H50&lt;0.0801</formula>
    </cfRule>
  </conditionalFormatting>
  <conditionalFormatting sqref="H50:CF50">
    <cfRule type="cellIs" dxfId="1496" priority="201" stopIfTrue="1" operator="lessThanOrEqual">
      <formula>0.04</formula>
    </cfRule>
    <cfRule type="cellIs" dxfId="1495" priority="202" stopIfTrue="1" operator="greaterThan">
      <formula>0.08</formula>
    </cfRule>
    <cfRule type="cellIs" dxfId="1494" priority="203" stopIfTrue="1" operator="between">
      <formula>0.04</formula>
      <formula>0.0801</formula>
    </cfRule>
  </conditionalFormatting>
  <conditionalFormatting sqref="H51:CF51">
    <cfRule type="cellIs" dxfId="1493" priority="84" stopIfTrue="1" operator="lessThanOrEqual">
      <formula>50</formula>
    </cfRule>
    <cfRule type="cellIs" dxfId="1492" priority="85" stopIfTrue="1" operator="greaterThan">
      <formula>80</formula>
    </cfRule>
    <cfRule type="cellIs" dxfId="1491" priority="86" stopIfTrue="1" operator="between">
      <formula>50</formula>
      <formula>81</formula>
    </cfRule>
  </conditionalFormatting>
  <conditionalFormatting sqref="H53:CF53">
    <cfRule type="expression" dxfId="1490" priority="87" stopIfTrue="1">
      <formula>H54&lt;0.1501</formula>
    </cfRule>
    <cfRule type="expression" dxfId="1489" priority="88" stopIfTrue="1">
      <formula>H54&lt;0.201</formula>
    </cfRule>
    <cfRule type="expression" dxfId="1488" priority="89" stopIfTrue="1">
      <formula>H54&gt;0.2</formula>
    </cfRule>
  </conditionalFormatting>
  <conditionalFormatting sqref="H54:CF54">
    <cfRule type="cellIs" dxfId="1487" priority="90" stopIfTrue="1" operator="lessThanOrEqual">
      <formula>0.15</formula>
    </cfRule>
    <cfRule type="cellIs" dxfId="1486" priority="91" stopIfTrue="1" operator="lessThanOrEqual">
      <formula>0.2</formula>
    </cfRule>
    <cfRule type="cellIs" dxfId="1485" priority="92" stopIfTrue="1" operator="greaterThan">
      <formula>0.2</formula>
    </cfRule>
  </conditionalFormatting>
  <conditionalFormatting sqref="H64:CF64 H66:CF66 H68:CF68 H70:CF70">
    <cfRule type="expression" dxfId="1484" priority="114" stopIfTrue="1">
      <formula>H65&lt;0.0101</formula>
    </cfRule>
    <cfRule type="expression" dxfId="1483" priority="115" stopIfTrue="1">
      <formula>H65&gt;0.02</formula>
    </cfRule>
    <cfRule type="expression" dxfId="1482" priority="116" stopIfTrue="1">
      <formula>H65&lt;0.0201</formula>
    </cfRule>
  </conditionalFormatting>
  <conditionalFormatting sqref="H65:CF65 H83:CF83 H95:CF95">
    <cfRule type="cellIs" dxfId="1481" priority="96" stopIfTrue="1" operator="lessThanOrEqual">
      <formula>0.01</formula>
    </cfRule>
    <cfRule type="cellIs" dxfId="1480" priority="97" stopIfTrue="1" operator="between">
      <formula>0.01</formula>
      <formula>0.0201</formula>
    </cfRule>
    <cfRule type="cellIs" dxfId="1479" priority="98" stopIfTrue="1" operator="greaterThanOrEqual">
      <formula>0.02</formula>
    </cfRule>
  </conditionalFormatting>
  <conditionalFormatting sqref="H67:CF67">
    <cfRule type="cellIs" dxfId="1478" priority="37" stopIfTrue="1" operator="lessThanOrEqual">
      <formula>0.01</formula>
    </cfRule>
    <cfRule type="cellIs" dxfId="1477" priority="38" stopIfTrue="1" operator="between">
      <formula>0.01</formula>
      <formula>0.0201</formula>
    </cfRule>
    <cfRule type="cellIs" dxfId="1476" priority="39" stopIfTrue="1" operator="greaterThanOrEqual">
      <formula>0.02</formula>
    </cfRule>
  </conditionalFormatting>
  <conditionalFormatting sqref="H69:CF69">
    <cfRule type="cellIs" dxfId="1475" priority="34" stopIfTrue="1" operator="lessThanOrEqual">
      <formula>0.01</formula>
    </cfRule>
    <cfRule type="cellIs" dxfId="1474" priority="35" stopIfTrue="1" operator="between">
      <formula>0.01</formula>
      <formula>0.0201</formula>
    </cfRule>
    <cfRule type="cellIs" dxfId="1473" priority="36" stopIfTrue="1" operator="greaterThanOrEqual">
      <formula>0.02</formula>
    </cfRule>
  </conditionalFormatting>
  <conditionalFormatting sqref="H71:CF71">
    <cfRule type="cellIs" dxfId="1472" priority="31" stopIfTrue="1" operator="lessThanOrEqual">
      <formula>0.01</formula>
    </cfRule>
    <cfRule type="cellIs" dxfId="1471" priority="32" stopIfTrue="1" operator="between">
      <formula>0.01</formula>
      <formula>0.0201</formula>
    </cfRule>
    <cfRule type="cellIs" dxfId="1470" priority="33" stopIfTrue="1" operator="greaterThanOrEqual">
      <formula>0.02</formula>
    </cfRule>
  </conditionalFormatting>
  <conditionalFormatting sqref="H74:CF74 H76:CF76 H78:CF78 H80:CF80 H84:CF84 H86:CF86 H88:CF88 H90:CF90 H92:CF92 H96:CF96 H98:CF98">
    <cfRule type="expression" dxfId="1469" priority="93" stopIfTrue="1">
      <formula>H75&lt;0.00075</formula>
    </cfRule>
    <cfRule type="expression" dxfId="1468" priority="94" stopIfTrue="1">
      <formula>H75 &gt; 0.0015</formula>
    </cfRule>
    <cfRule type="expression" dxfId="1467" priority="95" stopIfTrue="1">
      <formula>H75 &gt;= 0.00075</formula>
    </cfRule>
  </conditionalFormatting>
  <conditionalFormatting sqref="H75:CF75">
    <cfRule type="cellIs" dxfId="1466" priority="102" stopIfTrue="1" operator="lessThan">
      <formula>0.00075</formula>
    </cfRule>
    <cfRule type="cellIs" dxfId="1465" priority="103" stopIfTrue="1" operator="between">
      <formula>0.00075</formula>
      <formula>0.0015</formula>
    </cfRule>
    <cfRule type="cellIs" dxfId="1464" priority="104" stopIfTrue="1" operator="greaterThanOrEqual">
      <formula>0.0015</formula>
    </cfRule>
  </conditionalFormatting>
  <conditionalFormatting sqref="H77:CF77">
    <cfRule type="cellIs" dxfId="1463" priority="28" stopIfTrue="1" operator="lessThanOrEqual">
      <formula>0.01</formula>
    </cfRule>
    <cfRule type="cellIs" dxfId="1462" priority="29" stopIfTrue="1" operator="between">
      <formula>0.01</formula>
      <formula>0.0201</formula>
    </cfRule>
    <cfRule type="cellIs" dxfId="1461" priority="30" stopIfTrue="1" operator="greaterThanOrEqual">
      <formula>0.02</formula>
    </cfRule>
  </conditionalFormatting>
  <conditionalFormatting sqref="H79:CF79">
    <cfRule type="cellIs" dxfId="1460" priority="25" stopIfTrue="1" operator="lessThanOrEqual">
      <formula>0.01</formula>
    </cfRule>
    <cfRule type="cellIs" dxfId="1459" priority="26" stopIfTrue="1" operator="between">
      <formula>0.01</formula>
      <formula>0.0201</formula>
    </cfRule>
    <cfRule type="cellIs" dxfId="1458" priority="27" stopIfTrue="1" operator="greaterThanOrEqual">
      <formula>0.02</formula>
    </cfRule>
  </conditionalFormatting>
  <conditionalFormatting sqref="H81:CF81">
    <cfRule type="cellIs" dxfId="1457" priority="22" stopIfTrue="1" operator="lessThanOrEqual">
      <formula>0.01</formula>
    </cfRule>
    <cfRule type="cellIs" dxfId="1456" priority="23" stopIfTrue="1" operator="between">
      <formula>0.01</formula>
      <formula>0.0201</formula>
    </cfRule>
    <cfRule type="cellIs" dxfId="1455" priority="24" stopIfTrue="1" operator="greaterThanOrEqual">
      <formula>0.02</formula>
    </cfRule>
  </conditionalFormatting>
  <conditionalFormatting sqref="H85:CF85">
    <cfRule type="cellIs" dxfId="1454" priority="19" stopIfTrue="1" operator="lessThanOrEqual">
      <formula>0.01</formula>
    </cfRule>
    <cfRule type="cellIs" dxfId="1453" priority="20" stopIfTrue="1" operator="between">
      <formula>0.01</formula>
      <formula>0.0201</formula>
    </cfRule>
    <cfRule type="cellIs" dxfId="1452" priority="21" stopIfTrue="1" operator="greaterThanOrEqual">
      <formula>0.02</formula>
    </cfRule>
  </conditionalFormatting>
  <conditionalFormatting sqref="H87:CF87">
    <cfRule type="cellIs" dxfId="1451" priority="16" stopIfTrue="1" operator="lessThanOrEqual">
      <formula>0.01</formula>
    </cfRule>
    <cfRule type="cellIs" dxfId="1450" priority="17" stopIfTrue="1" operator="between">
      <formula>0.01</formula>
      <formula>0.0201</formula>
    </cfRule>
    <cfRule type="cellIs" dxfId="1449" priority="18" stopIfTrue="1" operator="greaterThanOrEqual">
      <formula>0.02</formula>
    </cfRule>
  </conditionalFormatting>
  <conditionalFormatting sqref="H89:CF89">
    <cfRule type="cellIs" dxfId="1448" priority="40" stopIfTrue="1" operator="lessThanOrEqual">
      <formula>0.01</formula>
    </cfRule>
    <cfRule type="cellIs" dxfId="1447" priority="41" stopIfTrue="1" operator="between">
      <formula>0.01</formula>
      <formula>0.0201</formula>
    </cfRule>
    <cfRule type="cellIs" dxfId="1446" priority="42" stopIfTrue="1" operator="greaterThanOrEqual">
      <formula>0.02</formula>
    </cfRule>
  </conditionalFormatting>
  <conditionalFormatting sqref="H91:CF91">
    <cfRule type="cellIs" dxfId="1445" priority="13" stopIfTrue="1" operator="lessThanOrEqual">
      <formula>0.01</formula>
    </cfRule>
    <cfRule type="cellIs" dxfId="1444" priority="14" stopIfTrue="1" operator="between">
      <formula>0.01</formula>
      <formula>0.0201</formula>
    </cfRule>
    <cfRule type="cellIs" dxfId="1443" priority="15" stopIfTrue="1" operator="greaterThanOrEqual">
      <formula>0.02</formula>
    </cfRule>
  </conditionalFormatting>
  <conditionalFormatting sqref="H93:CF93">
    <cfRule type="cellIs" dxfId="1442" priority="10" stopIfTrue="1" operator="lessThanOrEqual">
      <formula>0.01</formula>
    </cfRule>
    <cfRule type="cellIs" dxfId="1441" priority="11" stopIfTrue="1" operator="between">
      <formula>0.01</formula>
      <formula>0.0201</formula>
    </cfRule>
    <cfRule type="cellIs" dxfId="1440" priority="12" stopIfTrue="1" operator="greaterThanOrEqual">
      <formula>0.02</formula>
    </cfRule>
  </conditionalFormatting>
  <conditionalFormatting sqref="H94:CF94">
    <cfRule type="expression" dxfId="1439" priority="105" stopIfTrue="1">
      <formula>H95 &lt;= 0.01</formula>
    </cfRule>
    <cfRule type="expression" dxfId="1438" priority="106" stopIfTrue="1">
      <formula xml:space="preserve"> H95 &gt;= 0.02</formula>
    </cfRule>
    <cfRule type="expression" dxfId="1437" priority="107" stopIfTrue="1">
      <formula xml:space="preserve"> H95 &gt; 0.01</formula>
    </cfRule>
  </conditionalFormatting>
  <conditionalFormatting sqref="H97:CF97">
    <cfRule type="cellIs" dxfId="1436" priority="7" stopIfTrue="1" operator="lessThanOrEqual">
      <formula>0.01</formula>
    </cfRule>
    <cfRule type="cellIs" dxfId="1435" priority="8" stopIfTrue="1" operator="between">
      <formula>0.01</formula>
      <formula>0.0201</formula>
    </cfRule>
    <cfRule type="cellIs" dxfId="1434" priority="9" stopIfTrue="1" operator="greaterThanOrEqual">
      <formula>0.02</formula>
    </cfRule>
  </conditionalFormatting>
  <conditionalFormatting sqref="H99:CF99">
    <cfRule type="cellIs" dxfId="1433" priority="4" stopIfTrue="1" operator="lessThanOrEqual">
      <formula>0.01</formula>
    </cfRule>
    <cfRule type="cellIs" dxfId="1432" priority="5" stopIfTrue="1" operator="between">
      <formula>0.01</formula>
      <formula>0.0201</formula>
    </cfRule>
    <cfRule type="cellIs" dxfId="1431" priority="6" stopIfTrue="1" operator="greaterThanOrEqual">
      <formula>0.02</formula>
    </cfRule>
  </conditionalFormatting>
  <conditionalFormatting sqref="H130:CF130 H137:CF137 H139:CF139">
    <cfRule type="expression" dxfId="1430" priority="108" stopIfTrue="1">
      <formula>H131&lt;0.0501</formula>
    </cfRule>
    <cfRule type="expression" dxfId="1429" priority="109" stopIfTrue="1">
      <formula>H131&lt;0.07501</formula>
    </cfRule>
    <cfRule type="expression" dxfId="1428" priority="110" stopIfTrue="1">
      <formula>H131&gt;0.075</formula>
    </cfRule>
  </conditionalFormatting>
  <conditionalFormatting sqref="H131:CF131">
    <cfRule type="cellIs" dxfId="1427" priority="111" stopIfTrue="1" operator="lessThanOrEqual">
      <formula>0.05</formula>
    </cfRule>
    <cfRule type="cellIs" dxfId="1426" priority="112" stopIfTrue="1" operator="between">
      <formula>0.05</formula>
      <formula>0.07501</formula>
    </cfRule>
    <cfRule type="cellIs" dxfId="1425" priority="113" stopIfTrue="1" operator="greaterThan">
      <formula>0.075</formula>
    </cfRule>
  </conditionalFormatting>
  <conditionalFormatting sqref="H132:CF132">
    <cfRule type="expression" dxfId="1424" priority="117" stopIfTrue="1">
      <formula>H133&lt;0.0201</formula>
    </cfRule>
    <cfRule type="expression" dxfId="1423" priority="118" stopIfTrue="1">
      <formula>H133&lt;0.0401</formula>
    </cfRule>
    <cfRule type="expression" dxfId="1422" priority="119" stopIfTrue="1">
      <formula>H133&gt;0.04</formula>
    </cfRule>
  </conditionalFormatting>
  <conditionalFormatting sqref="H133:CF133">
    <cfRule type="cellIs" dxfId="1421" priority="120" stopIfTrue="1" operator="lessThanOrEqual">
      <formula>0.02</formula>
    </cfRule>
    <cfRule type="cellIs" dxfId="1420" priority="121" stopIfTrue="1" operator="between">
      <formula>0.02</formula>
      <formula>0.0401</formula>
    </cfRule>
    <cfRule type="cellIs" dxfId="1419" priority="122" stopIfTrue="1" operator="greaterThan">
      <formula>0.04</formula>
    </cfRule>
  </conditionalFormatting>
  <conditionalFormatting sqref="H134:CF134">
    <cfRule type="expression" dxfId="1418" priority="123" stopIfTrue="1">
      <formula>H135&lt;0.0301</formula>
    </cfRule>
    <cfRule type="expression" dxfId="1417" priority="124" stopIfTrue="1">
      <formula>H135&lt;0.0501</formula>
    </cfRule>
    <cfRule type="expression" dxfId="1416" priority="125" stopIfTrue="1">
      <formula>H135&gt;0.05</formula>
    </cfRule>
  </conditionalFormatting>
  <conditionalFormatting sqref="H135:CF135">
    <cfRule type="cellIs" dxfId="1415" priority="126" stopIfTrue="1" operator="lessThanOrEqual">
      <formula>0.03</formula>
    </cfRule>
    <cfRule type="cellIs" dxfId="1414" priority="127" stopIfTrue="1" operator="between">
      <formula>0.03</formula>
      <formula>0.0501</formula>
    </cfRule>
    <cfRule type="cellIs" dxfId="1413" priority="128" stopIfTrue="1" operator="greaterThan">
      <formula>0.05</formula>
    </cfRule>
  </conditionalFormatting>
  <conditionalFormatting sqref="H136:CF136">
    <cfRule type="cellIs" dxfId="1412" priority="129" stopIfTrue="1" operator="lessThan">
      <formula>201</formula>
    </cfRule>
    <cfRule type="cellIs" dxfId="1411" priority="130" stopIfTrue="1" operator="lessThan">
      <formula>501</formula>
    </cfRule>
    <cfRule type="cellIs" dxfId="1410" priority="131" stopIfTrue="1" operator="greaterThan">
      <formula>500</formula>
    </cfRule>
  </conditionalFormatting>
  <conditionalFormatting sqref="H138:CF138">
    <cfRule type="cellIs" dxfId="1409" priority="132" stopIfTrue="1" operator="lessThan">
      <formula>0.005</formula>
    </cfRule>
    <cfRule type="cellIs" dxfId="1408" priority="133" stopIfTrue="1" operator="between">
      <formula>0.005</formula>
      <formula>0.0101</formula>
    </cfRule>
    <cfRule type="cellIs" dxfId="1407" priority="134" stopIfTrue="1" operator="greaterThan">
      <formula>0.01</formula>
    </cfRule>
  </conditionalFormatting>
  <conditionalFormatting sqref="H140:CF140">
    <cfRule type="cellIs" dxfId="1406" priority="135" stopIfTrue="1" operator="lessThanOrEqual">
      <formula>0.01</formula>
    </cfRule>
    <cfRule type="cellIs" dxfId="1405" priority="136" stopIfTrue="1" operator="between">
      <formula>0.01</formula>
      <formula>0.01501</formula>
    </cfRule>
    <cfRule type="cellIs" dxfId="1404" priority="137" stopIfTrue="1" operator="greaterThan">
      <formula>0.015</formula>
    </cfRule>
  </conditionalFormatting>
  <conditionalFormatting sqref="H141:CF141">
    <cfRule type="expression" dxfId="1403" priority="43" stopIfTrue="1">
      <formula>H142&lt;0.001</formula>
    </cfRule>
    <cfRule type="expression" dxfId="1402" priority="44" stopIfTrue="1">
      <formula>H142&lt;0.001501</formula>
    </cfRule>
    <cfRule type="expression" dxfId="1401" priority="45" stopIfTrue="1">
      <formula>H142&gt;0.015</formula>
    </cfRule>
  </conditionalFormatting>
  <conditionalFormatting sqref="H142:CF142">
    <cfRule type="cellIs" dxfId="1400" priority="144" stopIfTrue="1" operator="lessThanOrEqual">
      <formula>0.001</formula>
    </cfRule>
    <cfRule type="cellIs" dxfId="1399" priority="145" stopIfTrue="1" operator="between">
      <formula>0.001</formula>
      <formula>0.001501</formula>
    </cfRule>
    <cfRule type="cellIs" dxfId="1398" priority="146" stopIfTrue="1" operator="greaterThan">
      <formula>0.0015</formula>
    </cfRule>
  </conditionalFormatting>
  <conditionalFormatting sqref="H144:CF144">
    <cfRule type="expression" dxfId="1397" priority="141" stopIfTrue="1">
      <formula>H145 &lt; 0.25</formula>
    </cfRule>
    <cfRule type="expression" dxfId="1396" priority="142" stopIfTrue="1">
      <formula>H145 &gt; 0.4</formula>
    </cfRule>
    <cfRule type="expression" dxfId="1395" priority="143" stopIfTrue="1">
      <formula>H145 &gt;= 0.25</formula>
    </cfRule>
  </conditionalFormatting>
  <conditionalFormatting sqref="H145:CF145">
    <cfRule type="cellIs" dxfId="1394" priority="138" stopIfTrue="1" operator="lessThan">
      <formula>0.25</formula>
    </cfRule>
    <cfRule type="cellIs" dxfId="1393" priority="139" stopIfTrue="1" operator="greaterThan">
      <formula>0.4</formula>
    </cfRule>
    <cfRule type="cellIs" dxfId="1392" priority="140" stopIfTrue="1" operator="greaterThanOrEqual">
      <formula>0.25</formula>
    </cfRule>
  </conditionalFormatting>
  <conditionalFormatting sqref="H146:CF146">
    <cfRule type="expression" dxfId="1391" priority="147" stopIfTrue="1">
      <formula>H147&lt;0.0251</formula>
    </cfRule>
    <cfRule type="expression" dxfId="1390" priority="148" stopIfTrue="1">
      <formula>H147&lt;0.0401</formula>
    </cfRule>
    <cfRule type="expression" dxfId="1389" priority="149" stopIfTrue="1">
      <formula>H147&gt;0.04</formula>
    </cfRule>
  </conditionalFormatting>
  <conditionalFormatting sqref="H147:CF147">
    <cfRule type="cellIs" dxfId="1388" priority="150" stopIfTrue="1" operator="lessThanOrEqual">
      <formula>0.025</formula>
    </cfRule>
    <cfRule type="cellIs" dxfId="1387" priority="151" stopIfTrue="1" operator="between">
      <formula>0.025</formula>
      <formula>0.0401</formula>
    </cfRule>
    <cfRule type="cellIs" dxfId="1386" priority="152" stopIfTrue="1" operator="greaterThan">
      <formula>0.04</formula>
    </cfRule>
  </conditionalFormatting>
  <conditionalFormatting sqref="H148:CF148">
    <cfRule type="expression" dxfId="1385" priority="153" stopIfTrue="1">
      <formula>H150&lt;0.001</formula>
    </cfRule>
    <cfRule type="expression" dxfId="1384" priority="154" stopIfTrue="1">
      <formula>H150&lt;0.001501</formula>
    </cfRule>
    <cfRule type="expression" dxfId="1383" priority="155" stopIfTrue="1">
      <formula>H150&gt;0.0015</formula>
    </cfRule>
  </conditionalFormatting>
  <conditionalFormatting sqref="H160:CF160 H162:CF162 H166:CF166 H168:CF168">
    <cfRule type="expression" dxfId="1382" priority="156" stopIfTrue="1">
      <formula>H161&lt;0.00501</formula>
    </cfRule>
    <cfRule type="expression" dxfId="1381" priority="157" stopIfTrue="1">
      <formula>H161&lt;0.0101</formula>
    </cfRule>
    <cfRule type="expression" dxfId="1380" priority="158" stopIfTrue="1">
      <formula>H161&gt;0.01</formula>
    </cfRule>
  </conditionalFormatting>
  <conditionalFormatting sqref="H161:CF161">
    <cfRule type="cellIs" dxfId="1379" priority="159" stopIfTrue="1" operator="lessThanOrEqual">
      <formula>0.03</formula>
    </cfRule>
    <cfRule type="cellIs" dxfId="1378" priority="160" stopIfTrue="1" operator="greaterThan">
      <formula>0.05</formula>
    </cfRule>
    <cfRule type="cellIs" dxfId="1377" priority="161" stopIfTrue="1" operator="between">
      <formula>0.03</formula>
      <formula>0.05</formula>
    </cfRule>
  </conditionalFormatting>
  <conditionalFormatting sqref="H163:CF163">
    <cfRule type="cellIs" dxfId="1376" priority="162" stopIfTrue="1" operator="lessThanOrEqual">
      <formula>0.005</formula>
    </cfRule>
    <cfRule type="cellIs" dxfId="1375" priority="163" stopIfTrue="1" operator="greaterThan">
      <formula>0.01</formula>
    </cfRule>
    <cfRule type="cellIs" dxfId="1374" priority="164" stopIfTrue="1" operator="between">
      <formula>0.005</formula>
      <formula>0.0101</formula>
    </cfRule>
  </conditionalFormatting>
  <conditionalFormatting sqref="H167:CF167">
    <cfRule type="cellIs" dxfId="1373" priority="165" stopIfTrue="1" operator="lessThanOrEqual">
      <formula>0.01</formula>
    </cfRule>
    <cfRule type="cellIs" dxfId="1372" priority="166" stopIfTrue="1" operator="greaterThan">
      <formula>0.03</formula>
    </cfRule>
    <cfRule type="cellIs" dxfId="1371" priority="167" stopIfTrue="1" operator="between">
      <formula>0.01</formula>
      <formula>0.0301</formula>
    </cfRule>
  </conditionalFormatting>
  <conditionalFormatting sqref="H169:CF169">
    <cfRule type="cellIs" dxfId="1370" priority="168" stopIfTrue="1" operator="lessThan">
      <formula>0.005</formula>
    </cfRule>
    <cfRule type="cellIs" dxfId="1369" priority="169" stopIfTrue="1" operator="greaterThan">
      <formula>0.01</formula>
    </cfRule>
    <cfRule type="cellIs" dxfId="1368" priority="170" stopIfTrue="1" operator="between">
      <formula>0.005</formula>
      <formula>0.0101</formula>
    </cfRule>
  </conditionalFormatting>
  <conditionalFormatting sqref="H180:CF180 H186:CF186">
    <cfRule type="expression" dxfId="1367" priority="171" stopIfTrue="1">
      <formula>H181&lt;0.02</formula>
    </cfRule>
    <cfRule type="expression" dxfId="1366" priority="172" stopIfTrue="1">
      <formula>H181&gt;0.04</formula>
    </cfRule>
    <cfRule type="expression" dxfId="1365" priority="173" stopIfTrue="1">
      <formula>H181&lt;0.0401</formula>
    </cfRule>
  </conditionalFormatting>
  <conditionalFormatting sqref="H181:CF181 H187:CF187">
    <cfRule type="cellIs" dxfId="1364" priority="174" stopIfTrue="1" operator="lessThan">
      <formula>0.02</formula>
    </cfRule>
    <cfRule type="cellIs" dxfId="1363" priority="175" stopIfTrue="1" operator="greaterThan">
      <formula>0.04</formula>
    </cfRule>
    <cfRule type="cellIs" dxfId="1362" priority="176" stopIfTrue="1" operator="between">
      <formula>0.02</formula>
      <formula>0.0401</formula>
    </cfRule>
  </conditionalFormatting>
  <conditionalFormatting sqref="H182:CF182 H184:CF184 H207:CF207 H213:CF213">
    <cfRule type="expression" dxfId="1361" priority="177" stopIfTrue="1">
      <formula>H183&lt;0.01</formula>
    </cfRule>
    <cfRule type="expression" dxfId="1360" priority="178" stopIfTrue="1">
      <formula>H183&gt;0.02</formula>
    </cfRule>
    <cfRule type="expression" dxfId="1359" priority="179" stopIfTrue="1">
      <formula>H183&lt;0.0201</formula>
    </cfRule>
  </conditionalFormatting>
  <conditionalFormatting sqref="H183:CF183 H185:CF185">
    <cfRule type="cellIs" dxfId="1358" priority="180" stopIfTrue="1" operator="lessThan">
      <formula>0.01</formula>
    </cfRule>
    <cfRule type="cellIs" dxfId="1357" priority="181" stopIfTrue="1" operator="greaterThan">
      <formula>0.02</formula>
    </cfRule>
    <cfRule type="cellIs" dxfId="1356" priority="182" stopIfTrue="1" operator="between">
      <formula>0.01</formula>
      <formula>0.0201</formula>
    </cfRule>
  </conditionalFormatting>
  <conditionalFormatting sqref="H196:CF196">
    <cfRule type="cellIs" dxfId="1355" priority="183" stopIfTrue="1" operator="lessThanOrEqual">
      <formula>0</formula>
    </cfRule>
    <cfRule type="cellIs" dxfId="1354" priority="184" stopIfTrue="1" operator="between">
      <formula>1</formula>
      <formula>5</formula>
    </cfRule>
    <cfRule type="cellIs" dxfId="1353" priority="185" stopIfTrue="1" operator="greaterThan">
      <formula>5</formula>
    </cfRule>
  </conditionalFormatting>
  <conditionalFormatting sqref="H201:CF201">
    <cfRule type="expression" dxfId="1352" priority="186" stopIfTrue="1">
      <formula>H202 &lt;= 0.03</formula>
    </cfRule>
    <cfRule type="expression" dxfId="1351" priority="187" stopIfTrue="1">
      <formula xml:space="preserve"> H202 &gt; 0.05</formula>
    </cfRule>
    <cfRule type="expression" dxfId="1350" priority="188" stopIfTrue="1">
      <formula xml:space="preserve"> H202 &lt;= 0.05</formula>
    </cfRule>
  </conditionalFormatting>
  <conditionalFormatting sqref="H202:CF202">
    <cfRule type="cellIs" dxfId="1349" priority="46" stopIfTrue="1" operator="lessThanOrEqual">
      <formula>0.03</formula>
    </cfRule>
    <cfRule type="cellIs" dxfId="1348" priority="47" stopIfTrue="1" operator="between">
      <formula>0.03</formula>
      <formula>0.05</formula>
    </cfRule>
    <cfRule type="cellIs" dxfId="1347" priority="48" stopIfTrue="1" operator="greaterThan">
      <formula>0.05</formula>
    </cfRule>
  </conditionalFormatting>
  <conditionalFormatting sqref="H208:CF208 H214:CF214">
    <cfRule type="cellIs" dxfId="1346" priority="189" stopIfTrue="1" operator="lessThanOrEqual">
      <formula>0.01</formula>
    </cfRule>
    <cfRule type="cellIs" dxfId="1345" priority="190" stopIfTrue="1" operator="greaterThan">
      <formula>0.02</formula>
    </cfRule>
    <cfRule type="cellIs" dxfId="1344" priority="191" stopIfTrue="1" operator="between">
      <formula>0.01</formula>
      <formula>0.0201</formula>
    </cfRule>
  </conditionalFormatting>
  <conditionalFormatting sqref="CA82:CF82">
    <cfRule type="expression" dxfId="1343" priority="99" stopIfTrue="1">
      <formula>CA83 &lt;= 0.01</formula>
    </cfRule>
    <cfRule type="expression" dxfId="1342" priority="100" stopIfTrue="1">
      <formula>CA83 &gt;= 0.02</formula>
    </cfRule>
    <cfRule type="expression" dxfId="1341" priority="101" stopIfTrue="1">
      <formula>CA83 &gt; 0.01</formula>
    </cfRule>
  </conditionalFormatting>
  <hyperlinks>
    <hyperlink ref="F34" location="GRAPHS!A80" display="SPU Accounts which should have had at least 1 actual read used on a bill in the past 100 days and haven't" xr:uid="{00000000-0004-0000-0300-000000000000}"/>
    <hyperlink ref="F21" location="GRAPHS!A25" display="List Clean To Do's - Address Validation" xr:uid="{00000000-0004-0000-0300-000001000000}"/>
    <hyperlink ref="F37" location="GRAPHS!A145" display="LPU Accounts which should have had at least 1 actual read used on a bill in the past 100 days and haven't" xr:uid="{00000000-0004-0000-0300-000002000000}"/>
    <hyperlink ref="F39" location="GRAPHS!A205" display="Accounts which should have had at least 1 actual read used on a bill in the past 300 days and haven't" xr:uid="{00000000-0004-0000-0300-000003000000}"/>
    <hyperlink ref="F51" location="GRAPHS!A265" display="Routes Uploaded Late" xr:uid="{00000000-0004-0000-0300-000004000000}"/>
    <hyperlink ref="F53" location="GRAPHS!A325" display="Conventional Pending Field Activities (past scheduled date)" xr:uid="{00000000-0004-0000-0300-000005000000}"/>
    <hyperlink ref="F62" location="GRAPHS!A385" display="Unbilled Service Agreements - Inception to date" xr:uid="{00000000-0004-0000-0300-000006000000}"/>
    <hyperlink ref="F146" location="GRAPHS!A505" display="Refund To Do's in excess of 60 days" xr:uid="{00000000-0004-0000-0300-000007000000}"/>
    <hyperlink ref="F166" location="GRAPHS!A625" display="Conventional Unallocated Payments " xr:uid="{00000000-0004-0000-0300-000008000000}"/>
    <hyperlink ref="F225" location="GRAPHS!A685" display="- Inception To Date" xr:uid="{00000000-0004-0000-0300-000009000000}"/>
    <hyperlink ref="F148" location="GRAPHS!A560" display="Number of active customers linked to zero interest rate" xr:uid="{00000000-0004-0000-0300-00000A000000}"/>
    <hyperlink ref="F82" location="GRAPHS!A445" display="No. of active customers billed on zero consumption" xr:uid="{00000000-0004-0000-0300-00000B000000}"/>
    <hyperlink ref="F84" location="GRAPHS!A445" display="No. of active customers billed on zero consumption" xr:uid="{00000000-0004-0000-0300-00000C000000}"/>
    <hyperlink ref="F86" location="GRAPHS!A445" display="No. of active customers billed on zero consumption" xr:uid="{00000000-0004-0000-03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40" bestFit="1" customWidth="1"/>
    <col min="9" max="45" width="13" style="40" customWidth="1"/>
    <col min="46" max="46" width="13" style="40" bestFit="1" customWidth="1"/>
    <col min="47" max="83" width="13.44140625" style="40" customWidth="1"/>
    <col min="84" max="84" width="15.5546875" customWidth="1"/>
  </cols>
  <sheetData>
    <row r="1" spans="1:84" ht="56.25" customHeight="1" thickBot="1" x14ac:dyDescent="0.35">
      <c r="A1" s="46" t="s">
        <v>0</v>
      </c>
      <c r="B1" s="46"/>
      <c r="C1" s="46"/>
      <c r="D1" s="2"/>
      <c r="E1" s="2"/>
      <c r="F1" s="3" t="s">
        <v>227</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182">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183"/>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84"/>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84"/>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2765</v>
      </c>
      <c r="J5" s="73">
        <v>2763</v>
      </c>
      <c r="K5" s="73">
        <v>2744</v>
      </c>
      <c r="L5" s="73">
        <v>2743</v>
      </c>
      <c r="M5" s="73">
        <v>2734</v>
      </c>
      <c r="N5" s="73">
        <v>2718</v>
      </c>
      <c r="O5" s="73">
        <v>2702</v>
      </c>
      <c r="P5" s="73">
        <v>2674</v>
      </c>
      <c r="Q5" s="73">
        <v>2647</v>
      </c>
      <c r="R5" s="73">
        <v>2631</v>
      </c>
      <c r="S5" s="73">
        <v>2608</v>
      </c>
      <c r="T5" s="73">
        <v>2588</v>
      </c>
      <c r="U5" s="73">
        <v>2568</v>
      </c>
      <c r="V5" s="73">
        <v>2543</v>
      </c>
      <c r="W5" s="73">
        <v>2534</v>
      </c>
      <c r="X5" s="73">
        <v>2532</v>
      </c>
      <c r="Y5" s="73">
        <v>2531</v>
      </c>
      <c r="Z5" s="73">
        <v>2528</v>
      </c>
      <c r="AA5" s="73">
        <v>2523</v>
      </c>
      <c r="AB5" s="73">
        <v>2524</v>
      </c>
      <c r="AC5" s="73">
        <v>2523</v>
      </c>
      <c r="AD5" s="73">
        <v>2518</v>
      </c>
      <c r="AE5" s="73">
        <v>2511</v>
      </c>
      <c r="AF5" s="73">
        <v>2507</v>
      </c>
      <c r="AG5" s="73">
        <v>2505</v>
      </c>
      <c r="AH5" s="73">
        <v>2511</v>
      </c>
      <c r="AI5" s="73">
        <v>2502</v>
      </c>
      <c r="AJ5" s="73">
        <v>2495</v>
      </c>
      <c r="AK5" s="73">
        <v>2497</v>
      </c>
      <c r="AL5" s="73">
        <v>2492</v>
      </c>
      <c r="AM5" s="73">
        <v>2490</v>
      </c>
      <c r="AN5" s="73">
        <v>2498</v>
      </c>
      <c r="AO5" s="73">
        <v>2157</v>
      </c>
      <c r="AP5" s="73">
        <v>2154</v>
      </c>
      <c r="AQ5" s="73">
        <v>2480</v>
      </c>
      <c r="AR5" s="73">
        <v>2141</v>
      </c>
      <c r="AS5" s="73">
        <v>2136</v>
      </c>
      <c r="AT5" s="73">
        <v>2131</v>
      </c>
      <c r="AU5" s="73">
        <v>2129</v>
      </c>
      <c r="AV5" s="73">
        <v>2128</v>
      </c>
      <c r="AW5" s="73">
        <v>2126</v>
      </c>
      <c r="AX5" s="73">
        <v>2125</v>
      </c>
      <c r="AY5" s="73">
        <v>2124</v>
      </c>
      <c r="AZ5" s="73">
        <v>2118</v>
      </c>
      <c r="BA5" s="73">
        <v>2115</v>
      </c>
      <c r="BB5" s="73">
        <v>2113</v>
      </c>
      <c r="BC5" s="73">
        <v>2103</v>
      </c>
      <c r="BD5" s="73">
        <v>2104</v>
      </c>
      <c r="BE5" s="73">
        <v>2097</v>
      </c>
      <c r="BF5" s="73">
        <v>2097</v>
      </c>
      <c r="BG5" s="73">
        <v>2095</v>
      </c>
      <c r="BH5" s="73">
        <v>2088</v>
      </c>
      <c r="BI5" s="73">
        <v>2082</v>
      </c>
      <c r="BJ5" s="73">
        <v>2078</v>
      </c>
      <c r="BK5" s="73">
        <v>2067</v>
      </c>
      <c r="BL5" s="73">
        <v>2041</v>
      </c>
      <c r="BM5" s="73">
        <v>2041</v>
      </c>
      <c r="BN5" s="73">
        <v>2033</v>
      </c>
      <c r="BO5" s="73">
        <v>2027</v>
      </c>
      <c r="BP5" s="73">
        <v>2022</v>
      </c>
      <c r="BQ5" s="73">
        <v>2021</v>
      </c>
      <c r="BR5" s="73">
        <v>2014</v>
      </c>
      <c r="BS5" s="73">
        <v>2005</v>
      </c>
      <c r="BT5" s="73">
        <v>2005</v>
      </c>
      <c r="BU5" s="73">
        <v>2005</v>
      </c>
      <c r="BV5" s="73">
        <v>2007</v>
      </c>
      <c r="BW5" s="73">
        <v>2000</v>
      </c>
      <c r="BX5" s="73">
        <v>1996</v>
      </c>
      <c r="BY5" s="73">
        <v>1991</v>
      </c>
      <c r="BZ5" s="73">
        <v>1978</v>
      </c>
      <c r="CA5" s="73">
        <v>1977</v>
      </c>
      <c r="CB5" s="73">
        <v>1977</v>
      </c>
      <c r="CC5" s="73">
        <v>1981</v>
      </c>
      <c r="CD5" s="73">
        <v>1977</v>
      </c>
      <c r="CE5" s="73">
        <v>1971</v>
      </c>
      <c r="CF5" s="73">
        <v>1970</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33711</v>
      </c>
      <c r="J6" s="73">
        <v>33835</v>
      </c>
      <c r="K6" s="73">
        <v>34078</v>
      </c>
      <c r="L6" s="73">
        <v>34344</v>
      </c>
      <c r="M6" s="73">
        <v>34434</v>
      </c>
      <c r="N6" s="73">
        <v>34579</v>
      </c>
      <c r="O6" s="73">
        <v>34716</v>
      </c>
      <c r="P6" s="73">
        <v>34895</v>
      </c>
      <c r="Q6" s="73">
        <v>35048</v>
      </c>
      <c r="R6" s="73">
        <v>35167</v>
      </c>
      <c r="S6" s="73">
        <v>35284</v>
      </c>
      <c r="T6" s="73">
        <v>35380</v>
      </c>
      <c r="U6" s="73">
        <v>35490</v>
      </c>
      <c r="V6" s="73">
        <v>35626</v>
      </c>
      <c r="W6" s="73">
        <v>35702</v>
      </c>
      <c r="X6" s="73">
        <v>35811</v>
      </c>
      <c r="Y6" s="73">
        <v>35883</v>
      </c>
      <c r="Z6" s="73">
        <v>35976</v>
      </c>
      <c r="AA6" s="73">
        <v>36128</v>
      </c>
      <c r="AB6" s="73">
        <v>36315</v>
      </c>
      <c r="AC6" s="73">
        <v>36338</v>
      </c>
      <c r="AD6" s="73">
        <v>36445</v>
      </c>
      <c r="AE6" s="73">
        <v>36516</v>
      </c>
      <c r="AF6" s="73">
        <v>36531</v>
      </c>
      <c r="AG6" s="73">
        <v>36578</v>
      </c>
      <c r="AH6" s="73">
        <v>36616</v>
      </c>
      <c r="AI6" s="73">
        <v>36703</v>
      </c>
      <c r="AJ6" s="73">
        <v>36836</v>
      </c>
      <c r="AK6" s="73">
        <v>36948</v>
      </c>
      <c r="AL6" s="73">
        <v>37009</v>
      </c>
      <c r="AM6" s="73">
        <v>37165</v>
      </c>
      <c r="AN6" s="73">
        <v>37281</v>
      </c>
      <c r="AO6" s="73">
        <v>36311</v>
      </c>
      <c r="AP6" s="73">
        <v>36407</v>
      </c>
      <c r="AQ6" s="73">
        <v>37561</v>
      </c>
      <c r="AR6" s="73">
        <v>36632</v>
      </c>
      <c r="AS6" s="73">
        <v>36739</v>
      </c>
      <c r="AT6" s="73">
        <v>37338</v>
      </c>
      <c r="AU6" s="73">
        <v>37837</v>
      </c>
      <c r="AV6" s="73">
        <v>37923</v>
      </c>
      <c r="AW6" s="73">
        <v>37929</v>
      </c>
      <c r="AX6" s="73">
        <v>37979</v>
      </c>
      <c r="AY6" s="73">
        <v>38153</v>
      </c>
      <c r="AZ6" s="73">
        <v>38519</v>
      </c>
      <c r="BA6" s="73">
        <v>38762</v>
      </c>
      <c r="BB6" s="73">
        <v>38919</v>
      </c>
      <c r="BC6" s="73">
        <v>39099</v>
      </c>
      <c r="BD6" s="73">
        <v>39356</v>
      </c>
      <c r="BE6" s="73">
        <v>39647</v>
      </c>
      <c r="BF6" s="73">
        <v>40043</v>
      </c>
      <c r="BG6" s="73">
        <v>40443</v>
      </c>
      <c r="BH6" s="73">
        <v>40727</v>
      </c>
      <c r="BI6" s="73">
        <v>40903</v>
      </c>
      <c r="BJ6" s="73">
        <v>41341</v>
      </c>
      <c r="BK6" s="73">
        <v>41721</v>
      </c>
      <c r="BL6" s="73">
        <v>42287</v>
      </c>
      <c r="BM6" s="73">
        <v>42287</v>
      </c>
      <c r="BN6" s="73">
        <v>42508</v>
      </c>
      <c r="BO6" s="73">
        <v>42379</v>
      </c>
      <c r="BP6" s="73">
        <v>42606</v>
      </c>
      <c r="BQ6" s="73">
        <v>42675</v>
      </c>
      <c r="BR6" s="73">
        <v>42796</v>
      </c>
      <c r="BS6" s="73">
        <v>43124</v>
      </c>
      <c r="BT6" s="73">
        <v>43124</v>
      </c>
      <c r="BU6" s="73">
        <v>43124</v>
      </c>
      <c r="BV6" s="73">
        <v>43198</v>
      </c>
      <c r="BW6" s="73">
        <v>43208</v>
      </c>
      <c r="BX6" s="73">
        <v>43355</v>
      </c>
      <c r="BY6" s="73">
        <v>43540</v>
      </c>
      <c r="BZ6" s="73">
        <v>43670</v>
      </c>
      <c r="CA6" s="73">
        <v>43848</v>
      </c>
      <c r="CB6" s="73">
        <v>43939</v>
      </c>
      <c r="CC6" s="73">
        <v>44398</v>
      </c>
      <c r="CD6" s="73">
        <v>44637</v>
      </c>
      <c r="CE6" s="73">
        <v>44645</v>
      </c>
      <c r="CF6" s="73">
        <v>44811</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45</v>
      </c>
      <c r="J7" s="73">
        <v>45</v>
      </c>
      <c r="K7" s="73">
        <v>45</v>
      </c>
      <c r="L7" s="73">
        <v>45</v>
      </c>
      <c r="M7" s="73">
        <v>45</v>
      </c>
      <c r="N7" s="73">
        <v>45</v>
      </c>
      <c r="O7" s="73">
        <v>45</v>
      </c>
      <c r="P7" s="73">
        <v>45</v>
      </c>
      <c r="Q7" s="73">
        <v>45</v>
      </c>
      <c r="R7" s="73">
        <v>45</v>
      </c>
      <c r="S7" s="73">
        <v>41</v>
      </c>
      <c r="T7" s="73">
        <v>41</v>
      </c>
      <c r="U7" s="73">
        <v>41</v>
      </c>
      <c r="V7" s="73">
        <v>42</v>
      </c>
      <c r="W7" s="73">
        <v>42</v>
      </c>
      <c r="X7" s="73">
        <v>42</v>
      </c>
      <c r="Y7" s="73">
        <v>42</v>
      </c>
      <c r="Z7" s="73">
        <v>40</v>
      </c>
      <c r="AA7" s="73">
        <v>40</v>
      </c>
      <c r="AB7" s="73">
        <v>39</v>
      </c>
      <c r="AC7" s="73">
        <v>38</v>
      </c>
      <c r="AD7" s="73">
        <v>38</v>
      </c>
      <c r="AE7" s="73">
        <v>39</v>
      </c>
      <c r="AF7" s="73">
        <v>38</v>
      </c>
      <c r="AG7" s="73">
        <v>38</v>
      </c>
      <c r="AH7" s="73">
        <v>38</v>
      </c>
      <c r="AI7" s="73">
        <v>38</v>
      </c>
      <c r="AJ7" s="73">
        <v>38</v>
      </c>
      <c r="AK7" s="73">
        <v>38</v>
      </c>
      <c r="AL7" s="73">
        <v>38</v>
      </c>
      <c r="AM7" s="73">
        <v>36</v>
      </c>
      <c r="AN7" s="73">
        <v>37</v>
      </c>
      <c r="AO7" s="73">
        <v>37</v>
      </c>
      <c r="AP7" s="73">
        <v>37</v>
      </c>
      <c r="AQ7" s="73">
        <v>37</v>
      </c>
      <c r="AR7" s="73">
        <v>37</v>
      </c>
      <c r="AS7" s="73">
        <v>37</v>
      </c>
      <c r="AT7" s="73">
        <v>37</v>
      </c>
      <c r="AU7" s="73">
        <v>37</v>
      </c>
      <c r="AV7" s="73">
        <v>37</v>
      </c>
      <c r="AW7" s="73">
        <v>36</v>
      </c>
      <c r="AX7" s="73">
        <v>36</v>
      </c>
      <c r="AY7" s="73">
        <v>36</v>
      </c>
      <c r="AZ7" s="73">
        <v>36</v>
      </c>
      <c r="BA7" s="73">
        <v>36</v>
      </c>
      <c r="BB7" s="73">
        <v>36</v>
      </c>
      <c r="BC7" s="73">
        <v>36</v>
      </c>
      <c r="BD7" s="73">
        <v>36</v>
      </c>
      <c r="BE7" s="73">
        <v>36</v>
      </c>
      <c r="BF7" s="73">
        <v>36</v>
      </c>
      <c r="BG7" s="73">
        <v>36</v>
      </c>
      <c r="BH7" s="73">
        <v>36</v>
      </c>
      <c r="BI7" s="73">
        <v>36</v>
      </c>
      <c r="BJ7" s="73">
        <v>35</v>
      </c>
      <c r="BK7" s="73">
        <v>35</v>
      </c>
      <c r="BL7" s="73">
        <v>35</v>
      </c>
      <c r="BM7" s="73">
        <v>35</v>
      </c>
      <c r="BN7" s="73">
        <v>36</v>
      </c>
      <c r="BO7" s="73">
        <v>35</v>
      </c>
      <c r="BP7" s="73">
        <v>34</v>
      </c>
      <c r="BQ7" s="73">
        <v>34</v>
      </c>
      <c r="BR7" s="73">
        <v>34</v>
      </c>
      <c r="BS7" s="73">
        <v>35</v>
      </c>
      <c r="BT7" s="73">
        <v>35</v>
      </c>
      <c r="BU7" s="73">
        <v>35</v>
      </c>
      <c r="BV7" s="73">
        <v>35</v>
      </c>
      <c r="BW7" s="73">
        <v>35</v>
      </c>
      <c r="BX7" s="73">
        <v>35</v>
      </c>
      <c r="BY7" s="73">
        <v>36</v>
      </c>
      <c r="BZ7" s="73">
        <v>36</v>
      </c>
      <c r="CA7" s="73">
        <v>36</v>
      </c>
      <c r="CB7" s="73">
        <v>36</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36476</v>
      </c>
      <c r="J8" s="156">
        <v>36598</v>
      </c>
      <c r="K8" s="156">
        <v>36822</v>
      </c>
      <c r="L8" s="156">
        <v>37087</v>
      </c>
      <c r="M8" s="156">
        <v>37168</v>
      </c>
      <c r="N8" s="156">
        <v>37297</v>
      </c>
      <c r="O8" s="156">
        <v>37418</v>
      </c>
      <c r="P8" s="156">
        <v>37569</v>
      </c>
      <c r="Q8" s="156">
        <v>37695</v>
      </c>
      <c r="R8" s="156">
        <v>37798</v>
      </c>
      <c r="S8" s="156">
        <v>37892</v>
      </c>
      <c r="T8" s="156">
        <v>37968</v>
      </c>
      <c r="U8" s="156">
        <v>38058</v>
      </c>
      <c r="V8" s="156">
        <v>38169</v>
      </c>
      <c r="W8" s="156">
        <v>38236</v>
      </c>
      <c r="X8" s="156">
        <v>38343</v>
      </c>
      <c r="Y8" s="156">
        <v>38414</v>
      </c>
      <c r="Z8" s="156">
        <v>38504</v>
      </c>
      <c r="AA8" s="156">
        <v>38651</v>
      </c>
      <c r="AB8" s="156">
        <v>38839</v>
      </c>
      <c r="AC8" s="156">
        <v>38861</v>
      </c>
      <c r="AD8" s="156">
        <v>38963</v>
      </c>
      <c r="AE8" s="156">
        <v>39027</v>
      </c>
      <c r="AF8" s="156">
        <v>39038</v>
      </c>
      <c r="AG8" s="156">
        <v>39083</v>
      </c>
      <c r="AH8" s="156">
        <v>39127</v>
      </c>
      <c r="AI8" s="156">
        <v>39205</v>
      </c>
      <c r="AJ8" s="156">
        <v>39331</v>
      </c>
      <c r="AK8" s="156">
        <v>39445</v>
      </c>
      <c r="AL8" s="156">
        <v>39501</v>
      </c>
      <c r="AM8" s="156">
        <v>39655</v>
      </c>
      <c r="AN8" s="156">
        <v>39779</v>
      </c>
      <c r="AO8" s="156">
        <v>38468</v>
      </c>
      <c r="AP8" s="156">
        <v>38561</v>
      </c>
      <c r="AQ8" s="156">
        <v>40041</v>
      </c>
      <c r="AR8" s="156">
        <v>38773</v>
      </c>
      <c r="AS8" s="156">
        <v>38875</v>
      </c>
      <c r="AT8" s="156">
        <v>39469</v>
      </c>
      <c r="AU8" s="156">
        <v>39966</v>
      </c>
      <c r="AV8" s="156">
        <v>40051</v>
      </c>
      <c r="AW8" s="156">
        <v>40055</v>
      </c>
      <c r="AX8" s="156">
        <v>40104</v>
      </c>
      <c r="AY8" s="156">
        <v>40277</v>
      </c>
      <c r="AZ8" s="156">
        <v>40637</v>
      </c>
      <c r="BA8" s="156">
        <v>40877</v>
      </c>
      <c r="BB8" s="156">
        <v>41032</v>
      </c>
      <c r="BC8" s="156">
        <v>41202</v>
      </c>
      <c r="BD8" s="156">
        <v>41460</v>
      </c>
      <c r="BE8" s="156">
        <v>41744</v>
      </c>
      <c r="BF8" s="156">
        <v>42140</v>
      </c>
      <c r="BG8" s="156">
        <v>42538</v>
      </c>
      <c r="BH8" s="156">
        <v>42815</v>
      </c>
      <c r="BI8" s="156">
        <v>42985</v>
      </c>
      <c r="BJ8" s="156">
        <v>43419</v>
      </c>
      <c r="BK8" s="156">
        <v>43788</v>
      </c>
      <c r="BL8" s="156">
        <v>44328</v>
      </c>
      <c r="BM8" s="156">
        <v>44328</v>
      </c>
      <c r="BN8" s="156">
        <v>44541</v>
      </c>
      <c r="BO8" s="156">
        <v>44406</v>
      </c>
      <c r="BP8" s="156">
        <v>44628</v>
      </c>
      <c r="BQ8" s="156">
        <v>44696</v>
      </c>
      <c r="BR8" s="156">
        <v>44810</v>
      </c>
      <c r="BS8" s="156">
        <v>45129</v>
      </c>
      <c r="BT8" s="156">
        <v>45129</v>
      </c>
      <c r="BU8" s="156">
        <v>45129</v>
      </c>
      <c r="BV8" s="156">
        <v>45205</v>
      </c>
      <c r="BW8" s="156">
        <v>45208</v>
      </c>
      <c r="BX8" s="156">
        <v>45351</v>
      </c>
      <c r="BY8" s="156">
        <v>45531</v>
      </c>
      <c r="BZ8" s="156">
        <v>45648</v>
      </c>
      <c r="CA8" s="156">
        <v>45825</v>
      </c>
      <c r="CB8" s="156">
        <v>45916</v>
      </c>
      <c r="CC8" s="156">
        <v>46379</v>
      </c>
      <c r="CD8" s="156">
        <v>46614</v>
      </c>
      <c r="CE8" s="156">
        <v>46616</v>
      </c>
      <c r="CF8" s="156">
        <v>46781</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36476</v>
      </c>
      <c r="J10" s="157">
        <v>36598</v>
      </c>
      <c r="K10" s="157">
        <v>36822</v>
      </c>
      <c r="L10" s="157">
        <v>37087</v>
      </c>
      <c r="M10" s="157">
        <v>37168</v>
      </c>
      <c r="N10" s="157">
        <v>37297</v>
      </c>
      <c r="O10" s="157">
        <v>37418</v>
      </c>
      <c r="P10" s="157">
        <v>37569</v>
      </c>
      <c r="Q10" s="157">
        <v>37695</v>
      </c>
      <c r="R10" s="157">
        <v>37798</v>
      </c>
      <c r="S10" s="157">
        <v>37892</v>
      </c>
      <c r="T10" s="157">
        <v>37968</v>
      </c>
      <c r="U10" s="157">
        <v>38058</v>
      </c>
      <c r="V10" s="157">
        <v>38169</v>
      </c>
      <c r="W10" s="157">
        <v>38236</v>
      </c>
      <c r="X10" s="157">
        <v>38343</v>
      </c>
      <c r="Y10" s="157">
        <v>38414</v>
      </c>
      <c r="Z10" s="157">
        <v>38504</v>
      </c>
      <c r="AA10" s="157">
        <v>38651</v>
      </c>
      <c r="AB10" s="157">
        <v>38839</v>
      </c>
      <c r="AC10" s="157">
        <v>38861</v>
      </c>
      <c r="AD10" s="157">
        <v>38963</v>
      </c>
      <c r="AE10" s="157">
        <v>39027</v>
      </c>
      <c r="AF10" s="157">
        <v>39038</v>
      </c>
      <c r="AG10" s="157">
        <v>39083</v>
      </c>
      <c r="AH10" s="157">
        <v>39127</v>
      </c>
      <c r="AI10" s="157">
        <v>39205</v>
      </c>
      <c r="AJ10" s="157">
        <v>39331</v>
      </c>
      <c r="AK10" s="157">
        <v>39445</v>
      </c>
      <c r="AL10" s="157">
        <v>39501</v>
      </c>
      <c r="AM10" s="157">
        <v>39655</v>
      </c>
      <c r="AN10" s="157">
        <v>39779</v>
      </c>
      <c r="AO10" s="157">
        <v>38468</v>
      </c>
      <c r="AP10" s="157">
        <v>38561</v>
      </c>
      <c r="AQ10" s="157">
        <v>40041</v>
      </c>
      <c r="AR10" s="157">
        <v>38773</v>
      </c>
      <c r="AS10" s="157">
        <v>38875</v>
      </c>
      <c r="AT10" s="157">
        <v>39469</v>
      </c>
      <c r="AU10" s="157">
        <v>39966</v>
      </c>
      <c r="AV10" s="157">
        <v>40051</v>
      </c>
      <c r="AW10" s="157">
        <v>40055</v>
      </c>
      <c r="AX10" s="157">
        <v>40104</v>
      </c>
      <c r="AY10" s="157">
        <v>40277</v>
      </c>
      <c r="AZ10" s="157">
        <v>40637</v>
      </c>
      <c r="BA10" s="157">
        <v>40877</v>
      </c>
      <c r="BB10" s="157">
        <v>41032</v>
      </c>
      <c r="BC10" s="157">
        <v>41202</v>
      </c>
      <c r="BD10" s="157">
        <v>41460</v>
      </c>
      <c r="BE10" s="157">
        <v>41744</v>
      </c>
      <c r="BF10" s="157">
        <v>42140</v>
      </c>
      <c r="BG10" s="157">
        <v>42538</v>
      </c>
      <c r="BH10" s="157">
        <v>42815</v>
      </c>
      <c r="BI10" s="157">
        <v>42985</v>
      </c>
      <c r="BJ10" s="157">
        <v>43419</v>
      </c>
      <c r="BK10" s="157">
        <v>43788</v>
      </c>
      <c r="BL10" s="157">
        <v>44328</v>
      </c>
      <c r="BM10" s="157">
        <v>44328</v>
      </c>
      <c r="BN10" s="157">
        <v>44541</v>
      </c>
      <c r="BO10" s="157">
        <v>44406</v>
      </c>
      <c r="BP10" s="157">
        <v>44628</v>
      </c>
      <c r="BQ10" s="157">
        <v>44696</v>
      </c>
      <c r="BR10" s="157">
        <v>44810</v>
      </c>
      <c r="BS10" s="157">
        <v>45129</v>
      </c>
      <c r="BT10" s="157">
        <v>45129</v>
      </c>
      <c r="BU10" s="157">
        <v>45129</v>
      </c>
      <c r="BV10" s="157">
        <v>45205</v>
      </c>
      <c r="BW10" s="157">
        <v>45208</v>
      </c>
      <c r="BX10" s="157">
        <v>45351</v>
      </c>
      <c r="BY10" s="157">
        <v>45531</v>
      </c>
      <c r="BZ10" s="157">
        <v>45648</v>
      </c>
      <c r="CA10" s="157">
        <v>45825</v>
      </c>
      <c r="CB10" s="157">
        <v>45916</v>
      </c>
      <c r="CC10" s="157">
        <v>46379</v>
      </c>
      <c r="CD10" s="157">
        <v>46614</v>
      </c>
      <c r="CE10" s="157">
        <v>46616</v>
      </c>
      <c r="CF10" s="157">
        <v>46781</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85"/>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86"/>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86"/>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86"/>
    </row>
    <row r="15" spans="1:84" ht="24" customHeight="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86"/>
    </row>
    <row r="16" spans="1:84" ht="12.75" customHeight="1"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86"/>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153337</v>
      </c>
      <c r="J17" s="73">
        <v>152927</v>
      </c>
      <c r="K17" s="73">
        <v>152378</v>
      </c>
      <c r="L17" s="73">
        <v>151797</v>
      </c>
      <c r="M17" s="73">
        <v>151450</v>
      </c>
      <c r="N17" s="73">
        <v>151124</v>
      </c>
      <c r="O17" s="73">
        <v>150745</v>
      </c>
      <c r="P17" s="73">
        <v>150291</v>
      </c>
      <c r="Q17" s="73">
        <v>149573</v>
      </c>
      <c r="R17" s="73">
        <v>149177</v>
      </c>
      <c r="S17" s="73">
        <v>148803</v>
      </c>
      <c r="T17" s="73">
        <v>148417</v>
      </c>
      <c r="U17" s="73">
        <v>148137</v>
      </c>
      <c r="V17" s="73">
        <v>147675</v>
      </c>
      <c r="W17" s="73">
        <v>147288</v>
      </c>
      <c r="X17" s="73">
        <v>146985</v>
      </c>
      <c r="Y17" s="73">
        <v>146816</v>
      </c>
      <c r="Z17" s="73">
        <v>146552</v>
      </c>
      <c r="AA17" s="73">
        <v>146210</v>
      </c>
      <c r="AB17" s="73">
        <v>145724</v>
      </c>
      <c r="AC17" s="73">
        <v>145410</v>
      </c>
      <c r="AD17" s="73">
        <v>145082</v>
      </c>
      <c r="AE17" s="73">
        <v>144740</v>
      </c>
      <c r="AF17" s="73">
        <v>144544</v>
      </c>
      <c r="AG17" s="73">
        <v>144427</v>
      </c>
      <c r="AH17" s="73">
        <v>144286</v>
      </c>
      <c r="AI17" s="73">
        <v>144039</v>
      </c>
      <c r="AJ17" s="73">
        <v>143488</v>
      </c>
      <c r="AK17" s="73">
        <v>143131</v>
      </c>
      <c r="AL17" s="73">
        <v>142913</v>
      </c>
      <c r="AM17" s="73">
        <v>142435</v>
      </c>
      <c r="AN17" s="73">
        <v>141903</v>
      </c>
      <c r="AO17" s="73">
        <v>141353</v>
      </c>
      <c r="AP17" s="73">
        <v>141057</v>
      </c>
      <c r="AQ17" s="73">
        <v>140698</v>
      </c>
      <c r="AR17" s="73">
        <v>140163</v>
      </c>
      <c r="AS17" s="73">
        <v>139812</v>
      </c>
      <c r="AT17" s="73">
        <v>138803</v>
      </c>
      <c r="AU17" s="73">
        <v>137938</v>
      </c>
      <c r="AV17" s="73">
        <v>137654</v>
      </c>
      <c r="AW17" s="73">
        <v>137402</v>
      </c>
      <c r="AX17" s="73">
        <v>137217</v>
      </c>
      <c r="AY17" s="73">
        <v>136935</v>
      </c>
      <c r="AZ17" s="73">
        <v>136331</v>
      </c>
      <c r="BA17" s="73">
        <v>135558</v>
      </c>
      <c r="BB17" s="73">
        <v>135025</v>
      </c>
      <c r="BC17" s="73">
        <v>134402</v>
      </c>
      <c r="BD17" s="73">
        <v>0</v>
      </c>
      <c r="BE17" s="73">
        <v>132860</v>
      </c>
      <c r="BF17" s="73">
        <v>132169</v>
      </c>
      <c r="BG17" s="73">
        <v>131145</v>
      </c>
      <c r="BH17" s="73">
        <v>130298</v>
      </c>
      <c r="BI17" s="73">
        <v>129690</v>
      </c>
      <c r="BJ17" s="73">
        <v>128865</v>
      </c>
      <c r="BK17" s="73">
        <v>127945</v>
      </c>
      <c r="BL17" s="73">
        <v>127199</v>
      </c>
      <c r="BM17" s="73">
        <v>126400</v>
      </c>
      <c r="BN17" s="73">
        <v>125766</v>
      </c>
      <c r="BO17" s="73">
        <v>125202</v>
      </c>
      <c r="BP17" s="73">
        <v>124457</v>
      </c>
      <c r="BQ17" s="73">
        <v>123840</v>
      </c>
      <c r="BR17" s="73">
        <v>123377</v>
      </c>
      <c r="BS17" s="73">
        <v>122974</v>
      </c>
      <c r="BT17" s="73">
        <v>122356</v>
      </c>
      <c r="BU17" s="73">
        <v>121711</v>
      </c>
      <c r="BV17" s="73">
        <v>121303</v>
      </c>
      <c r="BW17" s="73">
        <v>121004</v>
      </c>
      <c r="BX17" s="73">
        <v>120440</v>
      </c>
      <c r="BY17" s="73">
        <v>119867</v>
      </c>
      <c r="BZ17" s="73">
        <v>119171</v>
      </c>
      <c r="CA17" s="73">
        <v>118558</v>
      </c>
      <c r="CB17" s="73">
        <v>118083</v>
      </c>
      <c r="CC17" s="73">
        <v>117063</v>
      </c>
      <c r="CD17" s="73">
        <v>116360</v>
      </c>
      <c r="CE17" s="73">
        <v>116154</v>
      </c>
      <c r="CF17" s="73" t="s">
        <v>228</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3013</v>
      </c>
      <c r="J18" s="73">
        <v>3032</v>
      </c>
      <c r="K18" s="73">
        <v>3313</v>
      </c>
      <c r="L18" s="73">
        <v>3605</v>
      </c>
      <c r="M18" s="73">
        <v>3612</v>
      </c>
      <c r="N18" s="73">
        <v>3603</v>
      </c>
      <c r="O18" s="73">
        <v>3598</v>
      </c>
      <c r="P18" s="73">
        <v>3591</v>
      </c>
      <c r="Q18" s="73">
        <v>3573</v>
      </c>
      <c r="R18" s="73">
        <v>3562</v>
      </c>
      <c r="S18" s="73">
        <v>3530</v>
      </c>
      <c r="T18" s="73">
        <v>3183</v>
      </c>
      <c r="U18" s="73">
        <v>3136</v>
      </c>
      <c r="V18" s="73">
        <v>3120</v>
      </c>
      <c r="W18" s="73">
        <v>3110</v>
      </c>
      <c r="X18" s="73">
        <v>3099</v>
      </c>
      <c r="Y18" s="73">
        <v>3094</v>
      </c>
      <c r="Z18" s="73">
        <v>3062</v>
      </c>
      <c r="AA18" s="73">
        <v>3061</v>
      </c>
      <c r="AB18" s="73">
        <v>3078</v>
      </c>
      <c r="AC18" s="73">
        <v>3073</v>
      </c>
      <c r="AD18" s="73">
        <v>3067</v>
      </c>
      <c r="AE18" s="73">
        <v>2869</v>
      </c>
      <c r="AF18" s="73">
        <v>2876</v>
      </c>
      <c r="AG18" s="73">
        <v>2865</v>
      </c>
      <c r="AH18" s="73">
        <v>2857</v>
      </c>
      <c r="AI18" s="73">
        <v>2851</v>
      </c>
      <c r="AJ18" s="73">
        <v>2848</v>
      </c>
      <c r="AK18" s="73">
        <v>2841</v>
      </c>
      <c r="AL18" s="73">
        <v>2839</v>
      </c>
      <c r="AM18" s="73">
        <v>2841</v>
      </c>
      <c r="AN18" s="73">
        <v>2835</v>
      </c>
      <c r="AO18" s="73">
        <v>2835</v>
      </c>
      <c r="AP18" s="73">
        <v>2831</v>
      </c>
      <c r="AQ18" s="73">
        <v>2828</v>
      </c>
      <c r="AR18" s="73">
        <v>2815</v>
      </c>
      <c r="AS18" s="73">
        <v>2808</v>
      </c>
      <c r="AT18" s="73">
        <v>2778</v>
      </c>
      <c r="AU18" s="73">
        <v>2778</v>
      </c>
      <c r="AV18" s="73">
        <v>2775</v>
      </c>
      <c r="AW18" s="73">
        <v>2765</v>
      </c>
      <c r="AX18" s="73">
        <v>2763</v>
      </c>
      <c r="AY18" s="73">
        <v>2755</v>
      </c>
      <c r="AZ18" s="73">
        <v>2742</v>
      </c>
      <c r="BA18" s="73">
        <v>2739</v>
      </c>
      <c r="BB18" s="73">
        <v>2709</v>
      </c>
      <c r="BC18" s="73">
        <v>2711</v>
      </c>
      <c r="BD18" s="73">
        <v>2711</v>
      </c>
      <c r="BE18" s="73">
        <v>2706</v>
      </c>
      <c r="BF18" s="73">
        <v>2705</v>
      </c>
      <c r="BG18" s="73">
        <v>2702</v>
      </c>
      <c r="BH18" s="73">
        <v>3031</v>
      </c>
      <c r="BI18" s="73">
        <v>3030</v>
      </c>
      <c r="BJ18" s="73">
        <v>3030</v>
      </c>
      <c r="BK18" s="73">
        <v>3026</v>
      </c>
      <c r="BL18" s="73">
        <v>3028</v>
      </c>
      <c r="BM18" s="73">
        <v>3020</v>
      </c>
      <c r="BN18" s="73">
        <v>3014</v>
      </c>
      <c r="BO18" s="73">
        <v>3000</v>
      </c>
      <c r="BP18" s="73">
        <v>2996</v>
      </c>
      <c r="BQ18" s="73">
        <v>2995</v>
      </c>
      <c r="BR18" s="73">
        <v>0</v>
      </c>
      <c r="BS18" s="73">
        <v>2999</v>
      </c>
      <c r="BT18" s="73">
        <v>2999</v>
      </c>
      <c r="BU18" s="73">
        <v>3004</v>
      </c>
      <c r="BV18" s="73">
        <v>2969</v>
      </c>
      <c r="BW18" s="73">
        <v>2963</v>
      </c>
      <c r="BX18" s="73">
        <v>2969</v>
      </c>
      <c r="BY18" s="73">
        <v>2967</v>
      </c>
      <c r="BZ18" s="73">
        <v>2584</v>
      </c>
      <c r="CA18" s="73">
        <v>2274</v>
      </c>
      <c r="CB18" s="73">
        <v>2273</v>
      </c>
      <c r="CC18" s="73">
        <v>2272</v>
      </c>
      <c r="CD18" s="73">
        <v>2267</v>
      </c>
      <c r="CE18" s="73">
        <v>2260</v>
      </c>
      <c r="CF18" s="73" t="s">
        <v>225</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2</v>
      </c>
      <c r="J19" s="73">
        <v>2</v>
      </c>
      <c r="K19" s="73">
        <v>2</v>
      </c>
      <c r="L19" s="73">
        <v>2</v>
      </c>
      <c r="M19" s="73">
        <v>2</v>
      </c>
      <c r="N19" s="73">
        <v>2</v>
      </c>
      <c r="O19" s="73">
        <v>2</v>
      </c>
      <c r="P19" s="73">
        <v>2</v>
      </c>
      <c r="Q19" s="73">
        <v>2</v>
      </c>
      <c r="R19" s="73">
        <v>3</v>
      </c>
      <c r="S19" s="73">
        <v>3</v>
      </c>
      <c r="T19" s="73">
        <v>3</v>
      </c>
      <c r="U19" s="73">
        <v>3</v>
      </c>
      <c r="V19" s="73">
        <v>3</v>
      </c>
      <c r="W19" s="73">
        <v>3</v>
      </c>
      <c r="X19" s="73">
        <v>3</v>
      </c>
      <c r="Y19" s="73">
        <v>3</v>
      </c>
      <c r="Z19" s="73">
        <v>3</v>
      </c>
      <c r="AA19" s="73">
        <v>3</v>
      </c>
      <c r="AB19" s="73">
        <v>3</v>
      </c>
      <c r="AC19" s="73">
        <v>3</v>
      </c>
      <c r="AD19" s="73">
        <v>3</v>
      </c>
      <c r="AE19" s="73">
        <v>3</v>
      </c>
      <c r="AF19" s="73">
        <v>3</v>
      </c>
      <c r="AG19" s="73">
        <v>3</v>
      </c>
      <c r="AH19" s="73">
        <v>3</v>
      </c>
      <c r="AI19" s="73">
        <v>3</v>
      </c>
      <c r="AJ19" s="73">
        <v>3</v>
      </c>
      <c r="AK19" s="73">
        <v>3</v>
      </c>
      <c r="AL19" s="73">
        <v>3</v>
      </c>
      <c r="AM19" s="73">
        <v>5</v>
      </c>
      <c r="AN19" s="73">
        <v>5</v>
      </c>
      <c r="AO19" s="73">
        <v>5</v>
      </c>
      <c r="AP19" s="73">
        <v>5</v>
      </c>
      <c r="AQ19" s="73">
        <v>5</v>
      </c>
      <c r="AR19" s="73">
        <v>5</v>
      </c>
      <c r="AS19" s="73">
        <v>5</v>
      </c>
      <c r="AT19" s="73">
        <v>5</v>
      </c>
      <c r="AU19" s="73">
        <v>5</v>
      </c>
      <c r="AV19" s="73">
        <v>5</v>
      </c>
      <c r="AW19" s="73">
        <v>5</v>
      </c>
      <c r="AX19" s="73">
        <v>6</v>
      </c>
      <c r="AY19" s="73">
        <v>6</v>
      </c>
      <c r="AZ19" s="73">
        <v>6</v>
      </c>
      <c r="BA19" s="73">
        <v>7</v>
      </c>
      <c r="BB19" s="73">
        <v>8</v>
      </c>
      <c r="BC19" s="73">
        <v>8</v>
      </c>
      <c r="BD19" s="73">
        <v>8</v>
      </c>
      <c r="BE19" s="73">
        <v>8</v>
      </c>
      <c r="BF19" s="73">
        <v>8</v>
      </c>
      <c r="BG19" s="73">
        <v>8</v>
      </c>
      <c r="BH19" s="73">
        <v>8</v>
      </c>
      <c r="BI19" s="73">
        <v>8</v>
      </c>
      <c r="BJ19" s="73">
        <v>6</v>
      </c>
      <c r="BK19" s="73">
        <v>6</v>
      </c>
      <c r="BL19" s="73">
        <v>6</v>
      </c>
      <c r="BM19" s="73">
        <v>0</v>
      </c>
      <c r="BN19" s="73">
        <v>6</v>
      </c>
      <c r="BO19" s="73">
        <v>6</v>
      </c>
      <c r="BP19" s="73">
        <v>6</v>
      </c>
      <c r="BQ19" s="73">
        <v>8</v>
      </c>
      <c r="BR19" s="73">
        <v>9</v>
      </c>
      <c r="BS19" s="73">
        <v>9</v>
      </c>
      <c r="BT19" s="73">
        <v>6</v>
      </c>
      <c r="BU19" s="73">
        <v>2</v>
      </c>
      <c r="BV19" s="73">
        <v>2</v>
      </c>
      <c r="BW19" s="73">
        <v>2</v>
      </c>
      <c r="BX19" s="73">
        <v>2</v>
      </c>
      <c r="BY19" s="73">
        <v>2</v>
      </c>
      <c r="BZ19" s="73">
        <v>2</v>
      </c>
      <c r="CA19" s="73">
        <v>10</v>
      </c>
      <c r="CB19" s="73">
        <v>10</v>
      </c>
      <c r="CC19" s="73">
        <v>10</v>
      </c>
      <c r="CD19" s="73">
        <v>9</v>
      </c>
      <c r="CE19" s="73">
        <v>9</v>
      </c>
      <c r="CF19" s="73">
        <v>7</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2</v>
      </c>
      <c r="J21" s="21">
        <v>2</v>
      </c>
      <c r="K21" s="21">
        <v>2</v>
      </c>
      <c r="L21" s="21">
        <v>2</v>
      </c>
      <c r="M21" s="21">
        <v>2</v>
      </c>
      <c r="N21" s="21">
        <v>2</v>
      </c>
      <c r="O21" s="21">
        <v>2</v>
      </c>
      <c r="P21" s="21">
        <v>2</v>
      </c>
      <c r="Q21" s="21">
        <v>2</v>
      </c>
      <c r="R21" s="21">
        <v>3</v>
      </c>
      <c r="S21" s="21">
        <v>3</v>
      </c>
      <c r="T21" s="21">
        <v>3</v>
      </c>
      <c r="U21" s="21">
        <v>3</v>
      </c>
      <c r="V21" s="21">
        <v>3</v>
      </c>
      <c r="W21" s="21">
        <v>3</v>
      </c>
      <c r="X21" s="21">
        <v>3</v>
      </c>
      <c r="Y21" s="21">
        <v>3</v>
      </c>
      <c r="Z21" s="21">
        <v>3</v>
      </c>
      <c r="AA21" s="21">
        <v>3</v>
      </c>
      <c r="AB21" s="21">
        <v>3</v>
      </c>
      <c r="AC21" s="21">
        <v>3</v>
      </c>
      <c r="AD21" s="21">
        <v>3</v>
      </c>
      <c r="AE21" s="21">
        <v>3</v>
      </c>
      <c r="AF21" s="21">
        <v>3</v>
      </c>
      <c r="AG21" s="21">
        <v>3</v>
      </c>
      <c r="AH21" s="21">
        <v>3</v>
      </c>
      <c r="AI21" s="21">
        <v>3</v>
      </c>
      <c r="AJ21" s="21">
        <v>3</v>
      </c>
      <c r="AK21" s="21">
        <v>3</v>
      </c>
      <c r="AL21" s="21">
        <v>3</v>
      </c>
      <c r="AM21" s="21">
        <v>5</v>
      </c>
      <c r="AN21" s="21">
        <v>5</v>
      </c>
      <c r="AO21" s="21">
        <v>5</v>
      </c>
      <c r="AP21" s="21">
        <v>5</v>
      </c>
      <c r="AQ21" s="21">
        <v>5</v>
      </c>
      <c r="AR21" s="21">
        <v>5</v>
      </c>
      <c r="AS21" s="21">
        <v>5</v>
      </c>
      <c r="AT21" s="21">
        <v>5</v>
      </c>
      <c r="AU21" s="21">
        <v>5</v>
      </c>
      <c r="AV21" s="21">
        <v>5</v>
      </c>
      <c r="AW21" s="21">
        <v>5</v>
      </c>
      <c r="AX21" s="21">
        <v>6</v>
      </c>
      <c r="AY21" s="21">
        <v>6</v>
      </c>
      <c r="AZ21" s="21">
        <v>6</v>
      </c>
      <c r="BA21" s="21">
        <v>7</v>
      </c>
      <c r="BB21" s="21">
        <v>8</v>
      </c>
      <c r="BC21" s="21">
        <v>8</v>
      </c>
      <c r="BD21" s="21">
        <v>8</v>
      </c>
      <c r="BE21" s="21">
        <v>8</v>
      </c>
      <c r="BF21" s="21">
        <v>8</v>
      </c>
      <c r="BG21" s="21">
        <v>8</v>
      </c>
      <c r="BH21" s="21">
        <v>8</v>
      </c>
      <c r="BI21" s="21">
        <v>8</v>
      </c>
      <c r="BJ21" s="21">
        <v>6</v>
      </c>
      <c r="BK21" s="21">
        <v>6</v>
      </c>
      <c r="BL21" s="21">
        <v>6</v>
      </c>
      <c r="BM21" s="21">
        <v>0</v>
      </c>
      <c r="BN21" s="21">
        <v>6</v>
      </c>
      <c r="BO21" s="21">
        <v>6</v>
      </c>
      <c r="BP21" s="21">
        <v>6</v>
      </c>
      <c r="BQ21" s="21">
        <v>8</v>
      </c>
      <c r="BR21" s="21">
        <v>9</v>
      </c>
      <c r="BS21" s="21">
        <v>9</v>
      </c>
      <c r="BT21" s="21">
        <v>6</v>
      </c>
      <c r="BU21" s="21">
        <v>2</v>
      </c>
      <c r="BV21" s="21">
        <v>2</v>
      </c>
      <c r="BW21" s="21">
        <v>2</v>
      </c>
      <c r="BX21" s="21">
        <v>2</v>
      </c>
      <c r="BY21" s="21">
        <v>2</v>
      </c>
      <c r="BZ21" s="21">
        <v>2</v>
      </c>
      <c r="CA21" s="21">
        <v>10</v>
      </c>
      <c r="CB21" s="21">
        <v>10</v>
      </c>
      <c r="CC21" s="21">
        <v>10</v>
      </c>
      <c r="CD21" s="21">
        <v>9</v>
      </c>
      <c r="CE21" s="21">
        <v>9</v>
      </c>
      <c r="CF21" s="21">
        <v>7</v>
      </c>
    </row>
    <row r="22" spans="1:84" x14ac:dyDescent="0.25">
      <c r="A22" s="46"/>
      <c r="B22" s="46"/>
      <c r="C22" s="46"/>
      <c r="D22" s="17"/>
      <c r="E22" s="11"/>
      <c r="F22" s="14" t="s">
        <v>21</v>
      </c>
      <c r="G22" s="23" t="e">
        <f ca="1">G21/G8</f>
        <v>#REF!</v>
      </c>
      <c r="H22" s="54" t="e">
        <f>IF(H18 = 0, 0, H21/H8)</f>
        <v>#REF!</v>
      </c>
      <c r="I22" s="54">
        <v>5.48305735277991E-5</v>
      </c>
      <c r="J22" s="54">
        <v>5.4647794961473305E-5</v>
      </c>
      <c r="K22" s="54">
        <v>5.4315354950844607E-5</v>
      </c>
      <c r="L22" s="54">
        <v>5.3927252136867368E-5</v>
      </c>
      <c r="M22" s="54">
        <v>5.3809728798966854E-5</v>
      </c>
      <c r="N22" s="54">
        <v>5.3623615840416116E-5</v>
      </c>
      <c r="O22" s="54">
        <v>5.3450211128333957E-5</v>
      </c>
      <c r="P22" s="54">
        <v>5.3235380233703316E-5</v>
      </c>
      <c r="Q22" s="54">
        <v>5.305743467303356E-5</v>
      </c>
      <c r="R22" s="54">
        <v>7.9369278797819986E-5</v>
      </c>
      <c r="S22" s="54">
        <v>7.917238467222633E-5</v>
      </c>
      <c r="T22" s="54">
        <v>7.9013906447534773E-5</v>
      </c>
      <c r="U22" s="54">
        <v>7.8827053444742239E-5</v>
      </c>
      <c r="V22" s="54">
        <v>7.8597814980743542E-5</v>
      </c>
      <c r="W22" s="54">
        <v>7.846008996756983E-5</v>
      </c>
      <c r="X22" s="54">
        <v>7.8241139190986616E-5</v>
      </c>
      <c r="Y22" s="54">
        <v>7.8096527307752387E-5</v>
      </c>
      <c r="Z22" s="54">
        <v>7.791398296280906E-5</v>
      </c>
      <c r="AA22" s="54">
        <v>7.7617655429354995E-5</v>
      </c>
      <c r="AB22" s="54">
        <v>7.7241947526970311E-5</v>
      </c>
      <c r="AC22" s="54">
        <v>7.7198219294408277E-5</v>
      </c>
      <c r="AD22" s="54">
        <v>7.6996124528398734E-5</v>
      </c>
      <c r="AE22" s="54">
        <v>7.6869859328157432E-5</v>
      </c>
      <c r="AF22" s="54">
        <v>7.6848199190532307E-5</v>
      </c>
      <c r="AG22" s="54">
        <v>7.6759716500780393E-5</v>
      </c>
      <c r="AH22" s="54">
        <v>7.6673396887060085E-5</v>
      </c>
      <c r="AI22" s="54">
        <v>7.6520851932151512E-5</v>
      </c>
      <c r="AJ22" s="54">
        <v>7.6275711271007597E-5</v>
      </c>
      <c r="AK22" s="54">
        <v>7.6055266827227783E-5</v>
      </c>
      <c r="AL22" s="54">
        <v>7.5947444368497006E-5</v>
      </c>
      <c r="AM22" s="54">
        <v>1.2608750472828143E-4</v>
      </c>
      <c r="AN22" s="54">
        <v>1.2569446190200859E-4</v>
      </c>
      <c r="AO22" s="54">
        <v>1.2997816366850368E-4</v>
      </c>
      <c r="AP22" s="54">
        <v>1.2966468711910999E-4</v>
      </c>
      <c r="AQ22" s="54">
        <v>1.2487200619365151E-4</v>
      </c>
      <c r="AR22" s="54">
        <v>1.2895571660691719E-4</v>
      </c>
      <c r="AS22" s="54">
        <v>1.2861736334405144E-4</v>
      </c>
      <c r="AT22" s="54">
        <v>1.2668169956168133E-4</v>
      </c>
      <c r="AU22" s="54">
        <v>1.2510634038933094E-4</v>
      </c>
      <c r="AV22" s="54">
        <v>1.2484082794437092E-4</v>
      </c>
      <c r="AW22" s="54">
        <v>1.2482836100362001E-4</v>
      </c>
      <c r="AX22" s="54">
        <v>1.4961101137043686E-4</v>
      </c>
      <c r="AY22" s="54">
        <v>1.4896839387243339E-4</v>
      </c>
      <c r="AZ22" s="54">
        <v>1.476486945394591E-4</v>
      </c>
      <c r="BA22" s="54">
        <v>1.7124544364801721E-4</v>
      </c>
      <c r="BB22" s="54">
        <v>1.9496977968414895E-4</v>
      </c>
      <c r="BC22" s="54">
        <v>1.9416533178001069E-4</v>
      </c>
      <c r="BD22" s="54">
        <v>1.929570670525808E-4</v>
      </c>
      <c r="BE22" s="54">
        <v>1.9164430816404754E-4</v>
      </c>
      <c r="BF22" s="54">
        <v>1.8984337921214997E-4</v>
      </c>
      <c r="BG22" s="54">
        <v>1.8806713996896891E-4</v>
      </c>
      <c r="BH22" s="54">
        <v>1.8685040289618125E-4</v>
      </c>
      <c r="BI22" s="54">
        <v>1.8611143422123997E-4</v>
      </c>
      <c r="BJ22" s="54">
        <v>1.3818835072203412E-4</v>
      </c>
      <c r="BK22" s="54">
        <v>1.3702384214853386E-4</v>
      </c>
      <c r="BL22" s="54">
        <v>1.3535462912831619E-4</v>
      </c>
      <c r="BM22" s="54">
        <v>0</v>
      </c>
      <c r="BN22" s="54">
        <v>1.34707348285849E-4</v>
      </c>
      <c r="BO22" s="54">
        <v>1.3511687609782462E-4</v>
      </c>
      <c r="BP22" s="54">
        <v>1.3444474321054048E-4</v>
      </c>
      <c r="BQ22" s="54">
        <v>1.7898693395382138E-4</v>
      </c>
      <c r="BR22" s="54">
        <v>0</v>
      </c>
      <c r="BS22" s="54">
        <v>1.9942830552416408E-4</v>
      </c>
      <c r="BT22" s="54">
        <v>1.3295220368277603E-4</v>
      </c>
      <c r="BU22" s="54">
        <v>4.4317401227592013E-5</v>
      </c>
      <c r="BV22" s="54">
        <v>4.4242893485233934E-5</v>
      </c>
      <c r="BW22" s="54">
        <v>4.423995752964077E-5</v>
      </c>
      <c r="BX22" s="54">
        <v>4.4100460849815884E-5</v>
      </c>
      <c r="BY22" s="54">
        <v>4.3926116272429774E-5</v>
      </c>
      <c r="BZ22" s="54">
        <v>4.3813529617946025E-5</v>
      </c>
      <c r="CA22" s="54">
        <v>2.1822149481723951E-4</v>
      </c>
      <c r="CB22" s="54">
        <v>2.1778900601097657E-4</v>
      </c>
      <c r="CC22" s="54">
        <v>2.1561482567541344E-4</v>
      </c>
      <c r="CD22" s="54">
        <v>1.9307504183292573E-4</v>
      </c>
      <c r="CE22" s="54">
        <v>1.930667581946113E-4</v>
      </c>
      <c r="CF22" s="54">
        <v>1.4963339817447254E-4</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85"/>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86"/>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86"/>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86"/>
    </row>
    <row r="27" spans="1:84" ht="24" customHeight="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86"/>
    </row>
    <row r="28" spans="1:84" ht="12.75" customHeight="1"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86"/>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86"/>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24807</v>
      </c>
      <c r="J30" s="73">
        <v>30101</v>
      </c>
      <c r="K30" s="73">
        <v>30084</v>
      </c>
      <c r="L30" s="73">
        <v>38186</v>
      </c>
      <c r="M30" s="73">
        <v>19607</v>
      </c>
      <c r="N30" s="73">
        <v>19152</v>
      </c>
      <c r="O30" s="73">
        <v>21734</v>
      </c>
      <c r="P30" s="73">
        <v>17995</v>
      </c>
      <c r="Q30" s="73">
        <v>19959</v>
      </c>
      <c r="R30" s="73">
        <v>28227</v>
      </c>
      <c r="S30" s="73">
        <v>35124</v>
      </c>
      <c r="T30" s="73">
        <v>31916</v>
      </c>
      <c r="U30" s="73">
        <v>25690</v>
      </c>
      <c r="V30" s="73">
        <v>16495</v>
      </c>
      <c r="W30" s="73">
        <v>25800</v>
      </c>
      <c r="X30" s="73">
        <v>24549</v>
      </c>
      <c r="Y30" s="73">
        <v>18112</v>
      </c>
      <c r="Z30" s="73">
        <v>25077</v>
      </c>
      <c r="AA30" s="73">
        <v>23823</v>
      </c>
      <c r="AB30" s="73">
        <v>17648</v>
      </c>
      <c r="AC30" s="73">
        <v>21975</v>
      </c>
      <c r="AD30" s="73">
        <v>21418</v>
      </c>
      <c r="AE30" s="73">
        <v>24192</v>
      </c>
      <c r="AF30" s="73">
        <v>37811</v>
      </c>
      <c r="AG30" s="73">
        <v>21457</v>
      </c>
      <c r="AH30" s="73">
        <v>18985</v>
      </c>
      <c r="AI30" s="73">
        <v>23929</v>
      </c>
      <c r="AJ30" s="73">
        <v>25538</v>
      </c>
      <c r="AK30" s="73">
        <v>17283</v>
      </c>
      <c r="AL30" s="73">
        <v>23955</v>
      </c>
      <c r="AM30" s="73">
        <v>26186</v>
      </c>
      <c r="AN30" s="73">
        <v>20571</v>
      </c>
      <c r="AO30" s="73">
        <v>46907</v>
      </c>
      <c r="AP30" s="73">
        <v>27714</v>
      </c>
      <c r="AQ30" s="73">
        <v>18899</v>
      </c>
      <c r="AR30" s="73">
        <v>25683</v>
      </c>
      <c r="AS30" s="73">
        <v>21907</v>
      </c>
      <c r="AT30" s="73">
        <v>19913</v>
      </c>
      <c r="AU30" s="73">
        <v>27241</v>
      </c>
      <c r="AV30" s="73">
        <v>24267</v>
      </c>
      <c r="AW30" s="73">
        <v>29212</v>
      </c>
      <c r="AX30" s="73">
        <v>28360</v>
      </c>
      <c r="AY30" s="73">
        <v>25428</v>
      </c>
      <c r="AZ30" s="73">
        <v>26482</v>
      </c>
      <c r="BA30" s="73">
        <v>30824</v>
      </c>
      <c r="BB30" s="73">
        <v>29838</v>
      </c>
      <c r="BC30" s="73">
        <v>20232</v>
      </c>
      <c r="BD30" s="73">
        <v>24529</v>
      </c>
      <c r="BE30" s="73">
        <v>26059</v>
      </c>
      <c r="BF30" s="73">
        <v>20734</v>
      </c>
      <c r="BG30" s="73">
        <v>24697</v>
      </c>
      <c r="BH30" s="73">
        <v>30017</v>
      </c>
      <c r="BI30" s="73">
        <v>21404</v>
      </c>
      <c r="BJ30" s="73">
        <v>27035</v>
      </c>
      <c r="BK30" s="73">
        <v>24548</v>
      </c>
      <c r="BL30" s="73">
        <v>23046</v>
      </c>
      <c r="BM30" s="73">
        <v>25134</v>
      </c>
      <c r="BN30" s="73">
        <v>25944</v>
      </c>
      <c r="BO30" s="73">
        <v>18671</v>
      </c>
      <c r="BP30" s="73">
        <v>24029</v>
      </c>
      <c r="BQ30" s="73">
        <v>25877</v>
      </c>
      <c r="BR30" s="73">
        <v>22548</v>
      </c>
      <c r="BS30" s="73">
        <v>26048</v>
      </c>
      <c r="BT30" s="73">
        <v>27928</v>
      </c>
      <c r="BU30" s="73">
        <v>20182</v>
      </c>
      <c r="BV30" s="73">
        <v>24407</v>
      </c>
      <c r="BW30" s="73">
        <v>25123</v>
      </c>
      <c r="BX30" s="73">
        <v>34362</v>
      </c>
      <c r="BY30" s="73">
        <v>37819</v>
      </c>
      <c r="BZ30" s="73">
        <v>36635</v>
      </c>
      <c r="CA30" s="73">
        <v>37632</v>
      </c>
      <c r="CB30" s="73">
        <v>38146</v>
      </c>
      <c r="CC30" s="73">
        <v>36864</v>
      </c>
      <c r="CD30" s="73">
        <v>37388</v>
      </c>
      <c r="CE30" s="73">
        <v>39303</v>
      </c>
      <c r="CF30" s="73">
        <v>38416</v>
      </c>
    </row>
    <row r="31" spans="1:84" ht="26.4" x14ac:dyDescent="0.25">
      <c r="A31" s="48" t="s">
        <v>25</v>
      </c>
      <c r="B31" s="62" t="s">
        <v>26</v>
      </c>
      <c r="C31" s="63" t="s">
        <v>27</v>
      </c>
      <c r="D31" s="17"/>
      <c r="E31" s="11"/>
      <c r="F31" s="98" t="s">
        <v>28</v>
      </c>
      <c r="G31" s="96" t="e">
        <f ca="1">G30/G8</f>
        <v>#REF!</v>
      </c>
      <c r="H31" s="57" t="e">
        <f>IF(H8=0, 0, H30/H8)</f>
        <v>#REF!</v>
      </c>
      <c r="I31" s="57">
        <v>0.68009101875205613</v>
      </c>
      <c r="J31" s="57">
        <v>0.82247663806765392</v>
      </c>
      <c r="K31" s="57">
        <v>0.81701156917060458</v>
      </c>
      <c r="L31" s="57">
        <v>1.0296330250492087</v>
      </c>
      <c r="M31" s="57">
        <v>0.52752367628067154</v>
      </c>
      <c r="N31" s="57">
        <v>0.51349974528782472</v>
      </c>
      <c r="O31" s="57">
        <v>0.58084344433160506</v>
      </c>
      <c r="P31" s="57">
        <v>0.47898533365274559</v>
      </c>
      <c r="Q31" s="57">
        <v>0.52948666931953836</v>
      </c>
      <c r="R31" s="57">
        <v>0.74678554420868826</v>
      </c>
      <c r="S31" s="57">
        <v>0.92695027974242583</v>
      </c>
      <c r="T31" s="57">
        <v>0.84060261272650649</v>
      </c>
      <c r="U31" s="57">
        <v>0.67502233433180936</v>
      </c>
      <c r="V31" s="57">
        <v>0.43215698603578823</v>
      </c>
      <c r="W31" s="57">
        <v>0.67475677372110054</v>
      </c>
      <c r="X31" s="57">
        <v>0.64024724199984351</v>
      </c>
      <c r="Y31" s="57">
        <v>0.47149476753267039</v>
      </c>
      <c r="Z31" s="57">
        <v>0.65128298358612091</v>
      </c>
      <c r="AA31" s="57">
        <v>0.61636180176450805</v>
      </c>
      <c r="AB31" s="57">
        <v>0.45438862998532403</v>
      </c>
      <c r="AC31" s="57">
        <v>0.5654769563315406</v>
      </c>
      <c r="AD31" s="57">
        <v>0.5497009983830814</v>
      </c>
      <c r="AE31" s="57">
        <v>0.61987854562226152</v>
      </c>
      <c r="AF31" s="57">
        <v>0.96856908653107232</v>
      </c>
      <c r="AG31" s="57">
        <v>0.5490110789857483</v>
      </c>
      <c r="AH31" s="57">
        <v>0.4852148133002786</v>
      </c>
      <c r="AI31" s="57">
        <v>0.61035582196148452</v>
      </c>
      <c r="AJ31" s="57">
        <v>0.64930970481299743</v>
      </c>
      <c r="AK31" s="57">
        <v>0.43815439219165925</v>
      </c>
      <c r="AL31" s="57">
        <v>0.60644034328244856</v>
      </c>
      <c r="AM31" s="57">
        <v>0.66034547976295555</v>
      </c>
      <c r="AN31" s="57">
        <v>0.51713215515724376</v>
      </c>
      <c r="AO31" s="57">
        <v>1.2193771446397006</v>
      </c>
      <c r="AP31" s="57">
        <v>0.71870542776380275</v>
      </c>
      <c r="AQ31" s="57">
        <v>0.47199120901076397</v>
      </c>
      <c r="AR31" s="57">
        <v>0.66239393392309076</v>
      </c>
      <c r="AS31" s="57">
        <v>0.563524115755627</v>
      </c>
      <c r="AT31" s="57">
        <v>0.50452253667435198</v>
      </c>
      <c r="AU31" s="57">
        <v>0.68160436370915278</v>
      </c>
      <c r="AV31" s="57">
        <v>0.60590247434520983</v>
      </c>
      <c r="AW31" s="57">
        <v>0.72929721632754962</v>
      </c>
      <c r="AX31" s="57">
        <v>0.70716138041093157</v>
      </c>
      <c r="AY31" s="57">
        <v>0.63132805323137275</v>
      </c>
      <c r="AZ31" s="57">
        <v>0.65167212146565934</v>
      </c>
      <c r="BA31" s="57">
        <v>0.75406707928664041</v>
      </c>
      <c r="BB31" s="57">
        <v>0.72718853577695453</v>
      </c>
      <c r="BC31" s="57">
        <v>0.49104412407164699</v>
      </c>
      <c r="BD31" s="57">
        <v>0.59163048721659428</v>
      </c>
      <c r="BE31" s="57">
        <v>0.62425737830586436</v>
      </c>
      <c r="BF31" s="57">
        <v>0.49202657807308969</v>
      </c>
      <c r="BG31" s="57">
        <v>0.58058676947670318</v>
      </c>
      <c r="BH31" s="57">
        <v>0.70108606796683404</v>
      </c>
      <c r="BI31" s="57">
        <v>0.49794114225892755</v>
      </c>
      <c r="BJ31" s="57">
        <v>0.62265367696169882</v>
      </c>
      <c r="BK31" s="57">
        <v>0.56061021284370149</v>
      </c>
      <c r="BL31" s="57">
        <v>0.51989713048186248</v>
      </c>
      <c r="BM31" s="57">
        <v>0.56700054141851652</v>
      </c>
      <c r="BN31" s="57">
        <v>0.58247457398801106</v>
      </c>
      <c r="BO31" s="57">
        <v>0.42046119893708056</v>
      </c>
      <c r="BP31" s="57">
        <v>0.53842878910101277</v>
      </c>
      <c r="BQ31" s="57">
        <v>0.57895561124037942</v>
      </c>
      <c r="BR31" s="57">
        <v>0.5031912519526891</v>
      </c>
      <c r="BS31" s="57">
        <v>0.57718983358815834</v>
      </c>
      <c r="BT31" s="57">
        <v>0.61884819074209485</v>
      </c>
      <c r="BU31" s="57">
        <v>0.44720689578763101</v>
      </c>
      <c r="BV31" s="57">
        <v>0.53991815064705229</v>
      </c>
      <c r="BW31" s="57">
        <v>0.55572022650858255</v>
      </c>
      <c r="BX31" s="57">
        <v>0.75769001786068668</v>
      </c>
      <c r="BY31" s="57">
        <v>0.83062089565351083</v>
      </c>
      <c r="BZ31" s="57">
        <v>0.80255432877672628</v>
      </c>
      <c r="CA31" s="57">
        <v>0.82121112929623563</v>
      </c>
      <c r="CB31" s="57">
        <v>0.83077794232947122</v>
      </c>
      <c r="CC31" s="57">
        <v>0.79484249336984414</v>
      </c>
      <c r="CD31" s="57">
        <v>0.80207662933882529</v>
      </c>
      <c r="CE31" s="57">
        <v>0.84312253303586748</v>
      </c>
      <c r="CF31" s="57">
        <v>0.82118808918150532</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165</v>
      </c>
      <c r="J32" s="58">
        <v>145</v>
      </c>
      <c r="K32" s="58">
        <v>192</v>
      </c>
      <c r="L32" s="58">
        <v>172</v>
      </c>
      <c r="M32" s="58">
        <v>195</v>
      </c>
      <c r="N32" s="58">
        <v>201</v>
      </c>
      <c r="O32" s="58">
        <v>215</v>
      </c>
      <c r="P32" s="58">
        <v>221</v>
      </c>
      <c r="Q32" s="58">
        <v>229</v>
      </c>
      <c r="R32" s="58">
        <v>234</v>
      </c>
      <c r="S32" s="58">
        <v>232</v>
      </c>
      <c r="T32" s="58">
        <v>312</v>
      </c>
      <c r="U32" s="58">
        <v>259</v>
      </c>
      <c r="V32" s="58">
        <v>185</v>
      </c>
      <c r="W32" s="58">
        <v>120</v>
      </c>
      <c r="X32" s="58">
        <v>134</v>
      </c>
      <c r="Y32" s="58">
        <v>138</v>
      </c>
      <c r="Z32" s="58">
        <v>147</v>
      </c>
      <c r="AA32" s="58">
        <v>193</v>
      </c>
      <c r="AB32" s="58">
        <v>208</v>
      </c>
      <c r="AC32" s="58">
        <v>193</v>
      </c>
      <c r="AD32" s="58">
        <v>211</v>
      </c>
      <c r="AE32" s="58">
        <v>187</v>
      </c>
      <c r="AF32" s="58">
        <v>214</v>
      </c>
      <c r="AG32" s="58">
        <v>236</v>
      </c>
      <c r="AH32" s="58">
        <v>145</v>
      </c>
      <c r="AI32" s="58">
        <v>135</v>
      </c>
      <c r="AJ32" s="58">
        <v>154</v>
      </c>
      <c r="AK32" s="58">
        <v>176</v>
      </c>
      <c r="AL32" s="58">
        <v>176</v>
      </c>
      <c r="AM32" s="58">
        <v>182</v>
      </c>
      <c r="AN32" s="58">
        <v>177</v>
      </c>
      <c r="AO32" s="58">
        <v>158</v>
      </c>
      <c r="AP32" s="58">
        <v>160</v>
      </c>
      <c r="AQ32" s="58">
        <v>169</v>
      </c>
      <c r="AR32" s="58">
        <v>174</v>
      </c>
      <c r="AS32" s="58">
        <v>188</v>
      </c>
      <c r="AT32" s="58">
        <v>184</v>
      </c>
      <c r="AU32" s="58">
        <v>186</v>
      </c>
      <c r="AV32" s="58">
        <v>222</v>
      </c>
      <c r="AW32" s="58">
        <v>235</v>
      </c>
      <c r="AX32" s="58">
        <v>193</v>
      </c>
      <c r="AY32" s="58">
        <v>187</v>
      </c>
      <c r="AZ32" s="58">
        <v>207</v>
      </c>
      <c r="BA32" s="58">
        <v>245</v>
      </c>
      <c r="BB32" s="58">
        <v>210</v>
      </c>
      <c r="BC32" s="58">
        <v>226</v>
      </c>
      <c r="BD32" s="58">
        <v>238</v>
      </c>
      <c r="BE32" s="58">
        <v>263</v>
      </c>
      <c r="BF32" s="58">
        <v>286</v>
      </c>
      <c r="BG32" s="58">
        <v>240</v>
      </c>
      <c r="BH32" s="58">
        <v>280</v>
      </c>
      <c r="BI32" s="58">
        <v>275</v>
      </c>
      <c r="BJ32" s="58">
        <v>212</v>
      </c>
      <c r="BK32" s="58">
        <v>249</v>
      </c>
      <c r="BL32" s="58">
        <v>312</v>
      </c>
      <c r="BM32" s="58">
        <v>275</v>
      </c>
      <c r="BN32" s="58">
        <v>279</v>
      </c>
      <c r="BO32" s="58">
        <v>309</v>
      </c>
      <c r="BP32" s="58">
        <v>295</v>
      </c>
      <c r="BQ32" s="58">
        <v>317</v>
      </c>
      <c r="BR32" s="58">
        <v>281</v>
      </c>
      <c r="BS32" s="58">
        <v>298</v>
      </c>
      <c r="BT32" s="58">
        <v>288</v>
      </c>
      <c r="BU32" s="58">
        <v>293</v>
      </c>
      <c r="BV32" s="58">
        <v>254</v>
      </c>
      <c r="BW32" s="58">
        <v>235</v>
      </c>
      <c r="BX32" s="58">
        <v>279</v>
      </c>
      <c r="BY32" s="58">
        <v>277</v>
      </c>
      <c r="BZ32" s="58">
        <v>265</v>
      </c>
      <c r="CA32" s="58">
        <v>235</v>
      </c>
      <c r="CB32" s="58">
        <v>251</v>
      </c>
      <c r="CC32" s="58">
        <v>238</v>
      </c>
      <c r="CD32" s="58">
        <v>249</v>
      </c>
      <c r="CE32" s="58">
        <v>262</v>
      </c>
      <c r="CF32" s="58">
        <v>319</v>
      </c>
    </row>
    <row r="33" spans="1:84" ht="26.4" x14ac:dyDescent="0.25">
      <c r="A33" s="48" t="s">
        <v>30</v>
      </c>
      <c r="B33" s="62" t="s">
        <v>31</v>
      </c>
      <c r="C33" s="63" t="s">
        <v>32</v>
      </c>
      <c r="D33" s="17"/>
      <c r="E33" s="11"/>
      <c r="F33" s="98" t="s">
        <v>28</v>
      </c>
      <c r="G33" s="96" t="e">
        <f ca="1">G32/G8</f>
        <v>#REF!</v>
      </c>
      <c r="H33" s="59" t="e">
        <f>IF(H8=0, 0, H32/H8)</f>
        <v>#REF!</v>
      </c>
      <c r="I33" s="59">
        <v>4.5235223160434261E-3</v>
      </c>
      <c r="J33" s="59">
        <v>3.9619651347068147E-3</v>
      </c>
      <c r="K33" s="59">
        <v>5.2142740752810822E-3</v>
      </c>
      <c r="L33" s="59">
        <v>4.6377436837705937E-3</v>
      </c>
      <c r="M33" s="59">
        <v>5.2464485578992684E-3</v>
      </c>
      <c r="N33" s="59">
        <v>5.3891733919618203E-3</v>
      </c>
      <c r="O33" s="59">
        <v>5.7458976962959001E-3</v>
      </c>
      <c r="P33" s="59">
        <v>5.8825095158242168E-3</v>
      </c>
      <c r="Q33" s="59">
        <v>6.0750762700623427E-3</v>
      </c>
      <c r="R33" s="59">
        <v>6.1908037462299588E-3</v>
      </c>
      <c r="S33" s="59">
        <v>6.1226644146521693E-3</v>
      </c>
      <c r="T33" s="59">
        <v>8.2174462705436151E-3</v>
      </c>
      <c r="U33" s="59">
        <v>6.8054022807294131E-3</v>
      </c>
      <c r="V33" s="59">
        <v>4.8468652571458512E-3</v>
      </c>
      <c r="W33" s="59">
        <v>3.1384035987027932E-3</v>
      </c>
      <c r="X33" s="59">
        <v>3.4947708838640691E-3</v>
      </c>
      <c r="Y33" s="59">
        <v>3.5924402561566095E-3</v>
      </c>
      <c r="Z33" s="59">
        <v>3.8177851651776439E-3</v>
      </c>
      <c r="AA33" s="59">
        <v>4.9934024992885047E-3</v>
      </c>
      <c r="AB33" s="59">
        <v>5.355441695203275E-3</v>
      </c>
      <c r="AC33" s="59">
        <v>4.9664187746069326E-3</v>
      </c>
      <c r="AD33" s="59">
        <v>5.415394091830711E-3</v>
      </c>
      <c r="AE33" s="59">
        <v>4.7915545647884798E-3</v>
      </c>
      <c r="AF33" s="59">
        <v>5.4818382089246373E-3</v>
      </c>
      <c r="AG33" s="59">
        <v>6.038431031394724E-3</v>
      </c>
      <c r="AH33" s="59">
        <v>3.7058808495412376E-3</v>
      </c>
      <c r="AI33" s="59">
        <v>3.4434383369468182E-3</v>
      </c>
      <c r="AJ33" s="59">
        <v>3.9154865119117232E-3</v>
      </c>
      <c r="AK33" s="59">
        <v>4.4619089871973635E-3</v>
      </c>
      <c r="AL33" s="59">
        <v>4.4555834029518238E-3</v>
      </c>
      <c r="AM33" s="59">
        <v>4.5895851721094441E-3</v>
      </c>
      <c r="AN33" s="59">
        <v>4.4495839513311042E-3</v>
      </c>
      <c r="AO33" s="59">
        <v>4.1073099719247169E-3</v>
      </c>
      <c r="AP33" s="59">
        <v>4.1492699878115198E-3</v>
      </c>
      <c r="AQ33" s="59">
        <v>4.2206738093454209E-3</v>
      </c>
      <c r="AR33" s="59">
        <v>4.4876589379207179E-3</v>
      </c>
      <c r="AS33" s="59">
        <v>4.836012861736334E-3</v>
      </c>
      <c r="AT33" s="59">
        <v>4.6618865438698724E-3</v>
      </c>
      <c r="AU33" s="59">
        <v>4.6539558624831105E-3</v>
      </c>
      <c r="AV33" s="59">
        <v>5.5429327607300688E-3</v>
      </c>
      <c r="AW33" s="59">
        <v>5.8669329671701409E-3</v>
      </c>
      <c r="AX33" s="59">
        <v>4.812487532415719E-3</v>
      </c>
      <c r="AY33" s="59">
        <v>4.6428482756908406E-3</v>
      </c>
      <c r="AZ33" s="59">
        <v>5.0938799616113391E-3</v>
      </c>
      <c r="BA33" s="59">
        <v>5.9935905276806024E-3</v>
      </c>
      <c r="BB33" s="59">
        <v>5.11795671670891E-3</v>
      </c>
      <c r="BC33" s="59">
        <v>5.4851706227853018E-3</v>
      </c>
      <c r="BD33" s="59">
        <v>5.7404727448142788E-3</v>
      </c>
      <c r="BE33" s="59">
        <v>6.3003066308930621E-3</v>
      </c>
      <c r="BF33" s="59">
        <v>6.7869008068343617E-3</v>
      </c>
      <c r="BG33" s="59">
        <v>5.6420141990690675E-3</v>
      </c>
      <c r="BH33" s="59">
        <v>6.5397641013663433E-3</v>
      </c>
      <c r="BI33" s="59">
        <v>6.3975805513551238E-3</v>
      </c>
      <c r="BJ33" s="59">
        <v>4.8826550588452061E-3</v>
      </c>
      <c r="BK33" s="59">
        <v>5.686489449164155E-3</v>
      </c>
      <c r="BL33" s="59">
        <v>7.0384407146724419E-3</v>
      </c>
      <c r="BM33" s="59">
        <v>6.2037538350478254E-3</v>
      </c>
      <c r="BN33" s="59">
        <v>6.2638916952919782E-3</v>
      </c>
      <c r="BO33" s="59">
        <v>6.9585191190379677E-3</v>
      </c>
      <c r="BP33" s="59">
        <v>6.6101998745182397E-3</v>
      </c>
      <c r="BQ33" s="59">
        <v>7.0923572579201719E-3</v>
      </c>
      <c r="BR33" s="59">
        <v>6.2709216692702525E-3</v>
      </c>
      <c r="BS33" s="59">
        <v>6.60329278291121E-3</v>
      </c>
      <c r="BT33" s="59">
        <v>6.3817057767732504E-3</v>
      </c>
      <c r="BU33" s="59">
        <v>6.4924992798422298E-3</v>
      </c>
      <c r="BV33" s="59">
        <v>5.6188474726247099E-3</v>
      </c>
      <c r="BW33" s="59">
        <v>5.198195009732791E-3</v>
      </c>
      <c r="BX33" s="59">
        <v>6.1520142885493154E-3</v>
      </c>
      <c r="BY33" s="59">
        <v>6.0837671037315237E-3</v>
      </c>
      <c r="BZ33" s="59">
        <v>5.8052926743778479E-3</v>
      </c>
      <c r="CA33" s="59">
        <v>5.1282051282051282E-3</v>
      </c>
      <c r="CB33" s="59">
        <v>5.4665040508755118E-3</v>
      </c>
      <c r="CC33" s="59">
        <v>5.1316328510748396E-3</v>
      </c>
      <c r="CD33" s="59">
        <v>5.3417428240442781E-3</v>
      </c>
      <c r="CE33" s="59">
        <v>5.6203878496653512E-3</v>
      </c>
      <c r="CF33" s="59">
        <v>6.8190077168081061E-3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2309</v>
      </c>
      <c r="J34" s="58">
        <v>2174</v>
      </c>
      <c r="K34" s="58">
        <v>2803</v>
      </c>
      <c r="L34" s="58">
        <v>2923</v>
      </c>
      <c r="M34" s="58">
        <v>3068</v>
      </c>
      <c r="N34" s="58">
        <v>2465</v>
      </c>
      <c r="O34" s="58">
        <v>2273</v>
      </c>
      <c r="P34" s="58">
        <v>3083</v>
      </c>
      <c r="Q34" s="58">
        <v>2723</v>
      </c>
      <c r="R34" s="58">
        <v>4065</v>
      </c>
      <c r="S34" s="58">
        <v>8055</v>
      </c>
      <c r="T34" s="58">
        <v>18443</v>
      </c>
      <c r="U34" s="58">
        <v>12982</v>
      </c>
      <c r="V34" s="58">
        <v>5587</v>
      </c>
      <c r="W34" s="58">
        <v>1767</v>
      </c>
      <c r="X34" s="58">
        <v>1870</v>
      </c>
      <c r="Y34" s="58">
        <v>1460</v>
      </c>
      <c r="Z34" s="58">
        <v>1301</v>
      </c>
      <c r="AA34" s="58">
        <v>1286</v>
      </c>
      <c r="AB34" s="58">
        <v>1485</v>
      </c>
      <c r="AC34" s="58">
        <v>2051</v>
      </c>
      <c r="AD34" s="58">
        <v>2953</v>
      </c>
      <c r="AE34" s="58">
        <v>6099</v>
      </c>
      <c r="AF34" s="58">
        <v>6712</v>
      </c>
      <c r="AG34" s="58">
        <v>9764</v>
      </c>
      <c r="AH34" s="58">
        <v>1329</v>
      </c>
      <c r="AI34" s="58">
        <v>1329</v>
      </c>
      <c r="AJ34" s="58">
        <v>1327</v>
      </c>
      <c r="AK34" s="58">
        <v>1229</v>
      </c>
      <c r="AL34" s="58">
        <v>1089</v>
      </c>
      <c r="AM34" s="58">
        <v>1035</v>
      </c>
      <c r="AN34" s="58">
        <v>1392</v>
      </c>
      <c r="AO34" s="58">
        <v>1204</v>
      </c>
      <c r="AP34" s="58">
        <v>1105</v>
      </c>
      <c r="AQ34" s="58">
        <v>1180</v>
      </c>
      <c r="AR34" s="58">
        <v>1403</v>
      </c>
      <c r="AS34" s="58">
        <v>1475</v>
      </c>
      <c r="AT34" s="58">
        <v>1190</v>
      </c>
      <c r="AU34" s="58">
        <v>1295</v>
      </c>
      <c r="AV34" s="58">
        <v>1925</v>
      </c>
      <c r="AW34" s="58">
        <v>2013</v>
      </c>
      <c r="AX34" s="58">
        <v>1278</v>
      </c>
      <c r="AY34" s="58">
        <v>1133</v>
      </c>
      <c r="AZ34" s="58">
        <v>1142</v>
      </c>
      <c r="BA34" s="58">
        <v>1261</v>
      </c>
      <c r="BB34" s="58">
        <v>1200</v>
      </c>
      <c r="BC34" s="58">
        <v>1094</v>
      </c>
      <c r="BD34" s="58">
        <v>1458</v>
      </c>
      <c r="BE34" s="58">
        <v>1465</v>
      </c>
      <c r="BF34" s="58">
        <v>1477</v>
      </c>
      <c r="BG34" s="58">
        <v>1460</v>
      </c>
      <c r="BH34" s="58">
        <v>1465</v>
      </c>
      <c r="BI34" s="58">
        <v>1493</v>
      </c>
      <c r="BJ34" s="58">
        <v>988</v>
      </c>
      <c r="BK34" s="58">
        <v>1424</v>
      </c>
      <c r="BL34" s="58">
        <v>1333</v>
      </c>
      <c r="BM34" s="58">
        <v>1958</v>
      </c>
      <c r="BN34" s="58">
        <v>1105</v>
      </c>
      <c r="BO34" s="58">
        <v>1198</v>
      </c>
      <c r="BP34" s="58">
        <v>1055</v>
      </c>
      <c r="BQ34" s="58">
        <v>1198</v>
      </c>
      <c r="BR34" s="58">
        <v>791</v>
      </c>
      <c r="BS34" s="58">
        <v>1470</v>
      </c>
      <c r="BT34" s="58">
        <v>981</v>
      </c>
      <c r="BU34" s="58">
        <v>1312</v>
      </c>
      <c r="BV34" s="58">
        <v>932</v>
      </c>
      <c r="BW34" s="58">
        <v>815</v>
      </c>
      <c r="BX34" s="58">
        <v>1050</v>
      </c>
      <c r="BY34" s="58">
        <v>1540</v>
      </c>
      <c r="BZ34" s="58">
        <v>1799</v>
      </c>
      <c r="CA34" s="58">
        <v>1434</v>
      </c>
      <c r="CB34" s="58">
        <v>1801</v>
      </c>
      <c r="CC34" s="58">
        <v>349</v>
      </c>
      <c r="CD34" s="58">
        <v>1632</v>
      </c>
      <c r="CE34" s="58">
        <v>1773</v>
      </c>
      <c r="CF34" s="58">
        <v>2841</v>
      </c>
    </row>
    <row r="35" spans="1:84" ht="13.5" customHeight="1" x14ac:dyDescent="0.25">
      <c r="A35" s="48" t="s">
        <v>34</v>
      </c>
      <c r="B35" s="62" t="s">
        <v>35</v>
      </c>
      <c r="C35" s="63" t="s">
        <v>36</v>
      </c>
      <c r="D35" s="17"/>
      <c r="E35" s="11"/>
      <c r="F35" s="98" t="s">
        <v>37</v>
      </c>
      <c r="G35" s="96" t="e">
        <f ca="1">IF(G34 = 0, 0, G34/G6)</f>
        <v>#REF!</v>
      </c>
      <c r="H35" s="30" t="e">
        <f>IF(H6=0, 0, H34/H6)</f>
        <v>#REF!</v>
      </c>
      <c r="I35" s="30">
        <v>6.8493963394737623E-2</v>
      </c>
      <c r="J35" s="30">
        <v>6.4252992463425446E-2</v>
      </c>
      <c r="K35" s="30">
        <v>8.2252479605610662E-2</v>
      </c>
      <c r="L35" s="30">
        <v>8.5109480549732122E-2</v>
      </c>
      <c r="M35" s="30">
        <v>8.9097984550153914E-2</v>
      </c>
      <c r="N35" s="30">
        <v>7.1286040660516498E-2</v>
      </c>
      <c r="O35" s="30">
        <v>6.5474132964627257E-2</v>
      </c>
      <c r="P35" s="30">
        <v>8.8350766585470697E-2</v>
      </c>
      <c r="Q35" s="30">
        <v>7.7693448984250166E-2</v>
      </c>
      <c r="R35" s="30">
        <v>0.11559132140927574</v>
      </c>
      <c r="S35" s="30">
        <v>0.22829044326040132</v>
      </c>
      <c r="T35" s="30">
        <v>0.52128321085358964</v>
      </c>
      <c r="U35" s="30">
        <v>0.36579318117779658</v>
      </c>
      <c r="V35" s="30">
        <v>0.1568236681075619</v>
      </c>
      <c r="W35" s="30">
        <v>4.9493025600806678E-2</v>
      </c>
      <c r="X35" s="30">
        <v>5.2218592052721231E-2</v>
      </c>
      <c r="Y35" s="30">
        <v>4.0687790875902241E-2</v>
      </c>
      <c r="Z35" s="30">
        <v>3.6162997553924839E-2</v>
      </c>
      <c r="AA35" s="30">
        <v>3.5595659875996458E-2</v>
      </c>
      <c r="AB35" s="30">
        <v>4.0892193308550186E-2</v>
      </c>
      <c r="AC35" s="30">
        <v>5.6442291815730086E-2</v>
      </c>
      <c r="AD35" s="30">
        <v>8.102620386884346E-2</v>
      </c>
      <c r="AE35" s="30">
        <v>0.16702267499178441</v>
      </c>
      <c r="AF35" s="30">
        <v>0.18373436259615122</v>
      </c>
      <c r="AG35" s="30">
        <v>0.26693640986385259</v>
      </c>
      <c r="AH35" s="30">
        <v>3.6295608477168451E-2</v>
      </c>
      <c r="AI35" s="30">
        <v>3.6209574149252105E-2</v>
      </c>
      <c r="AJ35" s="30">
        <v>3.6024541209686178E-2</v>
      </c>
      <c r="AK35" s="30">
        <v>3.3262964165854718E-2</v>
      </c>
      <c r="AL35" s="30">
        <v>2.9425274933124374E-2</v>
      </c>
      <c r="AM35" s="30">
        <v>2.7848782456612403E-2</v>
      </c>
      <c r="AN35" s="30">
        <v>3.7338054236742579E-2</v>
      </c>
      <c r="AO35" s="30">
        <v>3.3157996199498774E-2</v>
      </c>
      <c r="AP35" s="30">
        <v>3.0351306067514489E-2</v>
      </c>
      <c r="AQ35" s="30">
        <v>3.1415564015867523E-2</v>
      </c>
      <c r="AR35" s="30">
        <v>3.8299847128193926E-2</v>
      </c>
      <c r="AS35" s="30">
        <v>4.0148071531614905E-2</v>
      </c>
      <c r="AT35" s="30">
        <v>3.1871016122984624E-2</v>
      </c>
      <c r="AU35" s="30">
        <v>3.422575785606681E-2</v>
      </c>
      <c r="AV35" s="30">
        <v>5.0760752050206998E-2</v>
      </c>
      <c r="AW35" s="30">
        <v>5.3072846634501306E-2</v>
      </c>
      <c r="AX35" s="30">
        <v>3.3650175096764004E-2</v>
      </c>
      <c r="AY35" s="30">
        <v>2.9696223101722014E-2</v>
      </c>
      <c r="AZ35" s="30">
        <v>2.964770632674784E-2</v>
      </c>
      <c r="BA35" s="30">
        <v>3.2531861101078377E-2</v>
      </c>
      <c r="BB35" s="30">
        <v>3.0833269097356047E-2</v>
      </c>
      <c r="BC35" s="30">
        <v>2.7980255249494872E-2</v>
      </c>
      <c r="BD35" s="30">
        <v>3.704644780973676E-2</v>
      </c>
      <c r="BE35" s="30">
        <v>3.6951093399248368E-2</v>
      </c>
      <c r="BF35" s="30">
        <v>3.688534825063057E-2</v>
      </c>
      <c r="BG35" s="30">
        <v>3.6100190391415078E-2</v>
      </c>
      <c r="BH35" s="30">
        <v>3.5971223021582732E-2</v>
      </c>
      <c r="BI35" s="30">
        <v>3.6500990147421947E-2</v>
      </c>
      <c r="BJ35" s="30">
        <v>2.3898792965820856E-2</v>
      </c>
      <c r="BK35" s="30">
        <v>3.4131492533736006E-2</v>
      </c>
      <c r="BL35" s="30">
        <v>3.1522690188473999E-2</v>
      </c>
      <c r="BM35" s="30">
        <v>4.6302646203324901E-2</v>
      </c>
      <c r="BN35" s="30">
        <v>2.5995106803425237E-2</v>
      </c>
      <c r="BO35" s="30">
        <v>2.8268717997121214E-2</v>
      </c>
      <c r="BP35" s="30">
        <v>2.4761770642632495E-2</v>
      </c>
      <c r="BQ35" s="30">
        <v>2.8072642062097246E-2</v>
      </c>
      <c r="BR35" s="30">
        <v>1.8483035797738107E-2</v>
      </c>
      <c r="BS35" s="30">
        <v>3.4087746962248401E-2</v>
      </c>
      <c r="BT35" s="30">
        <v>2.2748353585010667E-2</v>
      </c>
      <c r="BU35" s="30">
        <v>3.0423893887394492E-2</v>
      </c>
      <c r="BV35" s="30">
        <v>2.1575072920042595E-2</v>
      </c>
      <c r="BW35" s="30">
        <v>1.88622477319015E-2</v>
      </c>
      <c r="BX35" s="30">
        <v>2.4218659900818822E-2</v>
      </c>
      <c r="BY35" s="30">
        <v>3.5369774919614148E-2</v>
      </c>
      <c r="BZ35" s="30">
        <v>4.1195328600870162E-2</v>
      </c>
      <c r="CA35" s="30">
        <v>3.2703886152162014E-2</v>
      </c>
      <c r="CB35" s="30">
        <v>4.098864334645759E-2</v>
      </c>
      <c r="CC35" s="30">
        <v>7.8607144465966932E-3</v>
      </c>
      <c r="CD35" s="30">
        <v>3.6561596881510852E-2</v>
      </c>
      <c r="CE35" s="30">
        <v>3.9713293761899429E-2</v>
      </c>
      <c r="CF35" s="30">
        <v>6.339961170248376E-2</v>
      </c>
    </row>
    <row r="36" spans="1:84" hidden="1"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1" t="e">
        <f>#REF!</f>
        <v>#REF!</v>
      </c>
      <c r="I37" s="71">
        <v>0</v>
      </c>
      <c r="J37" s="71">
        <v>0</v>
      </c>
      <c r="K37" s="71">
        <v>0</v>
      </c>
      <c r="L37" s="71">
        <v>0</v>
      </c>
      <c r="M37" s="71">
        <v>0</v>
      </c>
      <c r="N37" s="71">
        <v>0</v>
      </c>
      <c r="O37" s="71">
        <v>0</v>
      </c>
      <c r="P37" s="71">
        <v>0</v>
      </c>
      <c r="Q37" s="71">
        <v>0</v>
      </c>
      <c r="R37" s="71">
        <v>0</v>
      </c>
      <c r="S37" s="71">
        <v>0</v>
      </c>
      <c r="T37" s="71">
        <v>0</v>
      </c>
      <c r="U37" s="71">
        <v>0</v>
      </c>
      <c r="V37" s="71">
        <v>0</v>
      </c>
      <c r="W37" s="71">
        <v>0</v>
      </c>
      <c r="X37" s="71">
        <v>0</v>
      </c>
      <c r="Y37" s="71">
        <v>1</v>
      </c>
      <c r="Z37" s="71">
        <v>1</v>
      </c>
      <c r="AA37" s="71">
        <v>0</v>
      </c>
      <c r="AB37" s="71">
        <v>0</v>
      </c>
      <c r="AC37" s="71">
        <v>1</v>
      </c>
      <c r="AD37" s="71">
        <v>4</v>
      </c>
      <c r="AE37" s="71">
        <v>4</v>
      </c>
      <c r="AF37" s="71">
        <v>2</v>
      </c>
      <c r="AG37" s="71">
        <v>5</v>
      </c>
      <c r="AH37" s="71">
        <v>4</v>
      </c>
      <c r="AI37" s="71">
        <v>2</v>
      </c>
      <c r="AJ37" s="71">
        <v>4</v>
      </c>
      <c r="AK37" s="71">
        <v>2</v>
      </c>
      <c r="AL37" s="71">
        <v>2</v>
      </c>
      <c r="AM37" s="71">
        <v>4</v>
      </c>
      <c r="AN37" s="71">
        <v>0</v>
      </c>
      <c r="AO37" s="71">
        <v>4</v>
      </c>
      <c r="AP37" s="71">
        <v>5</v>
      </c>
      <c r="AQ37" s="71">
        <v>2</v>
      </c>
      <c r="AR37" s="71">
        <v>3</v>
      </c>
      <c r="AS37" s="71">
        <v>1</v>
      </c>
      <c r="AT37" s="71">
        <v>5</v>
      </c>
      <c r="AU37" s="71">
        <v>3</v>
      </c>
      <c r="AV37" s="71">
        <v>2</v>
      </c>
      <c r="AW37" s="71">
        <v>3</v>
      </c>
      <c r="AX37" s="71">
        <v>0</v>
      </c>
      <c r="AY37" s="71">
        <v>0</v>
      </c>
      <c r="AZ37" s="71">
        <v>1</v>
      </c>
      <c r="BA37" s="71">
        <v>0</v>
      </c>
      <c r="BB37" s="71">
        <v>0</v>
      </c>
      <c r="BC37" s="71">
        <v>0</v>
      </c>
      <c r="BD37" s="71">
        <v>0</v>
      </c>
      <c r="BE37" s="71">
        <v>0</v>
      </c>
      <c r="BF37" s="71">
        <v>1</v>
      </c>
      <c r="BG37" s="71">
        <v>4</v>
      </c>
      <c r="BH37" s="71">
        <v>3</v>
      </c>
      <c r="BI37" s="71">
        <v>4</v>
      </c>
      <c r="BJ37" s="71">
        <v>9</v>
      </c>
      <c r="BK37" s="71">
        <v>3</v>
      </c>
      <c r="BL37" s="71">
        <v>0</v>
      </c>
      <c r="BM37" s="71">
        <v>5</v>
      </c>
      <c r="BN37" s="71">
        <v>0</v>
      </c>
      <c r="BO37" s="71">
        <v>1</v>
      </c>
      <c r="BP37" s="71">
        <v>4</v>
      </c>
      <c r="BQ37" s="71">
        <v>4</v>
      </c>
      <c r="BR37" s="71">
        <v>0</v>
      </c>
      <c r="BS37" s="71">
        <v>1</v>
      </c>
      <c r="BT37" s="71">
        <v>0</v>
      </c>
      <c r="BU37" s="71">
        <v>1</v>
      </c>
      <c r="BV37" s="71">
        <v>0</v>
      </c>
      <c r="BW37" s="71">
        <v>0</v>
      </c>
      <c r="BX37" s="71">
        <v>0</v>
      </c>
      <c r="BY37" s="71">
        <v>0</v>
      </c>
      <c r="BZ37" s="71">
        <v>0</v>
      </c>
      <c r="CA37" s="71">
        <v>2</v>
      </c>
      <c r="CB37" s="71">
        <v>3</v>
      </c>
      <c r="CC37" s="71">
        <v>0</v>
      </c>
      <c r="CD37" s="71">
        <v>0</v>
      </c>
      <c r="CE37" s="71">
        <v>0</v>
      </c>
      <c r="CF37" s="71">
        <v>0</v>
      </c>
    </row>
    <row r="38" spans="1:84" x14ac:dyDescent="0.25">
      <c r="A38" s="48" t="s">
        <v>41</v>
      </c>
      <c r="B38" s="62" t="s">
        <v>42</v>
      </c>
      <c r="C38" s="63" t="s">
        <v>43</v>
      </c>
      <c r="D38" s="17"/>
      <c r="E38" s="11"/>
      <c r="F38" s="98" t="s">
        <v>44</v>
      </c>
      <c r="G38" s="96" t="e">
        <f ca="1">G37/G5</f>
        <v>#REF!</v>
      </c>
      <c r="H38" s="70" t="e">
        <f>IF(H5=0, 0, H37/H5)</f>
        <v>#REF!</v>
      </c>
      <c r="I38" s="70">
        <v>0</v>
      </c>
      <c r="J38" s="70">
        <v>0</v>
      </c>
      <c r="K38" s="70">
        <v>0</v>
      </c>
      <c r="L38" s="70">
        <v>0</v>
      </c>
      <c r="M38" s="70">
        <v>0</v>
      </c>
      <c r="N38" s="70">
        <v>0</v>
      </c>
      <c r="O38" s="70">
        <v>0</v>
      </c>
      <c r="P38" s="70">
        <v>0</v>
      </c>
      <c r="Q38" s="70">
        <v>0</v>
      </c>
      <c r="R38" s="70">
        <v>0</v>
      </c>
      <c r="S38" s="70">
        <v>0</v>
      </c>
      <c r="T38" s="70">
        <v>0</v>
      </c>
      <c r="U38" s="70">
        <v>0</v>
      </c>
      <c r="V38" s="70">
        <v>0</v>
      </c>
      <c r="W38" s="70">
        <v>0</v>
      </c>
      <c r="X38" s="70">
        <v>0</v>
      </c>
      <c r="Y38" s="70">
        <v>3.9510075069142629E-4</v>
      </c>
      <c r="Z38" s="70">
        <v>3.9556962025316455E-4</v>
      </c>
      <c r="AA38" s="70">
        <v>0</v>
      </c>
      <c r="AB38" s="70">
        <v>0</v>
      </c>
      <c r="AC38" s="70">
        <v>3.9635354736424893E-4</v>
      </c>
      <c r="AD38" s="70">
        <v>1.5885623510722795E-3</v>
      </c>
      <c r="AE38" s="70">
        <v>1.5929908403026682E-3</v>
      </c>
      <c r="AF38" s="70">
        <v>7.9776625448743513E-4</v>
      </c>
      <c r="AG38" s="70">
        <v>1.996007984031936E-3</v>
      </c>
      <c r="AH38" s="70">
        <v>1.5929908403026682E-3</v>
      </c>
      <c r="AI38" s="70">
        <v>7.993605115907274E-4</v>
      </c>
      <c r="AJ38" s="70">
        <v>1.6032064128256513E-3</v>
      </c>
      <c r="AK38" s="70">
        <v>8.0096115338406087E-4</v>
      </c>
      <c r="AL38" s="70">
        <v>8.0256821829855537E-4</v>
      </c>
      <c r="AM38" s="70">
        <v>1.606425702811245E-3</v>
      </c>
      <c r="AN38" s="70">
        <v>0</v>
      </c>
      <c r="AO38" s="70">
        <v>1.8544274455261937E-3</v>
      </c>
      <c r="AP38" s="70">
        <v>2.321262766945218E-3</v>
      </c>
      <c r="AQ38" s="70">
        <v>8.0645161290322581E-4</v>
      </c>
      <c r="AR38" s="70">
        <v>1.4012143858010276E-3</v>
      </c>
      <c r="AS38" s="70">
        <v>4.6816479400749064E-4</v>
      </c>
      <c r="AT38" s="70">
        <v>2.346316283435007E-3</v>
      </c>
      <c r="AU38" s="70">
        <v>1.4091122592766556E-3</v>
      </c>
      <c r="AV38" s="70">
        <v>9.3984962406015032E-4</v>
      </c>
      <c r="AW38" s="70">
        <v>1.4111006585136407E-3</v>
      </c>
      <c r="AX38" s="70">
        <v>0</v>
      </c>
      <c r="AY38" s="70">
        <v>0</v>
      </c>
      <c r="AZ38" s="70">
        <v>4.7214353163361664E-4</v>
      </c>
      <c r="BA38" s="70">
        <v>0</v>
      </c>
      <c r="BB38" s="70">
        <v>0</v>
      </c>
      <c r="BC38" s="70">
        <v>0</v>
      </c>
      <c r="BD38" s="70">
        <v>0</v>
      </c>
      <c r="BE38" s="70">
        <v>0</v>
      </c>
      <c r="BF38" s="70">
        <v>4.7687172150691462E-4</v>
      </c>
      <c r="BG38" s="70">
        <v>1.9093078758949881E-3</v>
      </c>
      <c r="BH38" s="70">
        <v>1.4367816091954023E-3</v>
      </c>
      <c r="BI38" s="70">
        <v>1.9212295869356388E-3</v>
      </c>
      <c r="BJ38" s="70">
        <v>4.3310875842155917E-3</v>
      </c>
      <c r="BK38" s="70">
        <v>1.4513788098693759E-3</v>
      </c>
      <c r="BL38" s="70">
        <v>0</v>
      </c>
      <c r="BM38" s="70">
        <v>2.4497795198432141E-3</v>
      </c>
      <c r="BN38" s="70">
        <v>0</v>
      </c>
      <c r="BO38" s="70">
        <v>4.9333991119881603E-4</v>
      </c>
      <c r="BP38" s="70">
        <v>1.9782393669634025E-3</v>
      </c>
      <c r="BQ38" s="70">
        <v>1.9792182088075212E-3</v>
      </c>
      <c r="BR38" s="70">
        <v>0</v>
      </c>
      <c r="BS38" s="70">
        <v>4.9875311720698251E-4</v>
      </c>
      <c r="BT38" s="70">
        <v>0</v>
      </c>
      <c r="BU38" s="70">
        <v>4.9875311720698251E-4</v>
      </c>
      <c r="BV38" s="70">
        <v>0</v>
      </c>
      <c r="BW38" s="70">
        <v>0</v>
      </c>
      <c r="BX38" s="70">
        <v>0</v>
      </c>
      <c r="BY38" s="70">
        <v>0</v>
      </c>
      <c r="BZ38" s="70">
        <v>0</v>
      </c>
      <c r="CA38" s="70">
        <v>1.0116337885685382E-3</v>
      </c>
      <c r="CB38" s="70">
        <v>1.5174506828528073E-3</v>
      </c>
      <c r="CC38" s="70">
        <v>0</v>
      </c>
      <c r="CD38" s="70">
        <v>0</v>
      </c>
      <c r="CE38" s="70">
        <v>0</v>
      </c>
      <c r="CF38" s="70">
        <v>0</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190</v>
      </c>
      <c r="J39" s="29">
        <v>208</v>
      </c>
      <c r="K39" s="29">
        <v>242</v>
      </c>
      <c r="L39" s="29">
        <v>305</v>
      </c>
      <c r="M39" s="29">
        <v>374</v>
      </c>
      <c r="N39" s="29">
        <v>400</v>
      </c>
      <c r="O39" s="29">
        <v>353</v>
      </c>
      <c r="P39" s="29">
        <v>303</v>
      </c>
      <c r="Q39" s="29">
        <v>237</v>
      </c>
      <c r="R39" s="29">
        <v>139</v>
      </c>
      <c r="S39" s="29">
        <v>136</v>
      </c>
      <c r="T39" s="29">
        <v>120</v>
      </c>
      <c r="U39" s="29">
        <v>84</v>
      </c>
      <c r="V39" s="29">
        <v>67</v>
      </c>
      <c r="W39" s="29">
        <v>55</v>
      </c>
      <c r="X39" s="29">
        <v>109</v>
      </c>
      <c r="Y39" s="29">
        <v>127</v>
      </c>
      <c r="Z39" s="29">
        <v>116</v>
      </c>
      <c r="AA39" s="29">
        <v>110</v>
      </c>
      <c r="AB39" s="29">
        <v>134</v>
      </c>
      <c r="AC39" s="29">
        <v>136</v>
      </c>
      <c r="AD39" s="29">
        <v>141</v>
      </c>
      <c r="AE39" s="29">
        <v>121</v>
      </c>
      <c r="AF39" s="29">
        <v>114</v>
      </c>
      <c r="AG39" s="29">
        <v>93</v>
      </c>
      <c r="AH39" s="29">
        <v>46</v>
      </c>
      <c r="AI39" s="29">
        <v>33</v>
      </c>
      <c r="AJ39" s="29">
        <v>36</v>
      </c>
      <c r="AK39" s="29">
        <v>38</v>
      </c>
      <c r="AL39" s="29">
        <v>30</v>
      </c>
      <c r="AM39" s="29">
        <v>26</v>
      </c>
      <c r="AN39" s="29">
        <v>38</v>
      </c>
      <c r="AO39" s="29">
        <v>45</v>
      </c>
      <c r="AP39" s="29">
        <v>59</v>
      </c>
      <c r="AQ39" s="29">
        <v>68</v>
      </c>
      <c r="AR39" s="29">
        <v>67</v>
      </c>
      <c r="AS39" s="29">
        <v>55</v>
      </c>
      <c r="AT39" s="29">
        <v>55</v>
      </c>
      <c r="AU39" s="29">
        <v>6</v>
      </c>
      <c r="AV39" s="29">
        <v>77</v>
      </c>
      <c r="AW39" s="29">
        <v>65</v>
      </c>
      <c r="AX39" s="29">
        <v>63</v>
      </c>
      <c r="AY39" s="29">
        <v>52</v>
      </c>
      <c r="AZ39" s="29">
        <v>53</v>
      </c>
      <c r="BA39" s="29">
        <v>52</v>
      </c>
      <c r="BB39" s="29">
        <v>45</v>
      </c>
      <c r="BC39" s="29">
        <v>40</v>
      </c>
      <c r="BD39" s="29">
        <v>43</v>
      </c>
      <c r="BE39" s="29">
        <v>35</v>
      </c>
      <c r="BF39" s="29">
        <v>36</v>
      </c>
      <c r="BG39" s="29">
        <v>44</v>
      </c>
      <c r="BH39" s="29">
        <v>40</v>
      </c>
      <c r="BI39" s="29">
        <v>48</v>
      </c>
      <c r="BJ39" s="29">
        <v>32</v>
      </c>
      <c r="BK39" s="29">
        <v>31</v>
      </c>
      <c r="BL39" s="29">
        <v>27</v>
      </c>
      <c r="BM39" s="29">
        <v>42</v>
      </c>
      <c r="BN39" s="29">
        <v>43</v>
      </c>
      <c r="BO39" s="29">
        <v>36</v>
      </c>
      <c r="BP39" s="29">
        <v>35</v>
      </c>
      <c r="BQ39" s="29">
        <v>28</v>
      </c>
      <c r="BR39" s="29">
        <v>36</v>
      </c>
      <c r="BS39" s="29">
        <v>66</v>
      </c>
      <c r="BT39" s="29">
        <v>42</v>
      </c>
      <c r="BU39" s="29">
        <v>58</v>
      </c>
      <c r="BV39" s="29">
        <v>44</v>
      </c>
      <c r="BW39" s="29">
        <v>41</v>
      </c>
      <c r="BX39" s="29">
        <v>49</v>
      </c>
      <c r="BY39" s="29">
        <v>51</v>
      </c>
      <c r="BZ39" s="29">
        <v>49</v>
      </c>
      <c r="CA39" s="29">
        <v>54</v>
      </c>
      <c r="CB39" s="29">
        <v>61</v>
      </c>
      <c r="CC39" s="29">
        <v>35</v>
      </c>
      <c r="CD39" s="29">
        <v>112</v>
      </c>
      <c r="CE39" s="29">
        <v>120</v>
      </c>
      <c r="CF39" s="29">
        <v>185</v>
      </c>
    </row>
    <row r="40" spans="1:84" x14ac:dyDescent="0.25">
      <c r="A40" s="48" t="s">
        <v>15</v>
      </c>
      <c r="B40" s="62" t="s">
        <v>46</v>
      </c>
      <c r="C40" s="63" t="s">
        <v>47</v>
      </c>
      <c r="D40" s="17"/>
      <c r="E40" s="11"/>
      <c r="F40" s="98" t="s">
        <v>28</v>
      </c>
      <c r="G40" s="103" t="e">
        <f ca="1">G39/G8</f>
        <v>#REF!</v>
      </c>
      <c r="H40" s="104" t="e">
        <f>IF(H8=0, 0, H39/H8)</f>
        <v>#REF!</v>
      </c>
      <c r="I40" s="104">
        <v>5.2089044851409147E-3</v>
      </c>
      <c r="J40" s="104">
        <v>5.6833706759932233E-3</v>
      </c>
      <c r="K40" s="104">
        <v>6.5721579490521974E-3</v>
      </c>
      <c r="L40" s="104">
        <v>8.2239059508722734E-3</v>
      </c>
      <c r="M40" s="104">
        <v>1.0062419285406802E-2</v>
      </c>
      <c r="N40" s="104">
        <v>1.0724723168083225E-2</v>
      </c>
      <c r="O40" s="104">
        <v>9.433962264150943E-3</v>
      </c>
      <c r="P40" s="104">
        <v>8.0651601054060537E-3</v>
      </c>
      <c r="Q40" s="104">
        <v>6.2873060087544766E-3</v>
      </c>
      <c r="R40" s="104">
        <v>3.6774432509656596E-3</v>
      </c>
      <c r="S40" s="104">
        <v>3.5891481051409267E-3</v>
      </c>
      <c r="T40" s="104">
        <v>3.1605562579013905E-3</v>
      </c>
      <c r="U40" s="104">
        <v>2.2071574964527825E-3</v>
      </c>
      <c r="V40" s="104">
        <v>1.7553512012366056E-3</v>
      </c>
      <c r="W40" s="104">
        <v>1.4384349827387803E-3</v>
      </c>
      <c r="X40" s="104">
        <v>2.8427613906058472E-3</v>
      </c>
      <c r="Y40" s="104">
        <v>3.3060863226948506E-3</v>
      </c>
      <c r="Z40" s="104">
        <v>3.0126740078952837E-3</v>
      </c>
      <c r="AA40" s="104">
        <v>2.8459806990763499E-3</v>
      </c>
      <c r="AB40" s="104">
        <v>3.4501403228713408E-3</v>
      </c>
      <c r="AC40" s="104">
        <v>3.4996526080131752E-3</v>
      </c>
      <c r="AD40" s="104">
        <v>3.6188178528347406E-3</v>
      </c>
      <c r="AE40" s="104">
        <v>3.1004176595690164E-3</v>
      </c>
      <c r="AF40" s="104">
        <v>2.9202315692402276E-3</v>
      </c>
      <c r="AG40" s="104">
        <v>2.379551211524192E-3</v>
      </c>
      <c r="AH40" s="104">
        <v>1.1756587522682546E-3</v>
      </c>
      <c r="AI40" s="104">
        <v>8.4172937125366663E-4</v>
      </c>
      <c r="AJ40" s="104">
        <v>9.1530853525209122E-4</v>
      </c>
      <c r="AK40" s="104">
        <v>9.6336671314488527E-4</v>
      </c>
      <c r="AL40" s="104">
        <v>7.5947444368496995E-4</v>
      </c>
      <c r="AM40" s="104">
        <v>6.5565502458706339E-4</v>
      </c>
      <c r="AN40" s="104">
        <v>9.5527791045526536E-4</v>
      </c>
      <c r="AO40" s="104">
        <v>1.1698034730165331E-3</v>
      </c>
      <c r="AP40" s="104">
        <v>1.5300433080054979E-3</v>
      </c>
      <c r="AQ40" s="104">
        <v>1.6982592842336604E-3</v>
      </c>
      <c r="AR40" s="104">
        <v>1.7280066025326902E-3</v>
      </c>
      <c r="AS40" s="104">
        <v>1.4147909967845659E-3</v>
      </c>
      <c r="AT40" s="104">
        <v>1.3934986951784946E-3</v>
      </c>
      <c r="AU40" s="104">
        <v>1.5012760846719713E-4</v>
      </c>
      <c r="AV40" s="104">
        <v>1.9225487503433123E-3</v>
      </c>
      <c r="AW40" s="104">
        <v>1.6227686930470602E-3</v>
      </c>
      <c r="AX40" s="104">
        <v>1.5709156193895871E-3</v>
      </c>
      <c r="AY40" s="104">
        <v>1.2910594135610895E-3</v>
      </c>
      <c r="AZ40" s="104">
        <v>1.3042301350985556E-3</v>
      </c>
      <c r="BA40" s="104">
        <v>1.2721090099566993E-3</v>
      </c>
      <c r="BB40" s="104">
        <v>1.0967050107233379E-3</v>
      </c>
      <c r="BC40" s="104">
        <v>9.7082665890005338E-4</v>
      </c>
      <c r="BD40" s="104">
        <v>1.0371442354076218E-3</v>
      </c>
      <c r="BE40" s="104">
        <v>8.384438482177079E-4</v>
      </c>
      <c r="BF40" s="104">
        <v>8.5429520645467489E-4</v>
      </c>
      <c r="BG40" s="104">
        <v>1.0343692698293291E-3</v>
      </c>
      <c r="BH40" s="104">
        <v>9.3425201448090627E-4</v>
      </c>
      <c r="BI40" s="104">
        <v>1.1166686053274398E-3</v>
      </c>
      <c r="BJ40" s="104">
        <v>7.3700453718418199E-4</v>
      </c>
      <c r="BK40" s="104">
        <v>7.0795651776742489E-4</v>
      </c>
      <c r="BL40" s="104">
        <v>6.0909583107742284E-4</v>
      </c>
      <c r="BM40" s="104">
        <v>9.474824038982133E-4</v>
      </c>
      <c r="BN40" s="104">
        <v>9.6540266271525114E-4</v>
      </c>
      <c r="BO40" s="104">
        <v>8.107012565869477E-4</v>
      </c>
      <c r="BP40" s="104">
        <v>7.8426100206148604E-4</v>
      </c>
      <c r="BQ40" s="104">
        <v>6.2645426883837477E-4</v>
      </c>
      <c r="BR40" s="104">
        <v>8.0339209997768357E-4</v>
      </c>
      <c r="BS40" s="104">
        <v>1.4624742405105365E-3</v>
      </c>
      <c r="BT40" s="104">
        <v>9.3066542577943234E-4</v>
      </c>
      <c r="BU40" s="104">
        <v>1.2852046356001685E-3</v>
      </c>
      <c r="BV40" s="104">
        <v>9.7334365667514655E-4</v>
      </c>
      <c r="BW40" s="104">
        <v>9.0691912935763578E-4</v>
      </c>
      <c r="BX40" s="104">
        <v>1.080461290820489E-3</v>
      </c>
      <c r="BY40" s="104">
        <v>1.1201159649469592E-3</v>
      </c>
      <c r="BZ40" s="104">
        <v>1.0734314756396775E-3</v>
      </c>
      <c r="CA40" s="104">
        <v>1.1783960720130934E-3</v>
      </c>
      <c r="CB40" s="104">
        <v>1.3285129366669571E-3</v>
      </c>
      <c r="CC40" s="104">
        <v>7.5465188986394702E-4</v>
      </c>
      <c r="CD40" s="104">
        <v>2.4027116316986314E-3</v>
      </c>
      <c r="CE40" s="104">
        <v>2.5742234425948172E-3</v>
      </c>
      <c r="CF40" s="104">
        <v>3.9545969517539173E-3</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140</v>
      </c>
      <c r="J41" s="150">
        <v>106</v>
      </c>
      <c r="K41" s="150">
        <v>79</v>
      </c>
      <c r="L41" s="150">
        <v>87</v>
      </c>
      <c r="M41" s="150">
        <v>82</v>
      </c>
      <c r="N41" s="150">
        <v>77</v>
      </c>
      <c r="O41" s="150">
        <v>47</v>
      </c>
      <c r="P41" s="150">
        <v>28</v>
      </c>
      <c r="Q41" s="150">
        <v>41</v>
      </c>
      <c r="R41" s="150">
        <v>38</v>
      </c>
      <c r="S41" s="150">
        <v>49</v>
      </c>
      <c r="T41" s="150">
        <v>52</v>
      </c>
      <c r="U41" s="150">
        <v>1949</v>
      </c>
      <c r="V41" s="150">
        <v>21</v>
      </c>
      <c r="W41" s="150">
        <v>48</v>
      </c>
      <c r="X41" s="150">
        <v>49</v>
      </c>
      <c r="Y41" s="150">
        <v>1899</v>
      </c>
      <c r="Z41" s="150">
        <v>57</v>
      </c>
      <c r="AA41" s="150">
        <v>71</v>
      </c>
      <c r="AB41" s="150">
        <v>59</v>
      </c>
      <c r="AC41" s="150">
        <v>67</v>
      </c>
      <c r="AD41" s="150">
        <v>63</v>
      </c>
      <c r="AE41" s="150">
        <v>93</v>
      </c>
      <c r="AF41" s="150">
        <v>73</v>
      </c>
      <c r="AG41" s="150">
        <v>53</v>
      </c>
      <c r="AH41" s="150">
        <v>55</v>
      </c>
      <c r="AI41" s="150">
        <v>35</v>
      </c>
      <c r="AJ41" s="150">
        <v>55</v>
      </c>
      <c r="AK41" s="150">
        <v>53</v>
      </c>
      <c r="AL41" s="150">
        <v>44</v>
      </c>
      <c r="AM41" s="150">
        <v>50</v>
      </c>
      <c r="AN41" s="150">
        <v>41</v>
      </c>
      <c r="AO41" s="150">
        <v>45</v>
      </c>
      <c r="AP41" s="150">
        <v>59</v>
      </c>
      <c r="AQ41" s="150">
        <v>73</v>
      </c>
      <c r="AR41" s="150">
        <v>55</v>
      </c>
      <c r="AS41" s="150">
        <v>59</v>
      </c>
      <c r="AT41" s="150">
        <v>81</v>
      </c>
      <c r="AU41" s="150">
        <v>98</v>
      </c>
      <c r="AV41" s="150">
        <v>92</v>
      </c>
      <c r="AW41" s="150">
        <v>77</v>
      </c>
      <c r="AX41" s="150">
        <v>128</v>
      </c>
      <c r="AY41" s="150">
        <v>180</v>
      </c>
      <c r="AZ41" s="150">
        <v>220</v>
      </c>
      <c r="BA41" s="150">
        <v>110</v>
      </c>
      <c r="BB41" s="150">
        <v>110</v>
      </c>
      <c r="BC41" s="150">
        <v>115</v>
      </c>
      <c r="BD41" s="150">
        <v>98</v>
      </c>
      <c r="BE41" s="150">
        <v>172</v>
      </c>
      <c r="BF41" s="150">
        <v>103</v>
      </c>
      <c r="BG41" s="150">
        <v>107</v>
      </c>
      <c r="BH41" s="150">
        <v>116</v>
      </c>
      <c r="BI41" s="150">
        <v>101</v>
      </c>
      <c r="BJ41" s="150">
        <v>149</v>
      </c>
      <c r="BK41" s="150">
        <v>131</v>
      </c>
      <c r="BL41" s="150">
        <v>158</v>
      </c>
      <c r="BM41" s="150">
        <v>213</v>
      </c>
      <c r="BN41" s="150">
        <v>241</v>
      </c>
      <c r="BO41" s="150">
        <v>218</v>
      </c>
      <c r="BP41" s="150">
        <v>199</v>
      </c>
      <c r="BQ41" s="150">
        <v>215</v>
      </c>
      <c r="BR41" s="150">
        <v>121</v>
      </c>
      <c r="BS41" s="150">
        <v>408</v>
      </c>
      <c r="BT41" s="150">
        <v>431</v>
      </c>
      <c r="BU41" s="150">
        <v>441</v>
      </c>
      <c r="BV41" s="150">
        <v>426</v>
      </c>
      <c r="BW41" s="150">
        <v>586</v>
      </c>
      <c r="BX41" s="150">
        <v>608</v>
      </c>
      <c r="BY41" s="150">
        <v>625</v>
      </c>
      <c r="BZ41" s="150">
        <v>625</v>
      </c>
      <c r="CA41" s="150">
        <v>572</v>
      </c>
      <c r="CB41" s="150">
        <v>603</v>
      </c>
      <c r="CC41" s="150">
        <v>545</v>
      </c>
      <c r="CD41" s="150">
        <v>491</v>
      </c>
      <c r="CE41" s="150">
        <v>574</v>
      </c>
      <c r="CF41" s="150">
        <v>583</v>
      </c>
    </row>
    <row r="42" spans="1:84" ht="13.8" thickBot="1" x14ac:dyDescent="0.3">
      <c r="A42" s="17"/>
      <c r="B42" s="17"/>
      <c r="C42" s="17"/>
      <c r="D42" s="17"/>
      <c r="E42" s="11"/>
      <c r="F42" s="101" t="s">
        <v>28</v>
      </c>
      <c r="G42" s="96" t="e">
        <f ca="1">G41/G8</f>
        <v>#REF!</v>
      </c>
      <c r="H42" s="107" t="e">
        <f>IF(H8=0, 0, H41/H8)</f>
        <v>#REF!</v>
      </c>
      <c r="I42" s="107">
        <v>3.8381401469459371E-3</v>
      </c>
      <c r="J42" s="107">
        <v>2.8963331329580851E-3</v>
      </c>
      <c r="K42" s="107">
        <v>2.1454565205583621E-3</v>
      </c>
      <c r="L42" s="107">
        <v>2.3458354679537306E-3</v>
      </c>
      <c r="M42" s="107">
        <v>2.2061988807576408E-3</v>
      </c>
      <c r="N42" s="107">
        <v>2.0645092098560205E-3</v>
      </c>
      <c r="O42" s="107">
        <v>1.2560799615158481E-3</v>
      </c>
      <c r="P42" s="107">
        <v>7.4529532327184645E-4</v>
      </c>
      <c r="Q42" s="107">
        <v>1.0876774107971879E-3</v>
      </c>
      <c r="R42" s="107">
        <v>1.0053441981057198E-3</v>
      </c>
      <c r="S42" s="107">
        <v>1.2931489496463633E-3</v>
      </c>
      <c r="T42" s="107">
        <v>1.369574378423936E-3</v>
      </c>
      <c r="U42" s="107">
        <v>5.1211309054600869E-2</v>
      </c>
      <c r="V42" s="107">
        <v>5.5018470486520473E-4</v>
      </c>
      <c r="W42" s="107">
        <v>1.2553614394811173E-3</v>
      </c>
      <c r="X42" s="107">
        <v>1.2779386067861148E-3</v>
      </c>
      <c r="Y42" s="107">
        <v>4.9435101785807255E-2</v>
      </c>
      <c r="Z42" s="107">
        <v>1.4803656762933722E-3</v>
      </c>
      <c r="AA42" s="107">
        <v>1.8369511784947349E-3</v>
      </c>
      <c r="AB42" s="107">
        <v>1.5190916346970828E-3</v>
      </c>
      <c r="AC42" s="107">
        <v>1.7240935642417849E-3</v>
      </c>
      <c r="AD42" s="107">
        <v>1.6169186150963735E-3</v>
      </c>
      <c r="AE42" s="107">
        <v>2.3829656391728803E-3</v>
      </c>
      <c r="AF42" s="107">
        <v>1.8699728469696193E-3</v>
      </c>
      <c r="AG42" s="107">
        <v>1.3560883248471202E-3</v>
      </c>
      <c r="AH42" s="107">
        <v>1.4056789429294349E-3</v>
      </c>
      <c r="AI42" s="107">
        <v>8.9274327254176768E-4</v>
      </c>
      <c r="AJ42" s="107">
        <v>1.3983880399684727E-3</v>
      </c>
      <c r="AK42" s="107">
        <v>1.3436430472810242E-3</v>
      </c>
      <c r="AL42" s="107">
        <v>1.1138958507379559E-3</v>
      </c>
      <c r="AM42" s="107">
        <v>1.2608750472828142E-3</v>
      </c>
      <c r="AN42" s="107">
        <v>1.0306945875964706E-3</v>
      </c>
      <c r="AO42" s="107">
        <v>1.1698034730165331E-3</v>
      </c>
      <c r="AP42" s="107">
        <v>1.5300433080054979E-3</v>
      </c>
      <c r="AQ42" s="107">
        <v>1.8231312904273119E-3</v>
      </c>
      <c r="AR42" s="107">
        <v>1.4185128826760889E-3</v>
      </c>
      <c r="AS42" s="107">
        <v>1.5176848874598071E-3</v>
      </c>
      <c r="AT42" s="107">
        <v>2.0522435328992374E-3</v>
      </c>
      <c r="AU42" s="107">
        <v>2.4520842716308864E-3</v>
      </c>
      <c r="AV42" s="107">
        <v>2.2970712341764251E-3</v>
      </c>
      <c r="AW42" s="107">
        <v>1.9223567594557484E-3</v>
      </c>
      <c r="AX42" s="107">
        <v>3.1917015759026532E-3</v>
      </c>
      <c r="AY42" s="107">
        <v>4.4690518161730024E-3</v>
      </c>
      <c r="AZ42" s="107">
        <v>5.4137854664468342E-3</v>
      </c>
      <c r="BA42" s="107">
        <v>2.6909998287545562E-3</v>
      </c>
      <c r="BB42" s="107">
        <v>2.6808344706570481E-3</v>
      </c>
      <c r="BC42" s="107">
        <v>2.7911266443376537E-3</v>
      </c>
      <c r="BD42" s="107">
        <v>2.3637240713941148E-3</v>
      </c>
      <c r="BE42" s="107">
        <v>4.1203526255270215E-3</v>
      </c>
      <c r="BF42" s="107">
        <v>2.4442335073564308E-3</v>
      </c>
      <c r="BG42" s="107">
        <v>2.5153979970849592E-3</v>
      </c>
      <c r="BH42" s="107">
        <v>2.7093308419946279E-3</v>
      </c>
      <c r="BI42" s="107">
        <v>2.3496568570431546E-3</v>
      </c>
      <c r="BJ42" s="107">
        <v>3.4316773762638475E-3</v>
      </c>
      <c r="BK42" s="107">
        <v>2.991687220242989E-3</v>
      </c>
      <c r="BL42" s="107">
        <v>3.5643385670456598E-3</v>
      </c>
      <c r="BM42" s="107">
        <v>4.8050893340552247E-3</v>
      </c>
      <c r="BN42" s="107">
        <v>5.4107451561482677E-3</v>
      </c>
      <c r="BO42" s="107">
        <v>4.9092464982209609E-3</v>
      </c>
      <c r="BP42" s="107">
        <v>4.4590839831495921E-3</v>
      </c>
      <c r="BQ42" s="107">
        <v>4.810273850008949E-3</v>
      </c>
      <c r="BR42" s="107">
        <v>2.7002901138138808E-3</v>
      </c>
      <c r="BS42" s="107">
        <v>9.0407498504287715E-3</v>
      </c>
      <c r="BT42" s="107">
        <v>9.5503999645460795E-3</v>
      </c>
      <c r="BU42" s="107">
        <v>9.7719869706840382E-3</v>
      </c>
      <c r="BV42" s="107">
        <v>9.423736312354828E-3</v>
      </c>
      <c r="BW42" s="107">
        <v>1.2962307556184747E-2</v>
      </c>
      <c r="BX42" s="107">
        <v>1.3406540098344027E-2</v>
      </c>
      <c r="BY42" s="107">
        <v>1.3726911335134304E-2</v>
      </c>
      <c r="BZ42" s="107">
        <v>1.3691728005608132E-2</v>
      </c>
      <c r="CA42" s="107">
        <v>1.24822695035461E-2</v>
      </c>
      <c r="CB42" s="107">
        <v>1.3132677062461887E-2</v>
      </c>
      <c r="CC42" s="107">
        <v>1.1751007999310033E-2</v>
      </c>
      <c r="CD42" s="107">
        <v>1.0533316171107393E-2</v>
      </c>
      <c r="CE42" s="107">
        <v>1.2313368800411876E-2</v>
      </c>
      <c r="CF42" s="107">
        <v>1.2462324447959642E-2</v>
      </c>
    </row>
    <row r="43" spans="1:84" ht="12.75" customHeight="1"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86"/>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86"/>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2988</v>
      </c>
      <c r="J45" s="58">
        <v>2249</v>
      </c>
      <c r="K45" s="58">
        <v>1951</v>
      </c>
      <c r="L45" s="58">
        <v>1540</v>
      </c>
      <c r="M45" s="58">
        <v>1215</v>
      </c>
      <c r="N45" s="58">
        <v>1245</v>
      </c>
      <c r="O45" s="58">
        <v>1197</v>
      </c>
      <c r="P45" s="58">
        <v>1254</v>
      </c>
      <c r="Q45" s="58">
        <v>859</v>
      </c>
      <c r="R45" s="58">
        <v>932</v>
      </c>
      <c r="S45" s="58">
        <v>769</v>
      </c>
      <c r="T45" s="58">
        <v>812</v>
      </c>
      <c r="U45" s="58">
        <v>1102</v>
      </c>
      <c r="V45" s="58">
        <v>1020</v>
      </c>
      <c r="W45" s="58">
        <v>742</v>
      </c>
      <c r="X45" s="58">
        <v>474</v>
      </c>
      <c r="Y45" s="58">
        <v>258</v>
      </c>
      <c r="Z45" s="58">
        <v>528</v>
      </c>
      <c r="AA45" s="58">
        <v>517</v>
      </c>
      <c r="AB45" s="58">
        <v>380</v>
      </c>
      <c r="AC45" s="58">
        <v>520</v>
      </c>
      <c r="AD45" s="58">
        <v>501</v>
      </c>
      <c r="AE45" s="58">
        <v>1100</v>
      </c>
      <c r="AF45" s="58">
        <v>1637</v>
      </c>
      <c r="AG45" s="58">
        <v>68</v>
      </c>
      <c r="AH45" s="58">
        <v>419</v>
      </c>
      <c r="AI45" s="58">
        <v>607</v>
      </c>
      <c r="AJ45" s="58">
        <v>929</v>
      </c>
      <c r="AK45" s="58">
        <v>563</v>
      </c>
      <c r="AL45" s="58">
        <v>669</v>
      </c>
      <c r="AM45" s="58">
        <v>809</v>
      </c>
      <c r="AN45" s="58">
        <v>795</v>
      </c>
      <c r="AO45" s="58">
        <v>948</v>
      </c>
      <c r="AP45" s="58">
        <v>728</v>
      </c>
      <c r="AQ45" s="58">
        <v>1218</v>
      </c>
      <c r="AR45" s="58">
        <v>1183</v>
      </c>
      <c r="AS45" s="58">
        <v>731</v>
      </c>
      <c r="AT45" s="58">
        <v>875</v>
      </c>
      <c r="AU45" s="58">
        <v>968</v>
      </c>
      <c r="AV45" s="58">
        <v>915</v>
      </c>
      <c r="AW45" s="58">
        <v>608</v>
      </c>
      <c r="AX45" s="58">
        <v>844</v>
      </c>
      <c r="AY45" s="58">
        <v>896</v>
      </c>
      <c r="AZ45" s="58">
        <v>1010</v>
      </c>
      <c r="BA45" s="58">
        <v>826</v>
      </c>
      <c r="BB45" s="58">
        <v>27</v>
      </c>
      <c r="BC45" s="58">
        <v>978</v>
      </c>
      <c r="BD45" s="58">
        <v>839</v>
      </c>
      <c r="BE45" s="58">
        <v>498</v>
      </c>
      <c r="BF45" s="58">
        <v>392</v>
      </c>
      <c r="BG45" s="58">
        <v>491</v>
      </c>
      <c r="BH45" s="58">
        <v>909</v>
      </c>
      <c r="BI45" s="58">
        <v>355</v>
      </c>
      <c r="BJ45" s="58">
        <v>638</v>
      </c>
      <c r="BK45" s="58">
        <v>410</v>
      </c>
      <c r="BL45" s="58">
        <v>548</v>
      </c>
      <c r="BM45" s="58">
        <v>522</v>
      </c>
      <c r="BN45" s="58">
        <v>371</v>
      </c>
      <c r="BO45" s="58">
        <v>440</v>
      </c>
      <c r="BP45" s="58">
        <v>424</v>
      </c>
      <c r="BQ45" s="58">
        <v>715</v>
      </c>
      <c r="BR45" s="58">
        <v>463</v>
      </c>
      <c r="BS45" s="58">
        <v>565</v>
      </c>
      <c r="BT45" s="58">
        <v>464</v>
      </c>
      <c r="BU45" s="58">
        <v>644</v>
      </c>
      <c r="BV45" s="58">
        <v>504</v>
      </c>
      <c r="BW45" s="58">
        <v>681</v>
      </c>
      <c r="BX45" s="58">
        <v>513</v>
      </c>
      <c r="BY45" s="58">
        <v>832</v>
      </c>
      <c r="BZ45" s="58">
        <v>1133</v>
      </c>
      <c r="CA45" s="58">
        <v>718</v>
      </c>
      <c r="CB45" s="58">
        <v>339</v>
      </c>
      <c r="CC45" s="58">
        <v>818</v>
      </c>
      <c r="CD45" s="58">
        <v>1274</v>
      </c>
      <c r="CE45" s="58">
        <v>610</v>
      </c>
      <c r="CF45" s="58">
        <v>1085</v>
      </c>
    </row>
    <row r="46" spans="1:84" x14ac:dyDescent="0.25">
      <c r="A46" s="48" t="s">
        <v>41</v>
      </c>
      <c r="B46" s="62" t="s">
        <v>42</v>
      </c>
      <c r="C46" s="63" t="s">
        <v>43</v>
      </c>
      <c r="D46" s="17"/>
      <c r="E46" s="11"/>
      <c r="F46" s="27" t="s">
        <v>52</v>
      </c>
      <c r="G46" s="23" t="e">
        <f ca="1">G45/G30</f>
        <v>#REF!</v>
      </c>
      <c r="H46" s="60" t="e">
        <f>IF(H30=0, 0, H45/H30)</f>
        <v>#REF!</v>
      </c>
      <c r="I46" s="60">
        <v>0.12044987301971218</v>
      </c>
      <c r="J46" s="60">
        <v>7.4715125743330793E-2</v>
      </c>
      <c r="K46" s="60">
        <v>6.4851748437707746E-2</v>
      </c>
      <c r="L46" s="60">
        <v>4.0328916356779973E-2</v>
      </c>
      <c r="M46" s="60">
        <v>6.1967664609578213E-2</v>
      </c>
      <c r="N46" s="60">
        <v>6.5006265664160401E-2</v>
      </c>
      <c r="O46" s="60">
        <v>5.5074997699457069E-2</v>
      </c>
      <c r="P46" s="60">
        <v>6.9686023895526542E-2</v>
      </c>
      <c r="Q46" s="60">
        <v>4.303822836815472E-2</v>
      </c>
      <c r="R46" s="60">
        <v>3.3018032380345057E-2</v>
      </c>
      <c r="S46" s="60">
        <v>2.1893861746953649E-2</v>
      </c>
      <c r="T46" s="60">
        <v>2.5441784684797592E-2</v>
      </c>
      <c r="U46" s="60">
        <v>4.2896068509147525E-2</v>
      </c>
      <c r="V46" s="60">
        <v>6.1836920278872387E-2</v>
      </c>
      <c r="W46" s="60">
        <v>2.8759689922480621E-2</v>
      </c>
      <c r="X46" s="60">
        <v>1.930832213124771E-2</v>
      </c>
      <c r="Y46" s="60">
        <v>1.424469964664311E-2</v>
      </c>
      <c r="Z46" s="60">
        <v>2.1055150137576265E-2</v>
      </c>
      <c r="AA46" s="60">
        <v>2.1701716828275198E-2</v>
      </c>
      <c r="AB46" s="60">
        <v>2.1532184950135994E-2</v>
      </c>
      <c r="AC46" s="60">
        <v>2.3663253697383389E-2</v>
      </c>
      <c r="AD46" s="60">
        <v>2.3391539826314315E-2</v>
      </c>
      <c r="AE46" s="60">
        <v>4.5469576719576722E-2</v>
      </c>
      <c r="AF46" s="60">
        <v>4.3294279442490279E-2</v>
      </c>
      <c r="AG46" s="60">
        <v>3.1691289555855896E-3</v>
      </c>
      <c r="AH46" s="60">
        <v>2.2070055306821174E-2</v>
      </c>
      <c r="AI46" s="60">
        <v>2.5366709849972836E-2</v>
      </c>
      <c r="AJ46" s="60">
        <v>3.6377163442712822E-2</v>
      </c>
      <c r="AK46" s="60">
        <v>3.2575363073540475E-2</v>
      </c>
      <c r="AL46" s="60">
        <v>2.7927363807138384E-2</v>
      </c>
      <c r="AM46" s="60">
        <v>3.0894371037959216E-2</v>
      </c>
      <c r="AN46" s="60">
        <v>3.8646638471634825E-2</v>
      </c>
      <c r="AO46" s="60">
        <v>2.0210203167970665E-2</v>
      </c>
      <c r="AP46" s="60">
        <v>2.6268312044454067E-2</v>
      </c>
      <c r="AQ46" s="60">
        <v>6.4447854383829828E-2</v>
      </c>
      <c r="AR46" s="60">
        <v>4.6061597165440171E-2</v>
      </c>
      <c r="AS46" s="60">
        <v>3.3368329757611725E-2</v>
      </c>
      <c r="AT46" s="60">
        <v>4.3941143976296893E-2</v>
      </c>
      <c r="AU46" s="60">
        <v>3.5534672001762052E-2</v>
      </c>
      <c r="AV46" s="60">
        <v>3.7705526022994193E-2</v>
      </c>
      <c r="AW46" s="60">
        <v>2.0813364370806518E-2</v>
      </c>
      <c r="AX46" s="60">
        <v>2.9760225669957688E-2</v>
      </c>
      <c r="AY46" s="60">
        <v>3.5236746893188613E-2</v>
      </c>
      <c r="AZ46" s="60">
        <v>3.8139113360018129E-2</v>
      </c>
      <c r="BA46" s="60">
        <v>2.679730080456787E-2</v>
      </c>
      <c r="BB46" s="60">
        <v>9.0488638648702992E-4</v>
      </c>
      <c r="BC46" s="60">
        <v>4.8339264531435347E-2</v>
      </c>
      <c r="BD46" s="60">
        <v>3.420441110522239E-2</v>
      </c>
      <c r="BE46" s="60">
        <v>1.9110480064469089E-2</v>
      </c>
      <c r="BF46" s="60">
        <v>1.8906144496961513E-2</v>
      </c>
      <c r="BG46" s="60">
        <v>1.9880957201279508E-2</v>
      </c>
      <c r="BH46" s="60">
        <v>3.028283972415631E-2</v>
      </c>
      <c r="BI46" s="60">
        <v>1.6585684918706784E-2</v>
      </c>
      <c r="BJ46" s="60">
        <v>2.3599038283706308E-2</v>
      </c>
      <c r="BK46" s="60">
        <v>1.6701971647384715E-2</v>
      </c>
      <c r="BL46" s="60">
        <v>2.3778529896728282E-2</v>
      </c>
      <c r="BM46" s="60">
        <v>2.0768679875865361E-2</v>
      </c>
      <c r="BN46" s="60">
        <v>1.4300030835646007E-2</v>
      </c>
      <c r="BO46" s="60">
        <v>2.3565957902629747E-2</v>
      </c>
      <c r="BP46" s="60">
        <v>1.7645345207873819E-2</v>
      </c>
      <c r="BQ46" s="60">
        <v>2.763071453414229E-2</v>
      </c>
      <c r="BR46" s="60">
        <v>2.053397197090651E-2</v>
      </c>
      <c r="BS46" s="60">
        <v>2.1690724815724816E-2</v>
      </c>
      <c r="BT46" s="60">
        <v>1.6614150673159554E-2</v>
      </c>
      <c r="BU46" s="60">
        <v>3.1909622435833909E-2</v>
      </c>
      <c r="BV46" s="60">
        <v>2.0649813578071864E-2</v>
      </c>
      <c r="BW46" s="60">
        <v>2.7106635354058033E-2</v>
      </c>
      <c r="BX46" s="60">
        <v>1.4929282346778419E-2</v>
      </c>
      <c r="BY46" s="60">
        <v>2.1999524048758559E-2</v>
      </c>
      <c r="BZ46" s="60">
        <v>3.0926709430872116E-2</v>
      </c>
      <c r="CA46" s="60">
        <v>1.9079506802721087E-2</v>
      </c>
      <c r="CB46" s="60">
        <v>8.8869081948303886E-3</v>
      </c>
      <c r="CC46" s="60">
        <v>2.2189670138888888E-2</v>
      </c>
      <c r="CD46" s="60">
        <v>3.4075104311543813E-2</v>
      </c>
      <c r="CE46" s="60">
        <v>1.5520443732030634E-2</v>
      </c>
      <c r="CF46" s="60">
        <v>2.8243440233236151E-2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144</v>
      </c>
      <c r="J47" s="58">
        <v>165</v>
      </c>
      <c r="K47" s="58">
        <v>105</v>
      </c>
      <c r="L47" s="58">
        <v>61</v>
      </c>
      <c r="M47" s="58">
        <v>36</v>
      </c>
      <c r="N47" s="58">
        <v>64</v>
      </c>
      <c r="O47" s="58">
        <v>46</v>
      </c>
      <c r="P47" s="58">
        <v>80</v>
      </c>
      <c r="Q47" s="58">
        <v>26</v>
      </c>
      <c r="R47" s="58">
        <v>45</v>
      </c>
      <c r="S47" s="58">
        <v>17</v>
      </c>
      <c r="T47" s="58">
        <v>4</v>
      </c>
      <c r="U47" s="58">
        <v>74</v>
      </c>
      <c r="V47" s="58">
        <v>10</v>
      </c>
      <c r="W47" s="58">
        <v>9</v>
      </c>
      <c r="X47" s="58">
        <v>13</v>
      </c>
      <c r="Y47" s="58">
        <v>6</v>
      </c>
      <c r="Z47" s="58">
        <v>69</v>
      </c>
      <c r="AA47" s="58">
        <v>161</v>
      </c>
      <c r="AB47" s="58">
        <v>158</v>
      </c>
      <c r="AC47" s="58">
        <v>62</v>
      </c>
      <c r="AD47" s="58">
        <v>145</v>
      </c>
      <c r="AE47" s="58">
        <v>50</v>
      </c>
      <c r="AF47" s="58">
        <v>28</v>
      </c>
      <c r="AG47" s="58">
        <v>13</v>
      </c>
      <c r="AH47" s="58">
        <v>19</v>
      </c>
      <c r="AI47" s="58">
        <v>19</v>
      </c>
      <c r="AJ47" s="58">
        <v>14</v>
      </c>
      <c r="AK47" s="58">
        <v>7</v>
      </c>
      <c r="AL47" s="58">
        <v>19</v>
      </c>
      <c r="AM47" s="58">
        <v>5</v>
      </c>
      <c r="AN47" s="58">
        <v>7</v>
      </c>
      <c r="AO47" s="58">
        <v>43</v>
      </c>
      <c r="AP47" s="58">
        <v>36</v>
      </c>
      <c r="AQ47" s="58">
        <v>26</v>
      </c>
      <c r="AR47" s="58">
        <v>34</v>
      </c>
      <c r="AS47" s="58">
        <v>19</v>
      </c>
      <c r="AT47" s="58">
        <v>18</v>
      </c>
      <c r="AU47" s="58">
        <v>34</v>
      </c>
      <c r="AV47" s="58">
        <v>19</v>
      </c>
      <c r="AW47" s="58">
        <v>16</v>
      </c>
      <c r="AX47" s="58">
        <v>11</v>
      </c>
      <c r="AY47" s="58">
        <v>12</v>
      </c>
      <c r="AZ47" s="58">
        <v>39</v>
      </c>
      <c r="BA47" s="58">
        <v>5</v>
      </c>
      <c r="BB47" s="58">
        <v>874</v>
      </c>
      <c r="BC47" s="58">
        <v>4</v>
      </c>
      <c r="BD47" s="58">
        <v>16</v>
      </c>
      <c r="BE47" s="58">
        <v>1</v>
      </c>
      <c r="BF47" s="58">
        <v>41</v>
      </c>
      <c r="BG47" s="58">
        <v>36</v>
      </c>
      <c r="BH47" s="58">
        <v>10</v>
      </c>
      <c r="BI47" s="58">
        <v>3</v>
      </c>
      <c r="BJ47" s="58">
        <v>8</v>
      </c>
      <c r="BK47" s="58">
        <v>18</v>
      </c>
      <c r="BL47" s="58">
        <v>78</v>
      </c>
      <c r="BM47" s="58">
        <v>42</v>
      </c>
      <c r="BN47" s="58">
        <v>43</v>
      </c>
      <c r="BO47" s="58">
        <v>11</v>
      </c>
      <c r="BP47" s="58">
        <v>30</v>
      </c>
      <c r="BQ47" s="58">
        <v>22</v>
      </c>
      <c r="BR47" s="58">
        <v>8</v>
      </c>
      <c r="BS47" s="58">
        <v>28</v>
      </c>
      <c r="BT47" s="58">
        <v>39</v>
      </c>
      <c r="BU47" s="58">
        <v>6</v>
      </c>
      <c r="BV47" s="58">
        <v>9</v>
      </c>
      <c r="BW47" s="58">
        <v>25</v>
      </c>
      <c r="BX47" s="58">
        <v>12</v>
      </c>
      <c r="BY47" s="58">
        <v>11</v>
      </c>
      <c r="BZ47" s="58">
        <v>17</v>
      </c>
      <c r="CA47" s="58">
        <v>9</v>
      </c>
      <c r="CB47" s="58">
        <v>24</v>
      </c>
      <c r="CC47" s="58">
        <v>46</v>
      </c>
      <c r="CD47" s="58">
        <v>39</v>
      </c>
      <c r="CE47" s="58">
        <v>12</v>
      </c>
      <c r="CF47" s="58">
        <v>30</v>
      </c>
    </row>
    <row r="48" spans="1:84" x14ac:dyDescent="0.25">
      <c r="A48" s="48" t="s">
        <v>54</v>
      </c>
      <c r="B48" s="62" t="s">
        <v>55</v>
      </c>
      <c r="C48" s="63" t="s">
        <v>43</v>
      </c>
      <c r="D48" s="17"/>
      <c r="E48" s="11"/>
      <c r="F48" s="27" t="s">
        <v>52</v>
      </c>
      <c r="G48" s="23" t="e">
        <f ca="1">G47/G30</f>
        <v>#REF!</v>
      </c>
      <c r="H48" s="60" t="e">
        <f>IF(H30=0, 0, H47/H30)</f>
        <v>#REF!</v>
      </c>
      <c r="I48" s="60">
        <v>5.8048131575764907E-3</v>
      </c>
      <c r="J48" s="60">
        <v>5.4815454636058603E-3</v>
      </c>
      <c r="K48" s="60">
        <v>3.4902273633825288E-3</v>
      </c>
      <c r="L48" s="60">
        <v>1.5974440894568689E-3</v>
      </c>
      <c r="M48" s="60">
        <v>1.83607895139491E-3</v>
      </c>
      <c r="N48" s="60">
        <v>3.3416875522138678E-3</v>
      </c>
      <c r="O48" s="60">
        <v>2.1164994938805558E-3</v>
      </c>
      <c r="P48" s="60">
        <v>4.4456793553764931E-3</v>
      </c>
      <c r="Q48" s="60">
        <v>1.302670474472669E-3</v>
      </c>
      <c r="R48" s="60">
        <v>1.5942183016261027E-3</v>
      </c>
      <c r="S48" s="60">
        <v>4.8399954447101698E-4</v>
      </c>
      <c r="T48" s="60">
        <v>1.2532898859506203E-4</v>
      </c>
      <c r="U48" s="60">
        <v>2.8804982483456596E-3</v>
      </c>
      <c r="V48" s="60">
        <v>6.062443164595332E-4</v>
      </c>
      <c r="W48" s="60">
        <v>3.4883720930232559E-4</v>
      </c>
      <c r="X48" s="60">
        <v>5.2955313862071776E-4</v>
      </c>
      <c r="Y48" s="60">
        <v>3.3127208480565373E-4</v>
      </c>
      <c r="Z48" s="60">
        <v>2.7515253020696257E-3</v>
      </c>
      <c r="AA48" s="60">
        <v>6.7581748730218697E-3</v>
      </c>
      <c r="AB48" s="60">
        <v>8.9528558476881237E-3</v>
      </c>
      <c r="AC48" s="60">
        <v>2.8213879408418656E-3</v>
      </c>
      <c r="AD48" s="60">
        <v>6.7700065365580353E-3</v>
      </c>
      <c r="AE48" s="60">
        <v>2.0667989417989417E-3</v>
      </c>
      <c r="AF48" s="60">
        <v>7.4052524397662061E-4</v>
      </c>
      <c r="AG48" s="60">
        <v>6.0586288856783333E-4</v>
      </c>
      <c r="AH48" s="60">
        <v>1.0007900974453516E-3</v>
      </c>
      <c r="AI48" s="60">
        <v>7.9401562957081369E-4</v>
      </c>
      <c r="AJ48" s="60">
        <v>5.4820267836165712E-4</v>
      </c>
      <c r="AK48" s="60">
        <v>4.050222762251924E-4</v>
      </c>
      <c r="AL48" s="60">
        <v>7.9315383009810061E-4</v>
      </c>
      <c r="AM48" s="60">
        <v>1.9094172458565645E-4</v>
      </c>
      <c r="AN48" s="60">
        <v>3.4028486704584121E-4</v>
      </c>
      <c r="AO48" s="60">
        <v>9.1670752766111663E-4</v>
      </c>
      <c r="AP48" s="60">
        <v>1.2989824637367395E-3</v>
      </c>
      <c r="AQ48" s="60">
        <v>1.3757341658288799E-3</v>
      </c>
      <c r="AR48" s="60">
        <v>1.323832885566328E-3</v>
      </c>
      <c r="AS48" s="60">
        <v>8.6730268863833475E-4</v>
      </c>
      <c r="AT48" s="60">
        <v>9.0393210465525037E-4</v>
      </c>
      <c r="AU48" s="60">
        <v>1.2481186446899894E-3</v>
      </c>
      <c r="AV48" s="60">
        <v>7.8295627807310341E-4</v>
      </c>
      <c r="AW48" s="60">
        <v>5.4772011502122412E-4</v>
      </c>
      <c r="AX48" s="60">
        <v>3.8787023977433007E-4</v>
      </c>
      <c r="AY48" s="60">
        <v>4.7192071731949034E-4</v>
      </c>
      <c r="AZ48" s="60">
        <v>1.4726984366739673E-3</v>
      </c>
      <c r="BA48" s="60">
        <v>1.6221126395016871E-4</v>
      </c>
      <c r="BB48" s="60">
        <v>2.9291507473691265E-2</v>
      </c>
      <c r="BC48" s="60">
        <v>1.9770660340055358E-4</v>
      </c>
      <c r="BD48" s="60">
        <v>6.5228912715561168E-4</v>
      </c>
      <c r="BE48" s="60">
        <v>3.8374457960781306E-5</v>
      </c>
      <c r="BF48" s="60">
        <v>1.9774283785087298E-3</v>
      </c>
      <c r="BG48" s="60">
        <v>1.4576669231080698E-3</v>
      </c>
      <c r="BH48" s="60">
        <v>3.3314455142086151E-4</v>
      </c>
      <c r="BI48" s="60">
        <v>1.4016071762287422E-4</v>
      </c>
      <c r="BJ48" s="60">
        <v>2.959127057518032E-4</v>
      </c>
      <c r="BK48" s="60">
        <v>7.3325729183640212E-4</v>
      </c>
      <c r="BL48" s="60">
        <v>3.384535277271544E-3</v>
      </c>
      <c r="BM48" s="60">
        <v>1.6710432084029601E-3</v>
      </c>
      <c r="BN48" s="60">
        <v>1.6574159728646315E-3</v>
      </c>
      <c r="BO48" s="60">
        <v>5.891489475657437E-4</v>
      </c>
      <c r="BP48" s="60">
        <v>1.2484914062174872E-3</v>
      </c>
      <c r="BQ48" s="60">
        <v>8.501758318197627E-4</v>
      </c>
      <c r="BR48" s="60">
        <v>3.5479865176512329E-4</v>
      </c>
      <c r="BS48" s="60">
        <v>1.0749385749385749E-3</v>
      </c>
      <c r="BT48" s="60">
        <v>1.396448009166428E-3</v>
      </c>
      <c r="BU48" s="60">
        <v>2.9729461896739668E-4</v>
      </c>
      <c r="BV48" s="60">
        <v>3.687466710369976E-4</v>
      </c>
      <c r="BW48" s="60">
        <v>9.9510408788759295E-4</v>
      </c>
      <c r="BX48" s="60">
        <v>3.4922297887200976E-4</v>
      </c>
      <c r="BY48" s="60">
        <v>2.9085909199079825E-4</v>
      </c>
      <c r="BZ48" s="60">
        <v>4.6403712296983759E-4</v>
      </c>
      <c r="CA48" s="60">
        <v>2.3915816326530612E-4</v>
      </c>
      <c r="CB48" s="60">
        <v>6.2916164211188595E-4</v>
      </c>
      <c r="CC48" s="60">
        <v>1.247829861111111E-3</v>
      </c>
      <c r="CD48" s="60">
        <v>1.043115438108484E-3</v>
      </c>
      <c r="CE48" s="60">
        <v>3.0532020456453706E-4</v>
      </c>
      <c r="CF48" s="60">
        <v>7.8092461474385674E-4</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12317</v>
      </c>
      <c r="J49" s="94">
        <v>12239</v>
      </c>
      <c r="K49" s="94">
        <v>12011</v>
      </c>
      <c r="L49" s="94">
        <v>11923</v>
      </c>
      <c r="M49" s="94">
        <v>11798</v>
      </c>
      <c r="N49" s="94">
        <v>11832</v>
      </c>
      <c r="O49" s="94">
        <v>11692</v>
      </c>
      <c r="P49" s="94">
        <v>11543</v>
      </c>
      <c r="Q49" s="94">
        <v>11333</v>
      </c>
      <c r="R49" s="94">
        <v>11178</v>
      </c>
      <c r="S49" s="94">
        <v>10830</v>
      </c>
      <c r="T49" s="94">
        <v>10842</v>
      </c>
      <c r="U49" s="94">
        <v>10700</v>
      </c>
      <c r="V49" s="94">
        <v>10520</v>
      </c>
      <c r="W49" s="94">
        <v>10501</v>
      </c>
      <c r="X49" s="94">
        <v>10401</v>
      </c>
      <c r="Y49" s="94">
        <v>10332</v>
      </c>
      <c r="Z49" s="94">
        <v>10262</v>
      </c>
      <c r="AA49" s="94">
        <v>10205</v>
      </c>
      <c r="AB49" s="94">
        <v>10128</v>
      </c>
      <c r="AC49" s="94">
        <v>10028</v>
      </c>
      <c r="AD49" s="94">
        <v>9956</v>
      </c>
      <c r="AE49" s="94">
        <v>10057</v>
      </c>
      <c r="AF49" s="94">
        <v>9978</v>
      </c>
      <c r="AG49" s="94">
        <v>9920</v>
      </c>
      <c r="AH49" s="94">
        <v>9909</v>
      </c>
      <c r="AI49" s="94">
        <v>9826</v>
      </c>
      <c r="AJ49" s="94">
        <v>9640</v>
      </c>
      <c r="AK49" s="94">
        <v>9478</v>
      </c>
      <c r="AL49" s="94">
        <v>9089</v>
      </c>
      <c r="AM49" s="94">
        <v>8780</v>
      </c>
      <c r="AN49" s="94">
        <v>8394</v>
      </c>
      <c r="AO49" s="94">
        <v>8015</v>
      </c>
      <c r="AP49" s="94">
        <v>7769</v>
      </c>
      <c r="AQ49" s="94">
        <v>7411</v>
      </c>
      <c r="AR49" s="94">
        <v>7982</v>
      </c>
      <c r="AS49" s="94">
        <v>7541</v>
      </c>
      <c r="AT49" s="94">
        <v>7295</v>
      </c>
      <c r="AU49" s="94">
        <v>6623</v>
      </c>
      <c r="AV49" s="94">
        <v>6445</v>
      </c>
      <c r="AW49" s="94">
        <v>5852</v>
      </c>
      <c r="AX49" s="94">
        <v>5688</v>
      </c>
      <c r="AY49" s="94">
        <v>5413</v>
      </c>
      <c r="AZ49" s="94">
        <v>5653</v>
      </c>
      <c r="BA49" s="94">
        <v>5248</v>
      </c>
      <c r="BB49" s="94">
        <v>4994</v>
      </c>
      <c r="BC49" s="94">
        <v>4573</v>
      </c>
      <c r="BD49" s="94">
        <v>4331</v>
      </c>
      <c r="BE49" s="94">
        <v>4101</v>
      </c>
      <c r="BF49" s="94">
        <v>3902</v>
      </c>
      <c r="BG49" s="94">
        <v>4638</v>
      </c>
      <c r="BH49" s="94">
        <v>6350</v>
      </c>
      <c r="BI49" s="94">
        <v>6338</v>
      </c>
      <c r="BJ49" s="94">
        <v>6399</v>
      </c>
      <c r="BK49" s="94">
        <v>6112</v>
      </c>
      <c r="BL49" s="94">
        <v>5919</v>
      </c>
      <c r="BM49" s="94">
        <v>7516</v>
      </c>
      <c r="BN49" s="94">
        <v>6383</v>
      </c>
      <c r="BO49" s="94">
        <v>6242</v>
      </c>
      <c r="BP49" s="94">
        <v>5981</v>
      </c>
      <c r="BQ49" s="94">
        <v>5945</v>
      </c>
      <c r="BR49" s="94">
        <v>5690</v>
      </c>
      <c r="BS49" s="94">
        <v>5708</v>
      </c>
      <c r="BT49" s="94">
        <v>5606</v>
      </c>
      <c r="BU49" s="94">
        <v>5547</v>
      </c>
      <c r="BV49" s="94">
        <v>5428</v>
      </c>
      <c r="BW49" s="94">
        <v>5137</v>
      </c>
      <c r="BX49" s="94">
        <v>4847</v>
      </c>
      <c r="BY49" s="94">
        <v>4512</v>
      </c>
      <c r="BZ49" s="94">
        <v>4753</v>
      </c>
      <c r="CA49" s="94">
        <v>4582</v>
      </c>
      <c r="CB49" s="94">
        <v>4480</v>
      </c>
      <c r="CC49" s="94">
        <v>4084</v>
      </c>
      <c r="CD49" s="94">
        <v>3803</v>
      </c>
      <c r="CE49" s="94">
        <v>3726</v>
      </c>
      <c r="CF49" s="94">
        <v>2628</v>
      </c>
    </row>
    <row r="50" spans="1:84" x14ac:dyDescent="0.25">
      <c r="A50" s="48" t="s">
        <v>57</v>
      </c>
      <c r="B50" s="62" t="s">
        <v>58</v>
      </c>
      <c r="C50" s="63" t="s">
        <v>59</v>
      </c>
      <c r="D50" s="17"/>
      <c r="E50" s="11"/>
      <c r="F50" s="27" t="s">
        <v>52</v>
      </c>
      <c r="G50" s="23" t="e">
        <f ca="1">G49/G30</f>
        <v>#REF!</v>
      </c>
      <c r="H50" s="95" t="e">
        <f>IF(H30=0, 0, H49/H30)</f>
        <v>#REF!</v>
      </c>
      <c r="I50" s="95">
        <v>0.4965130809852058</v>
      </c>
      <c r="J50" s="95">
        <v>0.40659778744892194</v>
      </c>
      <c r="K50" s="95">
        <v>0.39924877011035764</v>
      </c>
      <c r="L50" s="95">
        <v>0.31223485046875821</v>
      </c>
      <c r="M50" s="95">
        <v>0.60172387412658745</v>
      </c>
      <c r="N50" s="95">
        <v>0.6177944862155389</v>
      </c>
      <c r="O50" s="95">
        <v>0.53795895831416218</v>
      </c>
      <c r="P50" s="95">
        <v>0.64145595998888583</v>
      </c>
      <c r="Q50" s="95">
        <v>0.56781401873841375</v>
      </c>
      <c r="R50" s="95">
        <v>0.39600382612392393</v>
      </c>
      <c r="S50" s="95">
        <v>0.3083361803894773</v>
      </c>
      <c r="T50" s="95">
        <v>0.33970422358691565</v>
      </c>
      <c r="U50" s="95">
        <v>0.41650447644998051</v>
      </c>
      <c r="V50" s="95">
        <v>0.63776902091542886</v>
      </c>
      <c r="W50" s="95">
        <v>0.40701550387596896</v>
      </c>
      <c r="X50" s="95">
        <v>0.42368324575339117</v>
      </c>
      <c r="Y50" s="95">
        <v>0.57045053003533563</v>
      </c>
      <c r="Z50" s="95">
        <v>0.4092196036208478</v>
      </c>
      <c r="AA50" s="95">
        <v>0.4283675439701129</v>
      </c>
      <c r="AB50" s="95">
        <v>0.57388939256572979</v>
      </c>
      <c r="AC50" s="95">
        <v>0.45633674630261661</v>
      </c>
      <c r="AD50" s="95">
        <v>0.46484265571015032</v>
      </c>
      <c r="AE50" s="95">
        <v>0.41571593915343913</v>
      </c>
      <c r="AF50" s="95">
        <v>0.26389146015709714</v>
      </c>
      <c r="AG50" s="95">
        <v>0.46231998881483899</v>
      </c>
      <c r="AH50" s="95">
        <v>0.52193837239926255</v>
      </c>
      <c r="AI50" s="95">
        <v>0.41063145137699025</v>
      </c>
      <c r="AJ50" s="95">
        <v>0.37747670138616962</v>
      </c>
      <c r="AK50" s="95">
        <v>0.54840016200891051</v>
      </c>
      <c r="AL50" s="95">
        <v>0.37941974535587558</v>
      </c>
      <c r="AM50" s="95">
        <v>0.33529366837241276</v>
      </c>
      <c r="AN50" s="95">
        <v>0.40805016771182734</v>
      </c>
      <c r="AO50" s="95">
        <v>0.17087001940008953</v>
      </c>
      <c r="AP50" s="95">
        <v>0.28032763224363139</v>
      </c>
      <c r="AQ50" s="95">
        <v>0.39213715011376266</v>
      </c>
      <c r="AR50" s="95">
        <v>0.31078923801736558</v>
      </c>
      <c r="AS50" s="95">
        <v>0.34422787236956226</v>
      </c>
      <c r="AT50" s="95">
        <v>0.36634359463666949</v>
      </c>
      <c r="AU50" s="95">
        <v>0.24312617011122939</v>
      </c>
      <c r="AV50" s="95">
        <v>0.265587011167429</v>
      </c>
      <c r="AW50" s="95">
        <v>0.20032863206901275</v>
      </c>
      <c r="AX50" s="95">
        <v>0.20056417489421721</v>
      </c>
      <c r="AY50" s="95">
        <v>0.21287557023753342</v>
      </c>
      <c r="AZ50" s="95">
        <v>0.21346575032097273</v>
      </c>
      <c r="BA50" s="95">
        <v>0.17025694264209706</v>
      </c>
      <c r="BB50" s="95">
        <v>0.16737046718948992</v>
      </c>
      <c r="BC50" s="95">
        <v>0.22602807433768288</v>
      </c>
      <c r="BD50" s="95">
        <v>0.17656651310693464</v>
      </c>
      <c r="BE50" s="95">
        <v>0.15737365209716414</v>
      </c>
      <c r="BF50" s="95">
        <v>0.18819330568148934</v>
      </c>
      <c r="BG50" s="95">
        <v>0.18779608859375632</v>
      </c>
      <c r="BH50" s="95">
        <v>0.21154679015224706</v>
      </c>
      <c r="BI50" s="95">
        <v>0.29611287609792564</v>
      </c>
      <c r="BJ50" s="95">
        <v>0.23669317551322361</v>
      </c>
      <c r="BK50" s="95">
        <v>0.24898158709467166</v>
      </c>
      <c r="BL50" s="95">
        <v>0.25683415777141372</v>
      </c>
      <c r="BM50" s="95">
        <v>0.29903716081801546</v>
      </c>
      <c r="BN50" s="95">
        <v>0.24602991057662657</v>
      </c>
      <c r="BO50" s="95">
        <v>0.33431524824594289</v>
      </c>
      <c r="BP50" s="95">
        <v>0.24890757001955971</v>
      </c>
      <c r="BQ50" s="95">
        <v>0.22974069637129496</v>
      </c>
      <c r="BR50" s="95">
        <v>0.25235054106794397</v>
      </c>
      <c r="BS50" s="95">
        <v>0.21913390663390664</v>
      </c>
      <c r="BT50" s="95">
        <v>0.20073044972787166</v>
      </c>
      <c r="BU50" s="95">
        <v>0.27484887523535823</v>
      </c>
      <c r="BV50" s="95">
        <v>0.22239521448764699</v>
      </c>
      <c r="BW50" s="95">
        <v>0.20447398797914262</v>
      </c>
      <c r="BX50" s="95">
        <v>0.14105698154938595</v>
      </c>
      <c r="BY50" s="95">
        <v>0.11930511118749834</v>
      </c>
      <c r="BZ50" s="95">
        <v>0.12973932032209637</v>
      </c>
      <c r="CA50" s="95">
        <v>0.12175807823129252</v>
      </c>
      <c r="CB50" s="95">
        <v>0.11744350652755203</v>
      </c>
      <c r="CC50" s="95">
        <v>0.11078559027777778</v>
      </c>
      <c r="CD50" s="95">
        <v>0.10171712849042473</v>
      </c>
      <c r="CE50" s="95">
        <v>9.480192351728875E-2</v>
      </c>
      <c r="CF50" s="95">
        <v>6.8408996251561854E-2</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14</v>
      </c>
      <c r="J51" s="58">
        <v>11</v>
      </c>
      <c r="K51" s="58">
        <v>8</v>
      </c>
      <c r="L51" s="58">
        <v>15</v>
      </c>
      <c r="M51" s="58">
        <v>16</v>
      </c>
      <c r="N51" s="58">
        <v>7</v>
      </c>
      <c r="O51" s="58">
        <v>13</v>
      </c>
      <c r="P51" s="58">
        <v>5</v>
      </c>
      <c r="Q51" s="58">
        <v>10</v>
      </c>
      <c r="R51" s="58">
        <v>4</v>
      </c>
      <c r="S51" s="58">
        <v>26</v>
      </c>
      <c r="T51" s="58">
        <v>22</v>
      </c>
      <c r="U51" s="58">
        <v>3</v>
      </c>
      <c r="V51" s="58">
        <v>1</v>
      </c>
      <c r="W51" s="58">
        <v>40</v>
      </c>
      <c r="X51" s="58">
        <v>3</v>
      </c>
      <c r="Y51" s="58">
        <v>5</v>
      </c>
      <c r="Z51" s="58">
        <v>13</v>
      </c>
      <c r="AA51" s="58">
        <v>4</v>
      </c>
      <c r="AB51" s="58">
        <v>16</v>
      </c>
      <c r="AC51" s="58">
        <v>16</v>
      </c>
      <c r="AD51" s="58">
        <v>13</v>
      </c>
      <c r="AE51" s="58">
        <v>64</v>
      </c>
      <c r="AF51" s="58">
        <v>35</v>
      </c>
      <c r="AG51" s="58">
        <v>0</v>
      </c>
      <c r="AH51" s="58">
        <v>27</v>
      </c>
      <c r="AI51" s="58">
        <v>36</v>
      </c>
      <c r="AJ51" s="58">
        <v>6</v>
      </c>
      <c r="AK51" s="58">
        <v>8</v>
      </c>
      <c r="AL51" s="58">
        <v>15</v>
      </c>
      <c r="AM51" s="58">
        <v>8</v>
      </c>
      <c r="AN51" s="58">
        <v>28</v>
      </c>
      <c r="AO51" s="58">
        <v>6</v>
      </c>
      <c r="AP51" s="58">
        <v>12</v>
      </c>
      <c r="AQ51" s="58">
        <v>13</v>
      </c>
      <c r="AR51" s="58">
        <v>2</v>
      </c>
      <c r="AS51" s="58">
        <v>14</v>
      </c>
      <c r="AT51" s="58">
        <v>6</v>
      </c>
      <c r="AU51" s="58">
        <v>11</v>
      </c>
      <c r="AV51" s="58">
        <v>7</v>
      </c>
      <c r="AW51" s="58">
        <v>23</v>
      </c>
      <c r="AX51" s="58">
        <v>1</v>
      </c>
      <c r="AY51" s="58">
        <v>3</v>
      </c>
      <c r="AZ51" s="58">
        <v>13</v>
      </c>
      <c r="BA51" s="58">
        <v>13</v>
      </c>
      <c r="BB51" s="58">
        <v>23</v>
      </c>
      <c r="BC51" s="58">
        <v>7</v>
      </c>
      <c r="BD51" s="58">
        <v>3</v>
      </c>
      <c r="BE51" s="58">
        <v>3</v>
      </c>
      <c r="BF51" s="58">
        <v>8</v>
      </c>
      <c r="BG51" s="58">
        <v>0</v>
      </c>
      <c r="BH51" s="58">
        <v>11</v>
      </c>
      <c r="BI51" s="58">
        <v>13</v>
      </c>
      <c r="BJ51" s="58">
        <v>2</v>
      </c>
      <c r="BK51" s="58">
        <v>12</v>
      </c>
      <c r="BL51" s="58">
        <v>28</v>
      </c>
      <c r="BM51" s="58">
        <v>28</v>
      </c>
      <c r="BN51" s="58">
        <v>38</v>
      </c>
      <c r="BO51" s="58">
        <v>36</v>
      </c>
      <c r="BP51" s="58">
        <v>20</v>
      </c>
      <c r="BQ51" s="58">
        <v>43</v>
      </c>
      <c r="BR51" s="58">
        <v>22</v>
      </c>
      <c r="BS51" s="58">
        <v>40</v>
      </c>
      <c r="BT51" s="58">
        <v>38</v>
      </c>
      <c r="BU51" s="58">
        <v>42</v>
      </c>
      <c r="BV51" s="58">
        <v>35</v>
      </c>
      <c r="BW51" s="58">
        <v>35</v>
      </c>
      <c r="BX51" s="58">
        <v>53</v>
      </c>
      <c r="BY51" s="58">
        <v>62</v>
      </c>
      <c r="BZ51" s="58">
        <v>54</v>
      </c>
      <c r="CA51" s="58">
        <v>44</v>
      </c>
      <c r="CB51" s="58">
        <v>78</v>
      </c>
      <c r="CC51" s="58">
        <v>53</v>
      </c>
      <c r="CD51" s="58">
        <v>53</v>
      </c>
      <c r="CE51" s="58">
        <v>71</v>
      </c>
      <c r="CF51" s="58">
        <v>124</v>
      </c>
    </row>
    <row r="52" spans="1:84" x14ac:dyDescent="0.25">
      <c r="A52" s="17"/>
      <c r="B52" s="17"/>
      <c r="C52" s="17"/>
      <c r="D52" s="17"/>
      <c r="E52" s="11"/>
      <c r="F52" s="27" t="s">
        <v>52</v>
      </c>
      <c r="G52" s="23" t="e">
        <f ca="1">G51/G30</f>
        <v>#REF!</v>
      </c>
      <c r="H52" s="74" t="e">
        <f>IF(H30=0, 0, H51/H30)</f>
        <v>#REF!</v>
      </c>
      <c r="I52" s="74">
        <v>5.6435683476438101E-4</v>
      </c>
      <c r="J52" s="74">
        <v>3.6543636424039069E-4</v>
      </c>
      <c r="K52" s="74">
        <v>2.6592208482914504E-4</v>
      </c>
      <c r="L52" s="74">
        <v>3.9281412035824649E-4</v>
      </c>
      <c r="M52" s="74">
        <v>8.160350895088489E-4</v>
      </c>
      <c r="N52" s="74">
        <v>3.6549707602339179E-4</v>
      </c>
      <c r="O52" s="74">
        <v>5.9814116131407013E-4</v>
      </c>
      <c r="P52" s="74">
        <v>2.7785495971103082E-4</v>
      </c>
      <c r="Q52" s="74">
        <v>5.0102710556641111E-4</v>
      </c>
      <c r="R52" s="74">
        <v>1.4170829347787578E-4</v>
      </c>
      <c r="S52" s="74">
        <v>7.4023459742626123E-4</v>
      </c>
      <c r="T52" s="74">
        <v>6.8930943727284124E-4</v>
      </c>
      <c r="U52" s="74">
        <v>1.1677695601401323E-4</v>
      </c>
      <c r="V52" s="74">
        <v>6.0624431645953323E-5</v>
      </c>
      <c r="W52" s="74">
        <v>1.5503875968992248E-3</v>
      </c>
      <c r="X52" s="74">
        <v>1.2220457045093486E-4</v>
      </c>
      <c r="Y52" s="74">
        <v>2.760600706713781E-4</v>
      </c>
      <c r="Z52" s="74">
        <v>5.184033177812338E-4</v>
      </c>
      <c r="AA52" s="74">
        <v>1.6790496578936322E-4</v>
      </c>
      <c r="AB52" s="74">
        <v>9.0661831368993653E-4</v>
      </c>
      <c r="AC52" s="74">
        <v>7.2810011376564282E-4</v>
      </c>
      <c r="AD52" s="74">
        <v>6.0696610327761694E-4</v>
      </c>
      <c r="AE52" s="74">
        <v>2.6455026455026454E-3</v>
      </c>
      <c r="AF52" s="74">
        <v>9.2565655497077568E-4</v>
      </c>
      <c r="AG52" s="74">
        <v>0</v>
      </c>
      <c r="AH52" s="74">
        <v>1.4221754016328682E-3</v>
      </c>
      <c r="AI52" s="74">
        <v>1.5044506665552258E-3</v>
      </c>
      <c r="AJ52" s="74">
        <v>2.3494400501213877E-4</v>
      </c>
      <c r="AK52" s="74">
        <v>4.6288260140021984E-4</v>
      </c>
      <c r="AL52" s="74">
        <v>6.2617407639323729E-4</v>
      </c>
      <c r="AM52" s="74">
        <v>3.0550675933705031E-4</v>
      </c>
      <c r="AN52" s="74">
        <v>1.3611394681833648E-3</v>
      </c>
      <c r="AO52" s="74">
        <v>1.2791267827829534E-4</v>
      </c>
      <c r="AP52" s="74">
        <v>4.3299415457891317E-4</v>
      </c>
      <c r="AQ52" s="74">
        <v>6.8786708291443995E-4</v>
      </c>
      <c r="AR52" s="74">
        <v>7.7872522680372226E-5</v>
      </c>
      <c r="AS52" s="74">
        <v>6.3906513899666777E-4</v>
      </c>
      <c r="AT52" s="74">
        <v>3.0131070155175012E-4</v>
      </c>
      <c r="AU52" s="74">
        <v>4.0380309092911422E-4</v>
      </c>
      <c r="AV52" s="74">
        <v>2.8845757613219598E-4</v>
      </c>
      <c r="AW52" s="74">
        <v>7.8734766534300973E-4</v>
      </c>
      <c r="AX52" s="74">
        <v>3.5260930888575456E-5</v>
      </c>
      <c r="AY52" s="74">
        <v>1.1798017932987259E-4</v>
      </c>
      <c r="AZ52" s="74">
        <v>4.9089947889132237E-4</v>
      </c>
      <c r="BA52" s="74">
        <v>4.2174928627043863E-4</v>
      </c>
      <c r="BB52" s="74">
        <v>7.7082914404450701E-4</v>
      </c>
      <c r="BC52" s="74">
        <v>3.4598655595096875E-4</v>
      </c>
      <c r="BD52" s="74">
        <v>1.223042113416772E-4</v>
      </c>
      <c r="BE52" s="74">
        <v>1.1512337388234391E-4</v>
      </c>
      <c r="BF52" s="74">
        <v>3.8583968361145945E-4</v>
      </c>
      <c r="BG52" s="74">
        <v>0</v>
      </c>
      <c r="BH52" s="74">
        <v>3.6645900656294764E-4</v>
      </c>
      <c r="BI52" s="74">
        <v>6.0736310969912162E-4</v>
      </c>
      <c r="BJ52" s="74">
        <v>7.39781764379508E-5</v>
      </c>
      <c r="BK52" s="74">
        <v>4.8883819455760149E-4</v>
      </c>
      <c r="BL52" s="74">
        <v>1.2149613815846567E-3</v>
      </c>
      <c r="BM52" s="74">
        <v>1.1140288056019733E-3</v>
      </c>
      <c r="BN52" s="74">
        <v>1.4646931853222326E-3</v>
      </c>
      <c r="BO52" s="74">
        <v>1.9281238283969792E-3</v>
      </c>
      <c r="BP52" s="74">
        <v>8.3232760414499152E-4</v>
      </c>
      <c r="BQ52" s="74">
        <v>1.661707307647718E-3</v>
      </c>
      <c r="BR52" s="74">
        <v>9.7569629235408903E-4</v>
      </c>
      <c r="BS52" s="74">
        <v>1.5356265356265355E-3</v>
      </c>
      <c r="BT52" s="74">
        <v>1.3606416499570323E-3</v>
      </c>
      <c r="BU52" s="74">
        <v>2.081062332771777E-3</v>
      </c>
      <c r="BV52" s="74">
        <v>1.4340148318105462E-3</v>
      </c>
      <c r="BW52" s="74">
        <v>1.3931457230426303E-3</v>
      </c>
      <c r="BX52" s="74">
        <v>1.5424014900180432E-3</v>
      </c>
      <c r="BY52" s="74">
        <v>1.6393876094026813E-3</v>
      </c>
      <c r="BZ52" s="74">
        <v>1.4740002729630136E-3</v>
      </c>
      <c r="CA52" s="74">
        <v>1.1692176870748299E-3</v>
      </c>
      <c r="CB52" s="74">
        <v>2.0447753368636294E-3</v>
      </c>
      <c r="CC52" s="74">
        <v>1.437717013888889E-3</v>
      </c>
      <c r="CD52" s="74">
        <v>1.4175671338397347E-3</v>
      </c>
      <c r="CE52" s="74">
        <v>1.8064778770068442E-3</v>
      </c>
      <c r="CF52" s="74">
        <v>3.2278217409412746E-3</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57703</v>
      </c>
      <c r="J53" s="58">
        <v>56064</v>
      </c>
      <c r="K53" s="58">
        <v>55658</v>
      </c>
      <c r="L53" s="58">
        <v>54992</v>
      </c>
      <c r="M53" s="58">
        <v>50533</v>
      </c>
      <c r="N53" s="58">
        <v>50260</v>
      </c>
      <c r="O53" s="58">
        <v>46845</v>
      </c>
      <c r="P53" s="58">
        <v>45074</v>
      </c>
      <c r="Q53" s="58">
        <v>44009</v>
      </c>
      <c r="R53" s="58">
        <v>42966</v>
      </c>
      <c r="S53" s="58">
        <v>40482</v>
      </c>
      <c r="T53" s="58">
        <v>38101</v>
      </c>
      <c r="U53" s="58">
        <v>36533</v>
      </c>
      <c r="V53" s="58">
        <v>36413</v>
      </c>
      <c r="W53" s="58">
        <v>33641</v>
      </c>
      <c r="X53" s="58">
        <v>33408</v>
      </c>
      <c r="Y53" s="58">
        <v>34674</v>
      </c>
      <c r="Z53" s="58">
        <v>31498</v>
      </c>
      <c r="AA53" s="58">
        <v>32252</v>
      </c>
      <c r="AB53" s="58">
        <v>31673</v>
      </c>
      <c r="AC53" s="58">
        <v>30817</v>
      </c>
      <c r="AD53" s="58">
        <v>30792</v>
      </c>
      <c r="AE53" s="58">
        <v>29956</v>
      </c>
      <c r="AF53" s="58">
        <v>30573</v>
      </c>
      <c r="AG53" s="58">
        <v>28815</v>
      </c>
      <c r="AH53" s="58">
        <v>24510</v>
      </c>
      <c r="AI53" s="58">
        <v>23075</v>
      </c>
      <c r="AJ53" s="58">
        <v>23116</v>
      </c>
      <c r="AK53" s="58">
        <v>21226</v>
      </c>
      <c r="AL53" s="58">
        <v>21201</v>
      </c>
      <c r="AM53" s="58">
        <v>19496</v>
      </c>
      <c r="AN53" s="58">
        <v>18758</v>
      </c>
      <c r="AO53" s="58">
        <v>18327</v>
      </c>
      <c r="AP53" s="58">
        <v>17744</v>
      </c>
      <c r="AQ53" s="58">
        <v>17981</v>
      </c>
      <c r="AR53" s="58">
        <v>17049</v>
      </c>
      <c r="AS53" s="58">
        <v>17453</v>
      </c>
      <c r="AT53" s="58">
        <v>17228</v>
      </c>
      <c r="AU53" s="58">
        <v>15327</v>
      </c>
      <c r="AV53" s="58">
        <v>15877</v>
      </c>
      <c r="AW53" s="58">
        <v>14347</v>
      </c>
      <c r="AX53" s="58">
        <v>12483</v>
      </c>
      <c r="AY53" s="58">
        <v>11096</v>
      </c>
      <c r="AZ53" s="58">
        <v>10108</v>
      </c>
      <c r="BA53" s="58">
        <v>9753</v>
      </c>
      <c r="BB53" s="58">
        <v>9908</v>
      </c>
      <c r="BC53" s="58">
        <v>9268</v>
      </c>
      <c r="BD53" s="58">
        <v>9411</v>
      </c>
      <c r="BE53" s="58">
        <v>9551</v>
      </c>
      <c r="BF53" s="58">
        <v>8890</v>
      </c>
      <c r="BG53" s="58">
        <v>8986</v>
      </c>
      <c r="BH53" s="58">
        <v>9306</v>
      </c>
      <c r="BI53" s="58">
        <v>8883</v>
      </c>
      <c r="BJ53" s="58">
        <v>8384</v>
      </c>
      <c r="BK53" s="58">
        <v>6943</v>
      </c>
      <c r="BL53" s="58">
        <v>7881</v>
      </c>
      <c r="BM53" s="58">
        <v>7754</v>
      </c>
      <c r="BN53" s="58">
        <v>7297</v>
      </c>
      <c r="BO53" s="58">
        <v>7567</v>
      </c>
      <c r="BP53" s="58">
        <v>7757</v>
      </c>
      <c r="BQ53" s="58">
        <v>7523</v>
      </c>
      <c r="BR53" s="58">
        <v>6663</v>
      </c>
      <c r="BS53" s="58">
        <v>7922</v>
      </c>
      <c r="BT53" s="58">
        <v>8121</v>
      </c>
      <c r="BU53" s="58">
        <v>7112</v>
      </c>
      <c r="BV53" s="58">
        <v>7668</v>
      </c>
      <c r="BW53" s="58">
        <v>6664</v>
      </c>
      <c r="BX53" s="58">
        <v>6545</v>
      </c>
      <c r="BY53" s="58">
        <v>5855</v>
      </c>
      <c r="BZ53" s="58">
        <v>5303</v>
      </c>
      <c r="CA53" s="58">
        <v>6551</v>
      </c>
      <c r="CB53" s="58">
        <v>8705</v>
      </c>
      <c r="CC53" s="58">
        <v>4469</v>
      </c>
      <c r="CD53" s="58">
        <v>9233</v>
      </c>
      <c r="CE53" s="58">
        <v>8242</v>
      </c>
      <c r="CF53" s="58">
        <v>7424</v>
      </c>
    </row>
    <row r="54" spans="1:84" ht="27" thickBot="1" x14ac:dyDescent="0.3">
      <c r="A54" s="48" t="s">
        <v>65</v>
      </c>
      <c r="B54" s="62" t="s">
        <v>66</v>
      </c>
      <c r="C54" s="63" t="s">
        <v>67</v>
      </c>
      <c r="D54" s="17"/>
      <c r="E54" s="11"/>
      <c r="F54" s="31" t="s">
        <v>68</v>
      </c>
      <c r="G54" s="23" t="e">
        <f ca="1">G53/G8</f>
        <v>#REF!</v>
      </c>
      <c r="H54" s="60" t="e">
        <f>IF(H8=0, 0, H53/H8)</f>
        <v>#REF!</v>
      </c>
      <c r="I54" s="60">
        <v>1.5819442921372957</v>
      </c>
      <c r="J54" s="60">
        <v>1.5318869883600197</v>
      </c>
      <c r="K54" s="60">
        <v>1.5115420129270545</v>
      </c>
      <c r="L54" s="60">
        <v>1.4827837247553051</v>
      </c>
      <c r="M54" s="60">
        <v>1.3595835126990961</v>
      </c>
      <c r="N54" s="60">
        <v>1.3475614660696571</v>
      </c>
      <c r="O54" s="60">
        <v>1.2519375701534021</v>
      </c>
      <c r="P54" s="60">
        <v>1.1997657643269717</v>
      </c>
      <c r="Q54" s="60">
        <v>1.1675023212627669</v>
      </c>
      <c r="R54" s="60">
        <v>1.1367268109423778</v>
      </c>
      <c r="S54" s="60">
        <v>1.0683521587670222</v>
      </c>
      <c r="T54" s="60">
        <v>1.0035029498525074</v>
      </c>
      <c r="U54" s="60">
        <v>0.95992958116558935</v>
      </c>
      <c r="V54" s="60">
        <v>0.95399407896460475</v>
      </c>
      <c r="W54" s="60">
        <v>0.87982529553300559</v>
      </c>
      <c r="X54" s="60">
        <v>0.87129332603082699</v>
      </c>
      <c r="Y54" s="60">
        <v>0.90263966262300199</v>
      </c>
      <c r="Z54" s="60">
        <v>0.81804487845418661</v>
      </c>
      <c r="AA54" s="60">
        <v>0.83444154096918577</v>
      </c>
      <c r="AB54" s="60">
        <v>0.8154947346739102</v>
      </c>
      <c r="AC54" s="60">
        <v>0.79300584133192664</v>
      </c>
      <c r="AD54" s="60">
        <v>0.79028822215948469</v>
      </c>
      <c r="AE54" s="60">
        <v>0.76757116867809461</v>
      </c>
      <c r="AF54" s="60">
        <v>0.78315999795071467</v>
      </c>
      <c r="AG54" s="60">
        <v>0.73727707698999567</v>
      </c>
      <c r="AH54" s="60">
        <v>0.62642165256728088</v>
      </c>
      <c r="AI54" s="60">
        <v>0.58857288611146541</v>
      </c>
      <c r="AJ54" s="60">
        <v>0.58772978058020386</v>
      </c>
      <c r="AK54" s="60">
        <v>0.53811636455824563</v>
      </c>
      <c r="AL54" s="60">
        <v>0.53672058935216826</v>
      </c>
      <c r="AM54" s="60">
        <v>0.49164039843651491</v>
      </c>
      <c r="AN54" s="60">
        <v>0.47155534327157544</v>
      </c>
      <c r="AO54" s="60">
        <v>0.47642196111053342</v>
      </c>
      <c r="AP54" s="60">
        <v>0.46015404164829748</v>
      </c>
      <c r="AQ54" s="60">
        <v>0.44906470867360954</v>
      </c>
      <c r="AR54" s="60">
        <v>0.43971320248626622</v>
      </c>
      <c r="AS54" s="60">
        <v>0.44895176848874596</v>
      </c>
      <c r="AT54" s="60">
        <v>0.43649446400972913</v>
      </c>
      <c r="AU54" s="60">
        <v>0.38350097582945503</v>
      </c>
      <c r="AV54" s="60">
        <v>0.39641956505455545</v>
      </c>
      <c r="AW54" s="60">
        <v>0.3581824990637873</v>
      </c>
      <c r="AX54" s="60">
        <v>0.31126570915619389</v>
      </c>
      <c r="AY54" s="60">
        <v>0.27549221640142019</v>
      </c>
      <c r="AZ54" s="60">
        <v>0.24873883406747546</v>
      </c>
      <c r="BA54" s="60">
        <v>0.23859383027130171</v>
      </c>
      <c r="BB54" s="60">
        <v>0.24147007213881849</v>
      </c>
      <c r="BC54" s="60">
        <v>0.22494053686714238</v>
      </c>
      <c r="BD54" s="60">
        <v>0.22698986975397975</v>
      </c>
      <c r="BE54" s="60">
        <v>0.22879934840935223</v>
      </c>
      <c r="BF54" s="60">
        <v>0.21096345514950166</v>
      </c>
      <c r="BG54" s="60">
        <v>0.21124641497014435</v>
      </c>
      <c r="BH54" s="60">
        <v>0.21735373116898282</v>
      </c>
      <c r="BI54" s="60">
        <v>0.20665348377340934</v>
      </c>
      <c r="BJ54" s="60">
        <v>0.1930951887422557</v>
      </c>
      <c r="BK54" s="60">
        <v>0.15855942267287843</v>
      </c>
      <c r="BL54" s="60">
        <v>0.17778830536004331</v>
      </c>
      <c r="BM54" s="60">
        <v>0.17492329904349396</v>
      </c>
      <c r="BN54" s="60">
        <v>0.16382658674030667</v>
      </c>
      <c r="BO54" s="60">
        <v>0.17040490023870647</v>
      </c>
      <c r="BP54" s="60">
        <v>0.17381464551402706</v>
      </c>
      <c r="BQ54" s="60">
        <v>0.16831483801682476</v>
      </c>
      <c r="BR54" s="60">
        <v>0.14869448783753628</v>
      </c>
      <c r="BS54" s="60">
        <v>0.17554122626249197</v>
      </c>
      <c r="BT54" s="60">
        <v>0.17995080768463736</v>
      </c>
      <c r="BU54" s="60">
        <v>0.15759267876531721</v>
      </c>
      <c r="BV54" s="60">
        <v>0.1696272536223869</v>
      </c>
      <c r="BW54" s="60">
        <v>0.14740753848876306</v>
      </c>
      <c r="BX54" s="60">
        <v>0.14431875813102246</v>
      </c>
      <c r="BY54" s="60">
        <v>0.12859370538753817</v>
      </c>
      <c r="BZ54" s="60">
        <v>0.11617157378198388</v>
      </c>
      <c r="CA54" s="60">
        <v>0.14295690125477359</v>
      </c>
      <c r="CB54" s="60">
        <v>0.1895853297325551</v>
      </c>
      <c r="CC54" s="60">
        <v>9.6358265594342268E-2</v>
      </c>
      <c r="CD54" s="60">
        <v>0.19807354013815592</v>
      </c>
      <c r="CE54" s="60">
        <v>0.17680624678222071</v>
      </c>
      <c r="CF54" s="60">
        <v>0.15869690686389773</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85"/>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86"/>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86"/>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86"/>
    </row>
    <row r="59" spans="1:84" ht="24" customHeight="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86"/>
    </row>
    <row r="60" spans="1:84" ht="12.75" customHeight="1"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86"/>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86"/>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118</v>
      </c>
      <c r="J62" s="73">
        <v>123</v>
      </c>
      <c r="K62" s="73">
        <v>105</v>
      </c>
      <c r="L62" s="73">
        <v>118</v>
      </c>
      <c r="M62" s="73">
        <v>126</v>
      </c>
      <c r="N62" s="73">
        <v>111</v>
      </c>
      <c r="O62" s="73">
        <v>116</v>
      </c>
      <c r="P62" s="73">
        <v>121</v>
      </c>
      <c r="Q62" s="73">
        <v>124</v>
      </c>
      <c r="R62" s="73">
        <v>137</v>
      </c>
      <c r="S62" s="73">
        <v>107</v>
      </c>
      <c r="T62" s="73">
        <v>109</v>
      </c>
      <c r="U62" s="73">
        <v>114</v>
      </c>
      <c r="V62" s="73">
        <v>114</v>
      </c>
      <c r="W62" s="73">
        <v>106</v>
      </c>
      <c r="X62" s="73">
        <v>99</v>
      </c>
      <c r="Y62" s="73">
        <v>109</v>
      </c>
      <c r="Z62" s="73">
        <v>93</v>
      </c>
      <c r="AA62" s="73">
        <v>91</v>
      </c>
      <c r="AB62" s="73">
        <v>92</v>
      </c>
      <c r="AC62" s="73">
        <v>80</v>
      </c>
      <c r="AD62" s="73">
        <v>80</v>
      </c>
      <c r="AE62" s="73">
        <v>57</v>
      </c>
      <c r="AF62" s="73">
        <v>39</v>
      </c>
      <c r="AG62" s="73">
        <v>43</v>
      </c>
      <c r="AH62" s="73">
        <v>54</v>
      </c>
      <c r="AI62" s="73">
        <v>48</v>
      </c>
      <c r="AJ62" s="73">
        <v>50</v>
      </c>
      <c r="AK62" s="73">
        <v>31</v>
      </c>
      <c r="AL62" s="73">
        <v>36</v>
      </c>
      <c r="AM62" s="73">
        <v>39</v>
      </c>
      <c r="AN62" s="73">
        <v>40</v>
      </c>
      <c r="AO62" s="73">
        <v>54</v>
      </c>
      <c r="AP62" s="73">
        <v>46</v>
      </c>
      <c r="AQ62" s="73">
        <v>33</v>
      </c>
      <c r="AR62" s="73">
        <v>27</v>
      </c>
      <c r="AS62" s="73">
        <v>36</v>
      </c>
      <c r="AT62" s="73">
        <v>70</v>
      </c>
      <c r="AU62" s="73">
        <v>70</v>
      </c>
      <c r="AV62" s="73">
        <v>63</v>
      </c>
      <c r="AW62" s="73">
        <v>70</v>
      </c>
      <c r="AX62" s="73">
        <v>88</v>
      </c>
      <c r="AY62" s="73">
        <v>83</v>
      </c>
      <c r="AZ62" s="73">
        <v>49</v>
      </c>
      <c r="BA62" s="73">
        <v>66</v>
      </c>
      <c r="BB62" s="73">
        <v>90</v>
      </c>
      <c r="BC62" s="73">
        <v>71</v>
      </c>
      <c r="BD62" s="73">
        <v>67</v>
      </c>
      <c r="BE62" s="73">
        <v>65</v>
      </c>
      <c r="BF62" s="73">
        <v>82</v>
      </c>
      <c r="BG62" s="73">
        <v>104</v>
      </c>
      <c r="BH62" s="73">
        <v>131</v>
      </c>
      <c r="BI62" s="73">
        <v>105</v>
      </c>
      <c r="BJ62" s="73">
        <v>114</v>
      </c>
      <c r="BK62" s="73">
        <v>82</v>
      </c>
      <c r="BL62" s="73">
        <v>82</v>
      </c>
      <c r="BM62" s="73">
        <v>69</v>
      </c>
      <c r="BN62" s="73">
        <v>87</v>
      </c>
      <c r="BO62" s="73">
        <v>81</v>
      </c>
      <c r="BP62" s="73">
        <v>86</v>
      </c>
      <c r="BQ62" s="73">
        <v>0</v>
      </c>
      <c r="BR62" s="73">
        <v>0</v>
      </c>
      <c r="BS62" s="73">
        <v>67</v>
      </c>
      <c r="BT62" s="73">
        <v>87</v>
      </c>
      <c r="BU62" s="73">
        <v>56</v>
      </c>
      <c r="BV62" s="73">
        <v>92</v>
      </c>
      <c r="BW62" s="73">
        <v>71</v>
      </c>
      <c r="BX62" s="73">
        <v>66</v>
      </c>
      <c r="BY62" s="73">
        <v>64</v>
      </c>
      <c r="BZ62" s="73">
        <v>67</v>
      </c>
      <c r="CA62" s="73">
        <v>69</v>
      </c>
      <c r="CB62" s="73">
        <v>91</v>
      </c>
      <c r="CC62" s="73">
        <v>83</v>
      </c>
      <c r="CD62" s="73">
        <v>122</v>
      </c>
      <c r="CE62" s="73">
        <v>73</v>
      </c>
      <c r="CF62" s="73">
        <v>87</v>
      </c>
    </row>
    <row r="63" spans="1:84" ht="13.8" thickBot="1" x14ac:dyDescent="0.3">
      <c r="A63" s="17"/>
      <c r="B63" s="17"/>
      <c r="C63" s="17"/>
      <c r="D63" s="17"/>
      <c r="E63" s="11"/>
      <c r="F63" s="31" t="s">
        <v>68</v>
      </c>
      <c r="G63" s="23" t="e">
        <f ca="1">G62/G8</f>
        <v>#REF!</v>
      </c>
      <c r="H63" s="77" t="e">
        <f>IF(H8=0, 0, H62/H8)</f>
        <v>#REF!</v>
      </c>
      <c r="I63" s="77">
        <v>3.2350038381401469E-3</v>
      </c>
      <c r="J63" s="77">
        <v>3.3608393901306084E-3</v>
      </c>
      <c r="K63" s="77">
        <v>2.8515561349193416E-3</v>
      </c>
      <c r="L63" s="77">
        <v>3.1817078760751744E-3</v>
      </c>
      <c r="M63" s="77">
        <v>3.3900129143349116E-3</v>
      </c>
      <c r="N63" s="77">
        <v>2.9761106791430948E-3</v>
      </c>
      <c r="O63" s="77">
        <v>3.1001122454433695E-3</v>
      </c>
      <c r="P63" s="77">
        <v>3.220740504139051E-3</v>
      </c>
      <c r="Q63" s="77">
        <v>3.2895609497280804E-3</v>
      </c>
      <c r="R63" s="77">
        <v>3.6245303984337794E-3</v>
      </c>
      <c r="S63" s="77">
        <v>2.8238150533094059E-3</v>
      </c>
      <c r="T63" s="77">
        <v>2.8708386009270964E-3</v>
      </c>
      <c r="U63" s="77">
        <v>2.9954280309002048E-3</v>
      </c>
      <c r="V63" s="77">
        <v>2.9867169692682541E-3</v>
      </c>
      <c r="W63" s="77">
        <v>2.7722565121874672E-3</v>
      </c>
      <c r="X63" s="77">
        <v>2.5819575933025583E-3</v>
      </c>
      <c r="Y63" s="77">
        <v>2.8375071588483364E-3</v>
      </c>
      <c r="Z63" s="77">
        <v>2.4153334718470809E-3</v>
      </c>
      <c r="AA63" s="77">
        <v>2.3544022146904349E-3</v>
      </c>
      <c r="AB63" s="77">
        <v>2.3687530574937562E-3</v>
      </c>
      <c r="AC63" s="77">
        <v>2.0586191811842207E-3</v>
      </c>
      <c r="AD63" s="77">
        <v>2.0532299874239665E-3</v>
      </c>
      <c r="AE63" s="77">
        <v>1.4605273272349912E-3</v>
      </c>
      <c r="AF63" s="77">
        <v>9.9902658947691983E-4</v>
      </c>
      <c r="AG63" s="77">
        <v>1.1002226031778522E-3</v>
      </c>
      <c r="AH63" s="77">
        <v>1.3801211439670815E-3</v>
      </c>
      <c r="AI63" s="77">
        <v>1.2243336309144242E-3</v>
      </c>
      <c r="AJ63" s="77">
        <v>1.2712618545167934E-3</v>
      </c>
      <c r="AK63" s="77">
        <v>7.8590442388135377E-4</v>
      </c>
      <c r="AL63" s="77">
        <v>9.1136933242196396E-4</v>
      </c>
      <c r="AM63" s="77">
        <v>9.8348253688059504E-4</v>
      </c>
      <c r="AN63" s="77">
        <v>1.0055556952160687E-3</v>
      </c>
      <c r="AO63" s="77">
        <v>1.4037641676198399E-3</v>
      </c>
      <c r="AP63" s="77">
        <v>1.1929151214958118E-3</v>
      </c>
      <c r="AQ63" s="77">
        <v>8.2415524087809994E-4</v>
      </c>
      <c r="AR63" s="77">
        <v>6.9636086967735285E-4</v>
      </c>
      <c r="AS63" s="77">
        <v>9.2604501607717043E-4</v>
      </c>
      <c r="AT63" s="77">
        <v>1.7735437938635385E-3</v>
      </c>
      <c r="AU63" s="77">
        <v>1.751488765450633E-3</v>
      </c>
      <c r="AV63" s="77">
        <v>1.5729944320990736E-3</v>
      </c>
      <c r="AW63" s="77">
        <v>1.7475970540506804E-3</v>
      </c>
      <c r="AX63" s="77">
        <v>2.1942948334330741E-3</v>
      </c>
      <c r="AY63" s="77">
        <v>2.0607294485686621E-3</v>
      </c>
      <c r="AZ63" s="77">
        <v>1.2057976720722494E-3</v>
      </c>
      <c r="BA63" s="77">
        <v>1.6145998972527339E-3</v>
      </c>
      <c r="BB63" s="77">
        <v>2.1934100214466758E-3</v>
      </c>
      <c r="BC63" s="77">
        <v>1.7232173195475947E-3</v>
      </c>
      <c r="BD63" s="77">
        <v>1.6160154365653643E-3</v>
      </c>
      <c r="BE63" s="77">
        <v>1.5571100038328863E-3</v>
      </c>
      <c r="BF63" s="77">
        <v>1.9458946369245373E-3</v>
      </c>
      <c r="BG63" s="77">
        <v>2.4448728195965962E-3</v>
      </c>
      <c r="BH63" s="77">
        <v>3.0596753474249677E-3</v>
      </c>
      <c r="BI63" s="77">
        <v>2.4427125741537745E-3</v>
      </c>
      <c r="BJ63" s="77">
        <v>2.6255786637186486E-3</v>
      </c>
      <c r="BK63" s="77">
        <v>1.8726591760299626E-3</v>
      </c>
      <c r="BL63" s="77">
        <v>1.849846598086988E-3</v>
      </c>
      <c r="BM63" s="77">
        <v>1.5565782349756363E-3</v>
      </c>
      <c r="BN63" s="77">
        <v>1.9532565501448104E-3</v>
      </c>
      <c r="BO63" s="77">
        <v>1.8240778273206323E-3</v>
      </c>
      <c r="BP63" s="77">
        <v>1.9270413193510801E-3</v>
      </c>
      <c r="BQ63" s="77">
        <v>0</v>
      </c>
      <c r="BR63" s="77">
        <v>0</v>
      </c>
      <c r="BS63" s="77">
        <v>1.4846329411243324E-3</v>
      </c>
      <c r="BT63" s="77">
        <v>1.9278069534002526E-3</v>
      </c>
      <c r="BU63" s="77">
        <v>1.2408872343725764E-3</v>
      </c>
      <c r="BV63" s="77">
        <v>2.0351731003207612E-3</v>
      </c>
      <c r="BW63" s="77">
        <v>1.5705184923022475E-3</v>
      </c>
      <c r="BX63" s="77">
        <v>1.4553152080439241E-3</v>
      </c>
      <c r="BY63" s="77">
        <v>1.4056357207177528E-3</v>
      </c>
      <c r="BZ63" s="77">
        <v>1.4677532422011916E-3</v>
      </c>
      <c r="CA63" s="77">
        <v>1.5057283142389526E-3</v>
      </c>
      <c r="CB63" s="77">
        <v>1.9818799546998866E-3</v>
      </c>
      <c r="CC63" s="77">
        <v>1.7896030531059316E-3</v>
      </c>
      <c r="CD63" s="77">
        <v>2.6172394559574375E-3</v>
      </c>
      <c r="CE63" s="77">
        <v>1.5659859275785138E-3</v>
      </c>
      <c r="CF63" s="77">
        <v>1.8597293773113016E-3</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441</v>
      </c>
      <c r="J64" s="58">
        <v>385</v>
      </c>
      <c r="K64" s="58">
        <v>50</v>
      </c>
      <c r="L64" s="58">
        <v>535</v>
      </c>
      <c r="M64" s="58">
        <v>644</v>
      </c>
      <c r="N64" s="58">
        <v>605</v>
      </c>
      <c r="O64" s="58">
        <v>578</v>
      </c>
      <c r="P64" s="58">
        <v>377</v>
      </c>
      <c r="Q64" s="58">
        <v>414</v>
      </c>
      <c r="R64" s="58">
        <v>368</v>
      </c>
      <c r="S64" s="58">
        <v>376</v>
      </c>
      <c r="T64" s="58">
        <v>432</v>
      </c>
      <c r="U64" s="58">
        <v>486</v>
      </c>
      <c r="V64" s="58">
        <v>499</v>
      </c>
      <c r="W64" s="58">
        <v>641</v>
      </c>
      <c r="X64" s="58">
        <v>649</v>
      </c>
      <c r="Y64" s="58">
        <v>723</v>
      </c>
      <c r="Z64" s="58">
        <v>613</v>
      </c>
      <c r="AA64" s="58">
        <v>488</v>
      </c>
      <c r="AB64" s="58">
        <v>459</v>
      </c>
      <c r="AC64" s="58">
        <v>504</v>
      </c>
      <c r="AD64" s="58">
        <v>340</v>
      </c>
      <c r="AE64" s="58">
        <v>324</v>
      </c>
      <c r="AF64" s="58">
        <v>366</v>
      </c>
      <c r="AG64" s="58">
        <v>277</v>
      </c>
      <c r="AH64" s="58">
        <v>201</v>
      </c>
      <c r="AI64" s="58">
        <v>203</v>
      </c>
      <c r="AJ64" s="58">
        <v>243</v>
      </c>
      <c r="AK64" s="58">
        <v>178</v>
      </c>
      <c r="AL64" s="58">
        <v>165</v>
      </c>
      <c r="AM64" s="58">
        <v>123</v>
      </c>
      <c r="AN64" s="58">
        <v>118</v>
      </c>
      <c r="AO64" s="58">
        <v>145</v>
      </c>
      <c r="AP64" s="58">
        <v>8</v>
      </c>
      <c r="AQ64" s="58">
        <v>133</v>
      </c>
      <c r="AR64" s="58">
        <v>113</v>
      </c>
      <c r="AS64" s="58">
        <v>161</v>
      </c>
      <c r="AT64" s="58">
        <v>245</v>
      </c>
      <c r="AU64" s="58">
        <v>226</v>
      </c>
      <c r="AV64" s="58">
        <v>190</v>
      </c>
      <c r="AW64" s="58">
        <v>245</v>
      </c>
      <c r="AX64" s="58">
        <v>224</v>
      </c>
      <c r="AY64" s="58">
        <v>222</v>
      </c>
      <c r="AZ64" s="58">
        <v>313</v>
      </c>
      <c r="BA64" s="58">
        <v>227</v>
      </c>
      <c r="BB64" s="58">
        <v>228</v>
      </c>
      <c r="BC64" s="58">
        <v>213</v>
      </c>
      <c r="BD64" s="58">
        <v>187</v>
      </c>
      <c r="BE64" s="58">
        <v>265</v>
      </c>
      <c r="BF64" s="58">
        <v>297</v>
      </c>
      <c r="BG64" s="58">
        <v>309</v>
      </c>
      <c r="BH64" s="58">
        <v>309</v>
      </c>
      <c r="BI64" s="58">
        <v>323</v>
      </c>
      <c r="BJ64" s="58">
        <v>284</v>
      </c>
      <c r="BK64" s="58">
        <v>285</v>
      </c>
      <c r="BL64" s="58">
        <v>285</v>
      </c>
      <c r="BM64" s="58">
        <v>268</v>
      </c>
      <c r="BN64" s="58">
        <v>269</v>
      </c>
      <c r="BO64" s="58">
        <v>309</v>
      </c>
      <c r="BP64" s="58">
        <v>232</v>
      </c>
      <c r="BQ64" s="58">
        <v>479</v>
      </c>
      <c r="BR64" s="58">
        <v>479</v>
      </c>
      <c r="BS64" s="58">
        <v>291</v>
      </c>
      <c r="BT64" s="58">
        <v>397</v>
      </c>
      <c r="BU64" s="58">
        <v>408</v>
      </c>
      <c r="BV64" s="58">
        <v>370</v>
      </c>
      <c r="BW64" s="58">
        <v>359</v>
      </c>
      <c r="BX64" s="58">
        <v>446</v>
      </c>
      <c r="BY64" s="58">
        <v>299</v>
      </c>
      <c r="BZ64" s="58">
        <v>268</v>
      </c>
      <c r="CA64" s="58">
        <v>364</v>
      </c>
      <c r="CB64" s="58">
        <v>446</v>
      </c>
      <c r="CC64" s="58">
        <v>410</v>
      </c>
      <c r="CD64" s="58">
        <v>0</v>
      </c>
      <c r="CE64" s="58">
        <v>341</v>
      </c>
      <c r="CF64" s="58">
        <v>341</v>
      </c>
    </row>
    <row r="65" spans="1:84" x14ac:dyDescent="0.25">
      <c r="A65" s="48" t="s">
        <v>73</v>
      </c>
      <c r="B65" s="62" t="s">
        <v>74</v>
      </c>
      <c r="C65" s="63" t="s">
        <v>75</v>
      </c>
      <c r="D65" s="17"/>
      <c r="E65" s="11"/>
      <c r="F65" s="27" t="s">
        <v>68</v>
      </c>
      <c r="G65" s="23" t="e">
        <f ca="1">G64/G8</f>
        <v>#REF!</v>
      </c>
      <c r="H65" s="76" t="e">
        <f>IF(H8=0, 0, H64/H8)</f>
        <v>#REF!</v>
      </c>
      <c r="I65" s="76">
        <v>1.2090141462879702E-2</v>
      </c>
      <c r="J65" s="76">
        <v>1.0519700530083611E-2</v>
      </c>
      <c r="K65" s="76">
        <v>1.3578838737711152E-3</v>
      </c>
      <c r="L65" s="76">
        <v>1.4425539946612021E-2</v>
      </c>
      <c r="M65" s="76">
        <v>1.7326732673267328E-2</v>
      </c>
      <c r="N65" s="76">
        <v>1.6221143791725876E-2</v>
      </c>
      <c r="O65" s="76">
        <v>1.5447111016088514E-2</v>
      </c>
      <c r="P65" s="76">
        <v>1.0034869174053076E-2</v>
      </c>
      <c r="Q65" s="76">
        <v>1.0982888977317947E-2</v>
      </c>
      <c r="R65" s="76">
        <v>9.7359648658659186E-3</v>
      </c>
      <c r="S65" s="76">
        <v>9.9229388789190322E-3</v>
      </c>
      <c r="T65" s="76">
        <v>1.1378002528445006E-2</v>
      </c>
      <c r="U65" s="76">
        <v>1.2769982658048242E-2</v>
      </c>
      <c r="V65" s="76">
        <v>1.3073436558463675E-2</v>
      </c>
      <c r="W65" s="76">
        <v>1.6764305889737419E-2</v>
      </c>
      <c r="X65" s="76">
        <v>1.6926166444983438E-2</v>
      </c>
      <c r="Y65" s="76">
        <v>1.8821263081168323E-2</v>
      </c>
      <c r="Z65" s="76">
        <v>1.5920423852067319E-2</v>
      </c>
      <c r="AA65" s="76">
        <v>1.2625805283175079E-2</v>
      </c>
      <c r="AB65" s="76">
        <v>1.1818017971626458E-2</v>
      </c>
      <c r="AC65" s="76">
        <v>1.296930084146059E-2</v>
      </c>
      <c r="AD65" s="76">
        <v>0</v>
      </c>
      <c r="AE65" s="76">
        <v>8.3019448074410016E-3</v>
      </c>
      <c r="AF65" s="76">
        <v>9.3754803012449407E-3</v>
      </c>
      <c r="AG65" s="76">
        <v>7.087480490238723E-3</v>
      </c>
      <c r="AH65" s="76">
        <v>5.1371175914330259E-3</v>
      </c>
      <c r="AI65" s="76">
        <v>0</v>
      </c>
      <c r="AJ65" s="76">
        <v>6.1783326129516156E-3</v>
      </c>
      <c r="AK65" s="76">
        <v>4.5126124984155155E-3</v>
      </c>
      <c r="AL65" s="76">
        <v>4.1771094402673348E-3</v>
      </c>
      <c r="AM65" s="76">
        <v>3.101752616315723E-3</v>
      </c>
      <c r="AN65" s="76">
        <v>2.9663893008874029E-3</v>
      </c>
      <c r="AO65" s="76">
        <v>3.7693667463866072E-3</v>
      </c>
      <c r="AP65" s="76">
        <v>2.0746349939057597E-4</v>
      </c>
      <c r="AQ65" s="76">
        <v>3.32159536475113E-3</v>
      </c>
      <c r="AR65" s="76">
        <v>2.9143991953163285E-3</v>
      </c>
      <c r="AS65" s="76">
        <v>4.1414790996784565E-3</v>
      </c>
      <c r="AT65" s="76">
        <v>6.2074032785223851E-3</v>
      </c>
      <c r="AU65" s="76">
        <v>5.6548065855977579E-3</v>
      </c>
      <c r="AV65" s="76">
        <v>4.7439514618860951E-3</v>
      </c>
      <c r="AW65" s="76">
        <v>6.1165896891773814E-3</v>
      </c>
      <c r="AX65" s="76">
        <v>5.5854777578296429E-3</v>
      </c>
      <c r="AY65" s="76">
        <v>5.511830573280036E-3</v>
      </c>
      <c r="AZ65" s="76">
        <v>7.7023402318084503E-3</v>
      </c>
      <c r="BA65" s="76">
        <v>5.5532451011571296E-3</v>
      </c>
      <c r="BB65" s="76">
        <v>5.5566387209982455E-3</v>
      </c>
      <c r="BC65" s="76">
        <v>5.169651958642784E-3</v>
      </c>
      <c r="BD65" s="76">
        <v>4.5103714423540761E-3</v>
      </c>
      <c r="BE65" s="76">
        <v>6.348217707934074E-3</v>
      </c>
      <c r="BF65" s="76">
        <v>7.0479354532510677E-3</v>
      </c>
      <c r="BG65" s="76">
        <v>7.264093281301425E-3</v>
      </c>
      <c r="BH65" s="76">
        <v>7.2170968118650007E-3</v>
      </c>
      <c r="BI65" s="76">
        <v>7.5142491566825634E-3</v>
      </c>
      <c r="BJ65" s="76">
        <v>6.5409152675096156E-3</v>
      </c>
      <c r="BK65" s="76">
        <v>6.5086325020553577E-3</v>
      </c>
      <c r="BL65" s="76">
        <v>6.4293448835950192E-3</v>
      </c>
      <c r="BM65" s="76">
        <v>6.0458401010647896E-3</v>
      </c>
      <c r="BN65" s="76">
        <v>6.0393794481488966E-3</v>
      </c>
      <c r="BO65" s="76">
        <v>6.9585191190379677E-3</v>
      </c>
      <c r="BP65" s="76">
        <v>5.1985300708075645E-3</v>
      </c>
      <c r="BQ65" s="76">
        <v>1.0716842670485055E-2</v>
      </c>
      <c r="BR65" s="76">
        <v>1.0689578219147513E-2</v>
      </c>
      <c r="BS65" s="76">
        <v>6.4481818786146384E-3</v>
      </c>
      <c r="BT65" s="76">
        <v>8.7970041436770154E-3</v>
      </c>
      <c r="BU65" s="76">
        <v>9.0407498504287715E-3</v>
      </c>
      <c r="BV65" s="76">
        <v>8.1849352947682783E-3</v>
      </c>
      <c r="BW65" s="76">
        <v>7.9410723765705182E-3</v>
      </c>
      <c r="BX65" s="76">
        <v>9.8344027695089417E-3</v>
      </c>
      <c r="BY65" s="76">
        <v>6.5669543827282508E-3</v>
      </c>
      <c r="BZ65" s="76">
        <v>5.8710129688047666E-3</v>
      </c>
      <c r="CA65" s="76">
        <v>7.9432624113475181E-3</v>
      </c>
      <c r="CB65" s="76">
        <v>9.7133896680895553E-3</v>
      </c>
      <c r="CC65" s="76">
        <v>8.840207852691951E-3</v>
      </c>
      <c r="CD65" s="76">
        <v>0</v>
      </c>
      <c r="CE65" s="76">
        <v>7.3150849493736052E-3</v>
      </c>
      <c r="CF65" s="76">
        <v>7.2892841110707342E-3</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32</v>
      </c>
      <c r="J66" s="58">
        <v>11</v>
      </c>
      <c r="K66" s="58">
        <v>25</v>
      </c>
      <c r="L66" s="58">
        <v>69</v>
      </c>
      <c r="M66" s="58">
        <v>77</v>
      </c>
      <c r="N66" s="58">
        <v>59</v>
      </c>
      <c r="O66" s="58">
        <v>41</v>
      </c>
      <c r="P66" s="58">
        <v>11</v>
      </c>
      <c r="Q66" s="58">
        <v>9</v>
      </c>
      <c r="R66" s="58">
        <v>11</v>
      </c>
      <c r="S66" s="58">
        <v>10</v>
      </c>
      <c r="T66" s="58">
        <v>10</v>
      </c>
      <c r="U66" s="58">
        <v>21</v>
      </c>
      <c r="V66" s="58">
        <v>21</v>
      </c>
      <c r="W66" s="58">
        <v>45</v>
      </c>
      <c r="X66" s="58">
        <v>21</v>
      </c>
      <c r="Y66" s="58">
        <v>25</v>
      </c>
      <c r="Z66" s="58">
        <v>18</v>
      </c>
      <c r="AA66" s="58">
        <v>7</v>
      </c>
      <c r="AB66" s="58">
        <v>6</v>
      </c>
      <c r="AC66" s="58">
        <v>80</v>
      </c>
      <c r="AD66" s="58">
        <v>8</v>
      </c>
      <c r="AE66" s="58">
        <v>4</v>
      </c>
      <c r="AF66" s="58">
        <v>6</v>
      </c>
      <c r="AG66" s="58">
        <v>15</v>
      </c>
      <c r="AH66" s="58">
        <v>5</v>
      </c>
      <c r="AI66" s="58">
        <v>7</v>
      </c>
      <c r="AJ66" s="58">
        <v>25</v>
      </c>
      <c r="AK66" s="58">
        <v>15</v>
      </c>
      <c r="AL66" s="58">
        <v>8</v>
      </c>
      <c r="AM66" s="58">
        <v>4</v>
      </c>
      <c r="AN66" s="58">
        <v>3</v>
      </c>
      <c r="AO66" s="58">
        <v>6</v>
      </c>
      <c r="AP66" s="58">
        <v>138</v>
      </c>
      <c r="AQ66" s="58">
        <v>7</v>
      </c>
      <c r="AR66" s="58">
        <v>7</v>
      </c>
      <c r="AS66" s="58">
        <v>5</v>
      </c>
      <c r="AT66" s="58">
        <v>33</v>
      </c>
      <c r="AU66" s="58">
        <v>67</v>
      </c>
      <c r="AV66" s="58">
        <v>9</v>
      </c>
      <c r="AW66" s="58">
        <v>33</v>
      </c>
      <c r="AX66" s="58">
        <v>11</v>
      </c>
      <c r="AY66" s="58">
        <v>5</v>
      </c>
      <c r="AZ66" s="58">
        <v>16</v>
      </c>
      <c r="BA66" s="58">
        <v>5</v>
      </c>
      <c r="BB66" s="58">
        <v>7</v>
      </c>
      <c r="BC66" s="58">
        <v>11</v>
      </c>
      <c r="BD66" s="58">
        <v>11</v>
      </c>
      <c r="BE66" s="58">
        <v>8</v>
      </c>
      <c r="BF66" s="58">
        <v>15</v>
      </c>
      <c r="BG66" s="58">
        <v>17</v>
      </c>
      <c r="BH66" s="58">
        <v>12</v>
      </c>
      <c r="BI66" s="58">
        <v>5</v>
      </c>
      <c r="BJ66" s="58">
        <v>16</v>
      </c>
      <c r="BK66" s="58">
        <v>17</v>
      </c>
      <c r="BL66" s="58">
        <v>17</v>
      </c>
      <c r="BM66" s="58">
        <v>24</v>
      </c>
      <c r="BN66" s="58">
        <v>27</v>
      </c>
      <c r="BO66" s="58">
        <v>27</v>
      </c>
      <c r="BP66" s="58">
        <v>29</v>
      </c>
      <c r="BQ66" s="58">
        <v>42</v>
      </c>
      <c r="BR66" s="58">
        <v>42</v>
      </c>
      <c r="BS66" s="58">
        <v>32</v>
      </c>
      <c r="BT66" s="58">
        <v>22</v>
      </c>
      <c r="BU66" s="58">
        <v>42</v>
      </c>
      <c r="BV66" s="58">
        <v>38</v>
      </c>
      <c r="BW66" s="58">
        <v>31</v>
      </c>
      <c r="BX66" s="58">
        <v>36</v>
      </c>
      <c r="BY66" s="58">
        <v>25</v>
      </c>
      <c r="BZ66" s="58">
        <v>35</v>
      </c>
      <c r="CA66" s="58">
        <v>53</v>
      </c>
      <c r="CB66" s="58">
        <v>36</v>
      </c>
      <c r="CC66" s="58">
        <v>29</v>
      </c>
      <c r="CD66" s="58">
        <v>30</v>
      </c>
      <c r="CE66" s="58">
        <v>38</v>
      </c>
      <c r="CF66" s="58">
        <v>36</v>
      </c>
    </row>
    <row r="67" spans="1:84" x14ac:dyDescent="0.25">
      <c r="A67" s="48" t="s">
        <v>73</v>
      </c>
      <c r="B67" s="62" t="s">
        <v>74</v>
      </c>
      <c r="C67" s="63" t="s">
        <v>75</v>
      </c>
      <c r="D67" s="17"/>
      <c r="E67" s="11"/>
      <c r="F67" s="27" t="s">
        <v>68</v>
      </c>
      <c r="G67" s="23" t="e">
        <f ca="1">G66/G8</f>
        <v>#REF!</v>
      </c>
      <c r="H67" s="76" t="e">
        <f>IF(H5=0, 0, H66/H5)</f>
        <v>#REF!</v>
      </c>
      <c r="I67" s="76">
        <v>1.1573236889692586E-2</v>
      </c>
      <c r="J67" s="76">
        <v>3.9811798769453493E-3</v>
      </c>
      <c r="K67" s="76">
        <v>9.1107871720116623E-3</v>
      </c>
      <c r="L67" s="76">
        <v>2.5154939846882975E-2</v>
      </c>
      <c r="M67" s="76">
        <v>2.8163862472567667E-2</v>
      </c>
      <c r="N67" s="76">
        <v>2.1707137601177335E-2</v>
      </c>
      <c r="O67" s="76">
        <v>1.5173945225758698E-2</v>
      </c>
      <c r="P67" s="76">
        <v>4.1136873597606583E-3</v>
      </c>
      <c r="Q67" s="76">
        <v>3.400075557234605E-3</v>
      </c>
      <c r="R67" s="76">
        <v>4.1809198023565189E-3</v>
      </c>
      <c r="S67" s="76">
        <v>3.8343558282208589E-3</v>
      </c>
      <c r="T67" s="76">
        <v>3.8639876352395673E-3</v>
      </c>
      <c r="U67" s="76">
        <v>8.1775700934579431E-3</v>
      </c>
      <c r="V67" s="76">
        <v>8.2579630357845057E-3</v>
      </c>
      <c r="W67" s="76">
        <v>1.7758484609313337E-2</v>
      </c>
      <c r="X67" s="76">
        <v>8.2938388625592423E-3</v>
      </c>
      <c r="Y67" s="76">
        <v>9.8775187672856587E-3</v>
      </c>
      <c r="Z67" s="76">
        <v>7.1202531645569618E-3</v>
      </c>
      <c r="AA67" s="76">
        <v>2.7744748315497426E-3</v>
      </c>
      <c r="AB67" s="76">
        <v>2.3771790808240888E-3</v>
      </c>
      <c r="AC67" s="76">
        <v>3.170828378913991E-2</v>
      </c>
      <c r="AD67" s="76">
        <v>3.177124702144559E-3</v>
      </c>
      <c r="AE67" s="76">
        <v>1.5929908403026682E-3</v>
      </c>
      <c r="AF67" s="76">
        <v>2.3932987634623054E-3</v>
      </c>
      <c r="AG67" s="76">
        <v>5.9880239520958087E-3</v>
      </c>
      <c r="AH67" s="76">
        <v>1.9912385503783351E-3</v>
      </c>
      <c r="AI67" s="76">
        <v>2.7977617905675461E-3</v>
      </c>
      <c r="AJ67" s="76">
        <v>1.002004008016032E-2</v>
      </c>
      <c r="AK67" s="76">
        <v>6.0072086503804569E-3</v>
      </c>
      <c r="AL67" s="76">
        <v>3.2102728731942215E-3</v>
      </c>
      <c r="AM67" s="76">
        <v>1.606425702811245E-3</v>
      </c>
      <c r="AN67" s="76">
        <v>1.2009607686148918E-3</v>
      </c>
      <c r="AO67" s="76">
        <v>2.7816411682892906E-3</v>
      </c>
      <c r="AP67" s="76">
        <v>6.4066852367688026E-2</v>
      </c>
      <c r="AQ67" s="76">
        <v>2.8225806451612902E-3</v>
      </c>
      <c r="AR67" s="76">
        <v>3.269500233535731E-3</v>
      </c>
      <c r="AS67" s="76">
        <v>2.3408239700374533E-3</v>
      </c>
      <c r="AT67" s="76">
        <v>1.5485687470671047E-2</v>
      </c>
      <c r="AU67" s="76">
        <v>3.1470173790511979E-2</v>
      </c>
      <c r="AV67" s="76">
        <v>4.2293233082706765E-3</v>
      </c>
      <c r="AW67" s="76">
        <v>1.5522107243650047E-2</v>
      </c>
      <c r="AX67" s="76">
        <v>5.1764705882352945E-3</v>
      </c>
      <c r="AY67" s="76">
        <v>2.3540489642184556E-3</v>
      </c>
      <c r="AZ67" s="76">
        <v>7.5542965061378663E-3</v>
      </c>
      <c r="BA67" s="76">
        <v>2.3640661938534278E-3</v>
      </c>
      <c r="BB67" s="76">
        <v>3.3128253667770941E-3</v>
      </c>
      <c r="BC67" s="76">
        <v>5.2306229196386117E-3</v>
      </c>
      <c r="BD67" s="76">
        <v>5.2281368821292772E-3</v>
      </c>
      <c r="BE67" s="76">
        <v>3.814973772055317E-3</v>
      </c>
      <c r="BF67" s="76">
        <v>7.1530758226037196E-3</v>
      </c>
      <c r="BG67" s="76">
        <v>8.1145584725536984E-3</v>
      </c>
      <c r="BH67" s="76">
        <v>5.7471264367816091E-3</v>
      </c>
      <c r="BI67" s="76">
        <v>2.4015369836695487E-3</v>
      </c>
      <c r="BJ67" s="76">
        <v>7.6997112608277194E-3</v>
      </c>
      <c r="BK67" s="76">
        <v>8.2244799225931302E-3</v>
      </c>
      <c r="BL67" s="76">
        <v>8.3292503674669283E-3</v>
      </c>
      <c r="BM67" s="76">
        <v>1.1758941695247428E-2</v>
      </c>
      <c r="BN67" s="76">
        <v>1.3280865715691098E-2</v>
      </c>
      <c r="BO67" s="76">
        <v>1.3320177602368031E-2</v>
      </c>
      <c r="BP67" s="76">
        <v>1.4342235410484669E-2</v>
      </c>
      <c r="BQ67" s="76">
        <v>2.0781791192478971E-2</v>
      </c>
      <c r="BR67" s="76">
        <v>2.0854021847070508E-2</v>
      </c>
      <c r="BS67" s="76">
        <v>1.596009975062344E-2</v>
      </c>
      <c r="BT67" s="76">
        <v>1.0972568578553617E-2</v>
      </c>
      <c r="BU67" s="76">
        <v>2.0947630922693267E-2</v>
      </c>
      <c r="BV67" s="76">
        <v>1.8933731938216243E-2</v>
      </c>
      <c r="BW67" s="76">
        <v>1.55E-2</v>
      </c>
      <c r="BX67" s="76">
        <v>1.8036072144288578E-2</v>
      </c>
      <c r="BY67" s="76">
        <v>1.2556504269211451E-2</v>
      </c>
      <c r="BZ67" s="76">
        <v>1.7694641051567241E-2</v>
      </c>
      <c r="CA67" s="76">
        <v>2.6808295397066261E-2</v>
      </c>
      <c r="CB67" s="76">
        <v>1.8209408194233688E-2</v>
      </c>
      <c r="CC67" s="76">
        <v>1.463907117617365E-2</v>
      </c>
      <c r="CD67" s="76">
        <v>1.5174506828528073E-2</v>
      </c>
      <c r="CE67" s="76">
        <v>1.9279553526128868E-2</v>
      </c>
      <c r="CF67" s="76">
        <v>1.8274111675126905E-2</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409</v>
      </c>
      <c r="J68" s="58">
        <v>374</v>
      </c>
      <c r="K68" s="58">
        <v>437</v>
      </c>
      <c r="L68" s="58">
        <v>466</v>
      </c>
      <c r="M68" s="58">
        <v>567</v>
      </c>
      <c r="N68" s="58">
        <v>546</v>
      </c>
      <c r="O68" s="58">
        <v>537</v>
      </c>
      <c r="P68" s="58">
        <v>366</v>
      </c>
      <c r="Q68" s="58">
        <v>405</v>
      </c>
      <c r="R68" s="58">
        <v>357</v>
      </c>
      <c r="S68" s="58">
        <v>366</v>
      </c>
      <c r="T68" s="58">
        <v>422</v>
      </c>
      <c r="U68" s="58">
        <v>465</v>
      </c>
      <c r="V68" s="58">
        <v>478</v>
      </c>
      <c r="W68" s="58">
        <v>596</v>
      </c>
      <c r="X68" s="58">
        <v>628</v>
      </c>
      <c r="Y68" s="58">
        <v>698</v>
      </c>
      <c r="Z68" s="58">
        <v>595</v>
      </c>
      <c r="AA68" s="58">
        <v>481</v>
      </c>
      <c r="AB68" s="58">
        <v>453</v>
      </c>
      <c r="AC68" s="58">
        <v>424</v>
      </c>
      <c r="AD68" s="58">
        <v>332</v>
      </c>
      <c r="AE68" s="58">
        <v>320</v>
      </c>
      <c r="AF68" s="58">
        <v>360</v>
      </c>
      <c r="AG68" s="58">
        <v>262</v>
      </c>
      <c r="AH68" s="58">
        <v>196</v>
      </c>
      <c r="AI68" s="58">
        <v>196</v>
      </c>
      <c r="AJ68" s="58">
        <v>218</v>
      </c>
      <c r="AK68" s="58">
        <v>163</v>
      </c>
      <c r="AL68" s="58">
        <v>157</v>
      </c>
      <c r="AM68" s="58">
        <v>119</v>
      </c>
      <c r="AN68" s="58">
        <v>115</v>
      </c>
      <c r="AO68" s="58">
        <v>139</v>
      </c>
      <c r="AP68" s="58">
        <v>0</v>
      </c>
      <c r="AQ68" s="58">
        <v>126</v>
      </c>
      <c r="AR68" s="58">
        <v>106</v>
      </c>
      <c r="AS68" s="58">
        <v>156</v>
      </c>
      <c r="AT68" s="58">
        <v>212</v>
      </c>
      <c r="AU68" s="58">
        <v>159</v>
      </c>
      <c r="AV68" s="58">
        <v>181</v>
      </c>
      <c r="AW68" s="58">
        <v>212</v>
      </c>
      <c r="AX68" s="58">
        <v>213</v>
      </c>
      <c r="AY68" s="58">
        <v>217</v>
      </c>
      <c r="AZ68" s="58">
        <v>297</v>
      </c>
      <c r="BA68" s="58">
        <v>222</v>
      </c>
      <c r="BB68" s="58">
        <v>221</v>
      </c>
      <c r="BC68" s="58">
        <v>202</v>
      </c>
      <c r="BD68" s="58">
        <v>176</v>
      </c>
      <c r="BE68" s="58">
        <v>257</v>
      </c>
      <c r="BF68" s="58">
        <v>282</v>
      </c>
      <c r="BG68" s="58">
        <v>292</v>
      </c>
      <c r="BH68" s="58">
        <v>297</v>
      </c>
      <c r="BI68" s="58">
        <v>318</v>
      </c>
      <c r="BJ68" s="58">
        <v>268</v>
      </c>
      <c r="BK68" s="58">
        <v>268</v>
      </c>
      <c r="BL68" s="58">
        <v>268</v>
      </c>
      <c r="BM68" s="58">
        <v>244</v>
      </c>
      <c r="BN68" s="58">
        <v>242</v>
      </c>
      <c r="BO68" s="58">
        <v>282</v>
      </c>
      <c r="BP68" s="58">
        <v>203</v>
      </c>
      <c r="BQ68" s="58">
        <v>437</v>
      </c>
      <c r="BR68" s="58">
        <v>437</v>
      </c>
      <c r="BS68" s="58">
        <v>259</v>
      </c>
      <c r="BT68" s="58">
        <v>375</v>
      </c>
      <c r="BU68" s="58">
        <v>366</v>
      </c>
      <c r="BV68" s="58">
        <v>332</v>
      </c>
      <c r="BW68" s="58">
        <v>328</v>
      </c>
      <c r="BX68" s="58">
        <v>312</v>
      </c>
      <c r="BY68" s="58">
        <v>274</v>
      </c>
      <c r="BZ68" s="58">
        <v>233</v>
      </c>
      <c r="CA68" s="58">
        <v>311</v>
      </c>
      <c r="CB68" s="58">
        <v>410</v>
      </c>
      <c r="CC68" s="58">
        <v>381</v>
      </c>
      <c r="CD68" s="58">
        <v>384</v>
      </c>
      <c r="CE68" s="58">
        <v>303</v>
      </c>
      <c r="CF68" s="58">
        <v>305</v>
      </c>
    </row>
    <row r="69" spans="1:84" x14ac:dyDescent="0.25">
      <c r="A69" s="48" t="s">
        <v>73</v>
      </c>
      <c r="B69" s="62" t="s">
        <v>74</v>
      </c>
      <c r="C69" s="63" t="s">
        <v>75</v>
      </c>
      <c r="D69" s="17"/>
      <c r="E69" s="11"/>
      <c r="F69" s="27" t="s">
        <v>68</v>
      </c>
      <c r="G69" s="23" t="e">
        <f ca="1">G68/G8</f>
        <v>#REF!</v>
      </c>
      <c r="H69" s="76" t="e">
        <f>IF(H6=0, 0, H68/H6)</f>
        <v>#REF!</v>
      </c>
      <c r="I69" s="76">
        <v>1.213253834060099E-2</v>
      </c>
      <c r="J69" s="76">
        <v>1.1053642677700606E-2</v>
      </c>
      <c r="K69" s="76">
        <v>1.282352250718939E-2</v>
      </c>
      <c r="L69" s="76">
        <v>1.3568600046587468E-2</v>
      </c>
      <c r="M69" s="76">
        <v>1.6466283324621016E-2</v>
      </c>
      <c r="N69" s="76">
        <v>1.5789930304520083E-2</v>
      </c>
      <c r="O69" s="76">
        <v>1.5468371932250259E-2</v>
      </c>
      <c r="P69" s="76">
        <v>1.0488608683192435E-2</v>
      </c>
      <c r="Q69" s="76">
        <v>1.1555580917598722E-2</v>
      </c>
      <c r="R69" s="76">
        <v>1.0151562544430859E-2</v>
      </c>
      <c r="S69" s="76">
        <v>1.0372973585761251E-2</v>
      </c>
      <c r="T69" s="76">
        <v>1.1927642736009044E-2</v>
      </c>
      <c r="U69" s="76">
        <v>1.3102282333051564E-2</v>
      </c>
      <c r="V69" s="76">
        <v>1.341716723741088E-2</v>
      </c>
      <c r="W69" s="76">
        <v>1.6693742647470731E-2</v>
      </c>
      <c r="X69" s="76">
        <v>1.753651112786574E-2</v>
      </c>
      <c r="Y69" s="76">
        <v>1.9452108240671069E-2</v>
      </c>
      <c r="Z69" s="76">
        <v>1.6538803646875697E-2</v>
      </c>
      <c r="AA69" s="76">
        <v>1.3313773250664305E-2</v>
      </c>
      <c r="AB69" s="76">
        <v>1.2474184221396118E-2</v>
      </c>
      <c r="AC69" s="76">
        <v>1.1668226099400077E-2</v>
      </c>
      <c r="AD69" s="76">
        <v>9.1096172314446434E-3</v>
      </c>
      <c r="AE69" s="76">
        <v>8.7632818490524702E-3</v>
      </c>
      <c r="AF69" s="76">
        <v>9.8546440009854644E-3</v>
      </c>
      <c r="AG69" s="76">
        <v>7.162775438788343E-3</v>
      </c>
      <c r="AH69" s="76">
        <v>5.3528512125846622E-3</v>
      </c>
      <c r="AI69" s="76">
        <v>5.3401629294608068E-3</v>
      </c>
      <c r="AJ69" s="76">
        <v>5.9181235747638181E-3</v>
      </c>
      <c r="AK69" s="76">
        <v>4.4116054996210892E-3</v>
      </c>
      <c r="AL69" s="76">
        <v>4.242211353994974E-3</v>
      </c>
      <c r="AM69" s="76">
        <v>3.2019373066056772E-3</v>
      </c>
      <c r="AN69" s="76">
        <v>3.0846812049033019E-3</v>
      </c>
      <c r="AO69" s="76">
        <v>3.8280410894770182E-3</v>
      </c>
      <c r="AP69" s="76">
        <v>0</v>
      </c>
      <c r="AQ69" s="76">
        <v>3.3545432762705999E-3</v>
      </c>
      <c r="AR69" s="76">
        <v>2.8936449006333261E-3</v>
      </c>
      <c r="AS69" s="76">
        <v>4.24616892130978E-3</v>
      </c>
      <c r="AT69" s="76">
        <v>5.6778616958594458E-3</v>
      </c>
      <c r="AU69" s="76">
        <v>4.2022359066522189E-3</v>
      </c>
      <c r="AV69" s="76">
        <v>4.772829153811671E-3</v>
      </c>
      <c r="AW69" s="76">
        <v>5.5893907036831973E-3</v>
      </c>
      <c r="AX69" s="76">
        <v>5.6083625161273331E-3</v>
      </c>
      <c r="AY69" s="76">
        <v>5.6876261368699705E-3</v>
      </c>
      <c r="AZ69" s="76">
        <v>7.710480542070147E-3</v>
      </c>
      <c r="BA69" s="76">
        <v>5.7272586553841391E-3</v>
      </c>
      <c r="BB69" s="76">
        <v>5.6784603920964054E-3</v>
      </c>
      <c r="BC69" s="76">
        <v>5.1663725414972253E-3</v>
      </c>
      <c r="BD69" s="76">
        <v>4.4719991869092389E-3</v>
      </c>
      <c r="BE69" s="76">
        <v>6.4822054632128531E-3</v>
      </c>
      <c r="BF69" s="76">
        <v>7.0424293884074618E-3</v>
      </c>
      <c r="BG69" s="76">
        <v>7.2200380782830153E-3</v>
      </c>
      <c r="BH69" s="76">
        <v>7.2924595477201854E-3</v>
      </c>
      <c r="BI69" s="76">
        <v>7.7744908686404419E-3</v>
      </c>
      <c r="BJ69" s="76">
        <v>6.482668537287439E-3</v>
      </c>
      <c r="BK69" s="76">
        <v>6.4236235948323386E-3</v>
      </c>
      <c r="BL69" s="76">
        <v>6.3376451391680662E-3</v>
      </c>
      <c r="BM69" s="76">
        <v>5.7700948281977915E-3</v>
      </c>
      <c r="BN69" s="76">
        <v>5.6930460148677895E-3</v>
      </c>
      <c r="BO69" s="76">
        <v>6.6542391278699353E-3</v>
      </c>
      <c r="BP69" s="76">
        <v>4.7645871473501389E-3</v>
      </c>
      <c r="BQ69" s="76">
        <v>1.0240187463386058E-2</v>
      </c>
      <c r="BR69" s="76">
        <v>1.0211234694831293E-2</v>
      </c>
      <c r="BS69" s="76">
        <v>6.0059363695390035E-3</v>
      </c>
      <c r="BT69" s="76">
        <v>8.6958538169001013E-3</v>
      </c>
      <c r="BU69" s="76">
        <v>8.4871533252945004E-3</v>
      </c>
      <c r="BV69" s="76">
        <v>7.6855409972683923E-3</v>
      </c>
      <c r="BW69" s="76">
        <v>7.5911868172560638E-3</v>
      </c>
      <c r="BX69" s="76">
        <v>7.1964017991004497E-3</v>
      </c>
      <c r="BY69" s="76">
        <v>6.2930638493339458E-3</v>
      </c>
      <c r="BZ69" s="76">
        <v>5.335470574765285E-3</v>
      </c>
      <c r="CA69" s="76">
        <v>7.0926838168217481E-3</v>
      </c>
      <c r="CB69" s="76">
        <v>9.3311181410591949E-3</v>
      </c>
      <c r="CC69" s="76">
        <v>8.5814676336771929E-3</v>
      </c>
      <c r="CD69" s="76">
        <v>8.6027286780025539E-3</v>
      </c>
      <c r="CE69" s="76">
        <v>6.7868742300369583E-3</v>
      </c>
      <c r="CF69" s="76">
        <v>6.8063645087143784E-3</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17"/>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86"/>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86"/>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1" t="e">
        <f>#REF!</f>
        <v>#REF!</v>
      </c>
      <c r="I74" s="71">
        <v>55</v>
      </c>
      <c r="J74" s="71">
        <v>24</v>
      </c>
      <c r="K74" s="71">
        <v>65</v>
      </c>
      <c r="L74" s="71">
        <v>126</v>
      </c>
      <c r="M74" s="71">
        <v>172</v>
      </c>
      <c r="N74" s="71">
        <v>238</v>
      </c>
      <c r="O74" s="71">
        <v>151</v>
      </c>
      <c r="P74" s="71">
        <v>36</v>
      </c>
      <c r="Q74" s="71">
        <v>19</v>
      </c>
      <c r="R74" s="71">
        <v>17</v>
      </c>
      <c r="S74" s="71">
        <v>10</v>
      </c>
      <c r="T74" s="71">
        <v>25</v>
      </c>
      <c r="U74" s="71">
        <v>16</v>
      </c>
      <c r="V74" s="71">
        <v>46</v>
      </c>
      <c r="W74" s="71">
        <v>189</v>
      </c>
      <c r="X74" s="71">
        <v>180</v>
      </c>
      <c r="Y74" s="71">
        <v>228</v>
      </c>
      <c r="Z74" s="71">
        <v>160</v>
      </c>
      <c r="AA74" s="71">
        <v>56</v>
      </c>
      <c r="AB74" s="71">
        <v>74</v>
      </c>
      <c r="AC74" s="71">
        <v>16</v>
      </c>
      <c r="AD74" s="71">
        <v>0</v>
      </c>
      <c r="AE74" s="71">
        <v>12</v>
      </c>
      <c r="AF74" s="71">
        <v>123</v>
      </c>
      <c r="AG74" s="71">
        <v>9</v>
      </c>
      <c r="AH74" s="71">
        <v>14</v>
      </c>
      <c r="AI74" s="71">
        <v>27</v>
      </c>
      <c r="AJ74" s="71">
        <v>17</v>
      </c>
      <c r="AK74" s="71">
        <v>33</v>
      </c>
      <c r="AL74" s="71">
        <v>5</v>
      </c>
      <c r="AM74" s="71">
        <v>6</v>
      </c>
      <c r="AN74" s="71">
        <v>2</v>
      </c>
      <c r="AO74" s="71">
        <v>0</v>
      </c>
      <c r="AP74" s="71">
        <v>3</v>
      </c>
      <c r="AQ74" s="71">
        <v>2</v>
      </c>
      <c r="AR74" s="71">
        <v>0</v>
      </c>
      <c r="AS74" s="71">
        <v>2</v>
      </c>
      <c r="AT74" s="71">
        <v>15</v>
      </c>
      <c r="AU74" s="71">
        <v>27</v>
      </c>
      <c r="AV74" s="71">
        <v>1</v>
      </c>
      <c r="AW74" s="71">
        <v>155</v>
      </c>
      <c r="AX74" s="71">
        <v>12</v>
      </c>
      <c r="AY74" s="71">
        <v>8</v>
      </c>
      <c r="AZ74" s="71">
        <v>8</v>
      </c>
      <c r="BA74" s="71">
        <v>2</v>
      </c>
      <c r="BB74" s="71">
        <v>4</v>
      </c>
      <c r="BC74" s="71">
        <v>9</v>
      </c>
      <c r="BD74" s="71">
        <v>1</v>
      </c>
      <c r="BE74" s="71">
        <v>2</v>
      </c>
      <c r="BF74" s="71">
        <v>84</v>
      </c>
      <c r="BG74" s="71">
        <v>8</v>
      </c>
      <c r="BH74" s="71">
        <v>7</v>
      </c>
      <c r="BI74" s="71">
        <v>76</v>
      </c>
      <c r="BJ74" s="71">
        <v>9</v>
      </c>
      <c r="BK74" s="71">
        <v>5</v>
      </c>
      <c r="BL74" s="71">
        <v>3</v>
      </c>
      <c r="BM74" s="71">
        <v>1</v>
      </c>
      <c r="BN74" s="71">
        <v>2</v>
      </c>
      <c r="BO74" s="71">
        <v>1</v>
      </c>
      <c r="BP74" s="71">
        <v>1</v>
      </c>
      <c r="BQ74" s="71">
        <v>1</v>
      </c>
      <c r="BR74" s="71">
        <v>1</v>
      </c>
      <c r="BS74" s="71">
        <v>13</v>
      </c>
      <c r="BT74" s="71">
        <v>7</v>
      </c>
      <c r="BU74" s="71">
        <v>20</v>
      </c>
      <c r="BV74" s="71">
        <v>24</v>
      </c>
      <c r="BW74" s="71">
        <v>4</v>
      </c>
      <c r="BX74" s="71">
        <v>332</v>
      </c>
      <c r="BY74" s="71">
        <v>11</v>
      </c>
      <c r="BZ74" s="71">
        <v>2</v>
      </c>
      <c r="CA74" s="71">
        <v>5</v>
      </c>
      <c r="CB74" s="71">
        <v>4</v>
      </c>
      <c r="CC74" s="71">
        <v>0</v>
      </c>
      <c r="CD74" s="71">
        <v>0</v>
      </c>
      <c r="CE74" s="71">
        <v>0</v>
      </c>
      <c r="CF74" s="71">
        <v>0</v>
      </c>
    </row>
    <row r="75" spans="1:84" ht="26.4" x14ac:dyDescent="0.25">
      <c r="A75" s="48" t="s">
        <v>81</v>
      </c>
      <c r="B75" s="62" t="s">
        <v>226</v>
      </c>
      <c r="C75" s="63" t="s">
        <v>83</v>
      </c>
      <c r="D75" s="17"/>
      <c r="E75" s="11"/>
      <c r="F75" s="27" t="s">
        <v>68</v>
      </c>
      <c r="G75" s="23" t="e">
        <f ca="1">G74/G8</f>
        <v>#REF!</v>
      </c>
      <c r="H75" s="78" t="e">
        <f>IF(H8=0, 0, H74/H8)</f>
        <v>#REF!</v>
      </c>
      <c r="I75" s="78">
        <v>1.5078407720144752E-3</v>
      </c>
      <c r="J75" s="78">
        <v>6.5577353953767963E-4</v>
      </c>
      <c r="K75" s="78">
        <v>1.7652490359024496E-3</v>
      </c>
      <c r="L75" s="78">
        <v>3.3974168846226441E-3</v>
      </c>
      <c r="M75" s="78">
        <v>4.627636676711149E-3</v>
      </c>
      <c r="N75" s="78">
        <v>6.3812102850095186E-3</v>
      </c>
      <c r="O75" s="78">
        <v>4.0354909401892139E-3</v>
      </c>
      <c r="P75" s="78">
        <v>9.5823684420665977E-4</v>
      </c>
      <c r="Q75" s="78">
        <v>5.040456293938188E-4</v>
      </c>
      <c r="R75" s="78">
        <v>4.4975924652097994E-4</v>
      </c>
      <c r="S75" s="78">
        <v>2.6390794890742108E-4</v>
      </c>
      <c r="T75" s="78">
        <v>6.5844922039612309E-4</v>
      </c>
      <c r="U75" s="78">
        <v>4.2041095170529191E-4</v>
      </c>
      <c r="V75" s="78">
        <v>1.2051664963714009E-3</v>
      </c>
      <c r="W75" s="78">
        <v>4.9429856679568994E-3</v>
      </c>
      <c r="X75" s="78">
        <v>4.6944683514591971E-3</v>
      </c>
      <c r="Y75" s="78">
        <v>5.9353360753891813E-3</v>
      </c>
      <c r="Z75" s="78">
        <v>4.1554124246831496E-3</v>
      </c>
      <c r="AA75" s="78">
        <v>1.44886290134796E-3</v>
      </c>
      <c r="AB75" s="78">
        <v>1.9053013723319345E-3</v>
      </c>
      <c r="AC75" s="78">
        <v>4.1172383623684416E-4</v>
      </c>
      <c r="AD75" s="78">
        <v>0</v>
      </c>
      <c r="AE75" s="78">
        <v>3.0747943731262973E-4</v>
      </c>
      <c r="AF75" s="78">
        <v>3.1507761668118244E-3</v>
      </c>
      <c r="AG75" s="78">
        <v>2.3027914950234118E-4</v>
      </c>
      <c r="AH75" s="78">
        <v>3.5780918547294706E-4</v>
      </c>
      <c r="AI75" s="78">
        <v>6.8868766738936361E-4</v>
      </c>
      <c r="AJ75" s="78">
        <v>4.3222903053570977E-4</v>
      </c>
      <c r="AK75" s="78">
        <v>8.3660793509950559E-4</v>
      </c>
      <c r="AL75" s="78">
        <v>1.26579073947495E-4</v>
      </c>
      <c r="AM75" s="78">
        <v>1.5130500567393771E-4</v>
      </c>
      <c r="AN75" s="78">
        <v>5.0277784760803439E-5</v>
      </c>
      <c r="AO75" s="78">
        <v>0</v>
      </c>
      <c r="AP75" s="78">
        <v>7.7798812271465993E-5</v>
      </c>
      <c r="AQ75" s="78">
        <v>4.9948802477460604E-5</v>
      </c>
      <c r="AR75" s="78">
        <v>0</v>
      </c>
      <c r="AS75" s="78">
        <v>5.1446945337620577E-5</v>
      </c>
      <c r="AT75" s="78">
        <v>3.8004509868504394E-4</v>
      </c>
      <c r="AU75" s="78">
        <v>6.7557423810238706E-4</v>
      </c>
      <c r="AV75" s="78">
        <v>2.4968165588874185E-5</v>
      </c>
      <c r="AW75" s="78">
        <v>3.8696791911122207E-3</v>
      </c>
      <c r="AX75" s="78">
        <v>2.9922202274087372E-4</v>
      </c>
      <c r="AY75" s="78">
        <v>1.9862452516324454E-4</v>
      </c>
      <c r="AZ75" s="78">
        <v>1.9686492605261216E-4</v>
      </c>
      <c r="BA75" s="78">
        <v>4.8927269613719209E-5</v>
      </c>
      <c r="BB75" s="78">
        <v>9.7484889842074473E-5</v>
      </c>
      <c r="BC75" s="78">
        <v>2.1843599825251202E-4</v>
      </c>
      <c r="BD75" s="78">
        <v>2.41196333815726E-5</v>
      </c>
      <c r="BE75" s="78">
        <v>4.7911077041011885E-5</v>
      </c>
      <c r="BF75" s="78">
        <v>1.9933554817275745E-3</v>
      </c>
      <c r="BG75" s="78">
        <v>1.8806713996896891E-4</v>
      </c>
      <c r="BH75" s="78">
        <v>1.6349410253415858E-4</v>
      </c>
      <c r="BI75" s="78">
        <v>1.7680586251017797E-3</v>
      </c>
      <c r="BJ75" s="78">
        <v>2.0728252608305121E-4</v>
      </c>
      <c r="BK75" s="78">
        <v>1.1418653512377821E-4</v>
      </c>
      <c r="BL75" s="78">
        <v>6.7677314564158097E-5</v>
      </c>
      <c r="BM75" s="78">
        <v>2.2559104854719365E-5</v>
      </c>
      <c r="BN75" s="78">
        <v>4.490244942861633E-5</v>
      </c>
      <c r="BO75" s="78">
        <v>2.2519479349637436E-5</v>
      </c>
      <c r="BP75" s="78">
        <v>2.2407457201756744E-5</v>
      </c>
      <c r="BQ75" s="78">
        <v>2.2373366744227673E-5</v>
      </c>
      <c r="BR75" s="78">
        <v>2.2316447221602322E-5</v>
      </c>
      <c r="BS75" s="78">
        <v>2.8806310797934809E-4</v>
      </c>
      <c r="BT75" s="78">
        <v>1.5511090429657206E-4</v>
      </c>
      <c r="BU75" s="78">
        <v>4.4317401227592014E-4</v>
      </c>
      <c r="BV75" s="78">
        <v>5.3091472182280721E-4</v>
      </c>
      <c r="BW75" s="78">
        <v>8.847991505928154E-5</v>
      </c>
      <c r="BX75" s="78">
        <v>7.3206765010694359E-3</v>
      </c>
      <c r="BY75" s="78">
        <v>2.4159363949836376E-4</v>
      </c>
      <c r="BZ75" s="78">
        <v>4.3813529617946025E-5</v>
      </c>
      <c r="CA75" s="78">
        <v>1.0911074740861975E-4</v>
      </c>
      <c r="CB75" s="78">
        <v>8.7115602404390621E-5</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35</v>
      </c>
      <c r="J76" s="71">
        <v>4</v>
      </c>
      <c r="K76" s="71">
        <v>15</v>
      </c>
      <c r="L76" s="71">
        <v>75</v>
      </c>
      <c r="M76" s="71">
        <v>48</v>
      </c>
      <c r="N76" s="71">
        <v>53</v>
      </c>
      <c r="O76" s="71">
        <v>19</v>
      </c>
      <c r="P76" s="71">
        <v>6</v>
      </c>
      <c r="Q76" s="71">
        <v>1</v>
      </c>
      <c r="R76" s="71">
        <v>0</v>
      </c>
      <c r="S76" s="71">
        <v>2</v>
      </c>
      <c r="T76" s="71">
        <v>1</v>
      </c>
      <c r="U76" s="71">
        <v>0</v>
      </c>
      <c r="V76" s="71">
        <v>0</v>
      </c>
      <c r="W76" s="71">
        <v>10</v>
      </c>
      <c r="X76" s="71">
        <v>3</v>
      </c>
      <c r="Y76" s="71">
        <v>12</v>
      </c>
      <c r="Z76" s="71">
        <v>5</v>
      </c>
      <c r="AA76" s="71">
        <v>1</v>
      </c>
      <c r="AB76" s="71">
        <v>16</v>
      </c>
      <c r="AC76" s="71">
        <v>2</v>
      </c>
      <c r="AD76" s="71">
        <v>1</v>
      </c>
      <c r="AE76" s="71">
        <v>0</v>
      </c>
      <c r="AF76" s="71">
        <v>0</v>
      </c>
      <c r="AG76" s="71">
        <v>0</v>
      </c>
      <c r="AH76" s="71">
        <v>2</v>
      </c>
      <c r="AI76" s="71">
        <v>0</v>
      </c>
      <c r="AJ76" s="71">
        <v>0</v>
      </c>
      <c r="AK76" s="71">
        <v>10</v>
      </c>
      <c r="AL76" s="71">
        <v>0</v>
      </c>
      <c r="AM76" s="71">
        <v>2</v>
      </c>
      <c r="AN76" s="71">
        <v>0</v>
      </c>
      <c r="AO76" s="71">
        <v>2</v>
      </c>
      <c r="AP76" s="71">
        <v>1</v>
      </c>
      <c r="AQ76" s="71">
        <v>0</v>
      </c>
      <c r="AR76" s="71">
        <v>0</v>
      </c>
      <c r="AS76" s="71">
        <v>1</v>
      </c>
      <c r="AT76" s="71">
        <v>0</v>
      </c>
      <c r="AU76" s="71">
        <v>9</v>
      </c>
      <c r="AV76" s="71">
        <v>0</v>
      </c>
      <c r="AW76" s="71">
        <v>25</v>
      </c>
      <c r="AX76" s="71">
        <v>0</v>
      </c>
      <c r="AY76" s="71">
        <v>0</v>
      </c>
      <c r="AZ76" s="71">
        <v>0</v>
      </c>
      <c r="BA76" s="71">
        <v>0</v>
      </c>
      <c r="BB76" s="71">
        <v>0</v>
      </c>
      <c r="BC76" s="71">
        <v>0</v>
      </c>
      <c r="BD76" s="71">
        <v>0</v>
      </c>
      <c r="BE76" s="71">
        <v>0</v>
      </c>
      <c r="BF76" s="71">
        <v>60</v>
      </c>
      <c r="BG76" s="71">
        <v>0</v>
      </c>
      <c r="BH76" s="71">
        <v>0</v>
      </c>
      <c r="BI76" s="71">
        <v>11</v>
      </c>
      <c r="BJ76" s="71">
        <v>3</v>
      </c>
      <c r="BK76" s="71">
        <v>0</v>
      </c>
      <c r="BL76" s="71">
        <v>0</v>
      </c>
      <c r="BM76" s="71">
        <v>0</v>
      </c>
      <c r="BN76" s="71">
        <v>1</v>
      </c>
      <c r="BO76" s="71">
        <v>0</v>
      </c>
      <c r="BP76" s="71">
        <v>1</v>
      </c>
      <c r="BQ76" s="71">
        <v>0</v>
      </c>
      <c r="BR76" s="71">
        <v>0</v>
      </c>
      <c r="BS76" s="71">
        <v>6</v>
      </c>
      <c r="BT76" s="71">
        <v>0</v>
      </c>
      <c r="BU76" s="71">
        <v>13</v>
      </c>
      <c r="BV76" s="71">
        <v>24</v>
      </c>
      <c r="BW76" s="71">
        <v>0</v>
      </c>
      <c r="BX76" s="71">
        <v>20</v>
      </c>
      <c r="BY76" s="71">
        <v>9</v>
      </c>
      <c r="BZ76" s="71">
        <v>0</v>
      </c>
      <c r="CA76" s="71">
        <v>5</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1.2658227848101266E-2</v>
      </c>
      <c r="J77" s="76">
        <v>1.4477017734346724E-3</v>
      </c>
      <c r="K77" s="76">
        <v>5.4664723032069968E-3</v>
      </c>
      <c r="L77" s="76">
        <v>2.7342325920524973E-2</v>
      </c>
      <c r="M77" s="76">
        <v>1.755669348939283E-2</v>
      </c>
      <c r="N77" s="76">
        <v>1.9499632082413541E-2</v>
      </c>
      <c r="O77" s="76">
        <v>7.0318282753515917E-3</v>
      </c>
      <c r="P77" s="76">
        <v>2.243829468960359E-3</v>
      </c>
      <c r="Q77" s="76">
        <v>3.7778617302606723E-4</v>
      </c>
      <c r="R77" s="76">
        <v>0</v>
      </c>
      <c r="S77" s="76">
        <v>7.668711656441718E-4</v>
      </c>
      <c r="T77" s="76">
        <v>3.8639876352395672E-4</v>
      </c>
      <c r="U77" s="76">
        <v>0</v>
      </c>
      <c r="V77" s="76">
        <v>0</v>
      </c>
      <c r="W77" s="76">
        <v>3.9463299131807421E-3</v>
      </c>
      <c r="X77" s="76">
        <v>1.1848341232227489E-3</v>
      </c>
      <c r="Y77" s="76">
        <v>4.7412090082971162E-3</v>
      </c>
      <c r="Z77" s="76">
        <v>1.9778481012658229E-3</v>
      </c>
      <c r="AA77" s="76">
        <v>3.9635354736424893E-4</v>
      </c>
      <c r="AB77" s="76">
        <v>6.3391442155309036E-3</v>
      </c>
      <c r="AC77" s="76">
        <v>7.9270709472849786E-4</v>
      </c>
      <c r="AD77" s="76">
        <v>3.9714058776806987E-4</v>
      </c>
      <c r="AE77" s="76">
        <v>0</v>
      </c>
      <c r="AF77" s="76">
        <v>0</v>
      </c>
      <c r="AG77" s="76">
        <v>0</v>
      </c>
      <c r="AH77" s="76">
        <v>7.9649542015133412E-4</v>
      </c>
      <c r="AI77" s="76">
        <v>0</v>
      </c>
      <c r="AJ77" s="76">
        <v>0</v>
      </c>
      <c r="AK77" s="76">
        <v>4.0048057669203043E-3</v>
      </c>
      <c r="AL77" s="76">
        <v>0</v>
      </c>
      <c r="AM77" s="76">
        <v>8.0321285140562252E-4</v>
      </c>
      <c r="AN77" s="76">
        <v>0</v>
      </c>
      <c r="AO77" s="76">
        <v>9.2721372276309685E-4</v>
      </c>
      <c r="AP77" s="76">
        <v>4.6425255338904364E-4</v>
      </c>
      <c r="AQ77" s="76">
        <v>0</v>
      </c>
      <c r="AR77" s="76">
        <v>0</v>
      </c>
      <c r="AS77" s="76">
        <v>4.6816479400749064E-4</v>
      </c>
      <c r="AT77" s="76">
        <v>0</v>
      </c>
      <c r="AU77" s="76">
        <v>4.227336777829967E-3</v>
      </c>
      <c r="AV77" s="76">
        <v>0</v>
      </c>
      <c r="AW77" s="76">
        <v>1.1759172154280339E-2</v>
      </c>
      <c r="AX77" s="76">
        <v>0</v>
      </c>
      <c r="AY77" s="76">
        <v>0</v>
      </c>
      <c r="AZ77" s="76">
        <v>0</v>
      </c>
      <c r="BA77" s="76">
        <v>0</v>
      </c>
      <c r="BB77" s="76">
        <v>0</v>
      </c>
      <c r="BC77" s="76">
        <v>0</v>
      </c>
      <c r="BD77" s="76">
        <v>0</v>
      </c>
      <c r="BE77" s="76">
        <v>0</v>
      </c>
      <c r="BF77" s="76">
        <v>2.8612303290414878E-2</v>
      </c>
      <c r="BG77" s="76">
        <v>0</v>
      </c>
      <c r="BH77" s="76">
        <v>0</v>
      </c>
      <c r="BI77" s="76">
        <v>5.2833813640730063E-3</v>
      </c>
      <c r="BJ77" s="76">
        <v>1.4436958614051972E-3</v>
      </c>
      <c r="BK77" s="76">
        <v>0</v>
      </c>
      <c r="BL77" s="76">
        <v>0</v>
      </c>
      <c r="BM77" s="76">
        <v>0</v>
      </c>
      <c r="BN77" s="76">
        <v>4.9188391539596653E-4</v>
      </c>
      <c r="BO77" s="76">
        <v>0</v>
      </c>
      <c r="BP77" s="76">
        <v>4.9455984174085062E-4</v>
      </c>
      <c r="BQ77" s="76">
        <v>0</v>
      </c>
      <c r="BR77" s="76">
        <v>0</v>
      </c>
      <c r="BS77" s="76">
        <v>2.9925187032418953E-3</v>
      </c>
      <c r="BT77" s="76">
        <v>0</v>
      </c>
      <c r="BU77" s="76">
        <v>6.4837905236907727E-3</v>
      </c>
      <c r="BV77" s="76">
        <v>1.195814648729447E-2</v>
      </c>
      <c r="BW77" s="76">
        <v>0</v>
      </c>
      <c r="BX77" s="76">
        <v>1.002004008016032E-2</v>
      </c>
      <c r="BY77" s="76">
        <v>4.5203415369161224E-3</v>
      </c>
      <c r="BZ77" s="76">
        <v>0</v>
      </c>
      <c r="CA77" s="76">
        <v>2.5290844714213456E-3</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20</v>
      </c>
      <c r="J78" s="71">
        <v>20</v>
      </c>
      <c r="K78" s="71">
        <v>50</v>
      </c>
      <c r="L78" s="71">
        <v>51</v>
      </c>
      <c r="M78" s="71">
        <v>124</v>
      </c>
      <c r="N78" s="71">
        <v>185</v>
      </c>
      <c r="O78" s="71">
        <v>132</v>
      </c>
      <c r="P78" s="71">
        <v>30</v>
      </c>
      <c r="Q78" s="71">
        <v>18</v>
      </c>
      <c r="R78" s="71">
        <v>17</v>
      </c>
      <c r="S78" s="71">
        <v>8</v>
      </c>
      <c r="T78" s="71">
        <v>24</v>
      </c>
      <c r="U78" s="71">
        <v>16</v>
      </c>
      <c r="V78" s="71">
        <v>46</v>
      </c>
      <c r="W78" s="71">
        <v>179</v>
      </c>
      <c r="X78" s="71">
        <v>177</v>
      </c>
      <c r="Y78" s="71">
        <v>216</v>
      </c>
      <c r="Z78" s="71">
        <v>155</v>
      </c>
      <c r="AA78" s="71">
        <v>55</v>
      </c>
      <c r="AB78" s="71">
        <v>58</v>
      </c>
      <c r="AC78" s="71">
        <v>14</v>
      </c>
      <c r="AD78" s="71">
        <v>15</v>
      </c>
      <c r="AE78" s="71">
        <v>12</v>
      </c>
      <c r="AF78" s="71">
        <v>123</v>
      </c>
      <c r="AG78" s="71">
        <v>9</v>
      </c>
      <c r="AH78" s="71">
        <v>12</v>
      </c>
      <c r="AI78" s="71">
        <v>27</v>
      </c>
      <c r="AJ78" s="71">
        <v>17</v>
      </c>
      <c r="AK78" s="71">
        <v>23</v>
      </c>
      <c r="AL78" s="71">
        <v>5</v>
      </c>
      <c r="AM78" s="71">
        <v>4</v>
      </c>
      <c r="AN78" s="71">
        <v>2</v>
      </c>
      <c r="AO78" s="71">
        <v>7</v>
      </c>
      <c r="AP78" s="71">
        <v>2</v>
      </c>
      <c r="AQ78" s="71">
        <v>2</v>
      </c>
      <c r="AR78" s="71">
        <v>0</v>
      </c>
      <c r="AS78" s="71">
        <v>1</v>
      </c>
      <c r="AT78" s="71">
        <v>15</v>
      </c>
      <c r="AU78" s="71">
        <v>18</v>
      </c>
      <c r="AV78" s="71">
        <v>1</v>
      </c>
      <c r="AW78" s="71">
        <v>130</v>
      </c>
      <c r="AX78" s="71">
        <v>12</v>
      </c>
      <c r="AY78" s="71">
        <v>8</v>
      </c>
      <c r="AZ78" s="71">
        <v>8</v>
      </c>
      <c r="BA78" s="71">
        <v>2</v>
      </c>
      <c r="BB78" s="71">
        <v>4</v>
      </c>
      <c r="BC78" s="71">
        <v>9</v>
      </c>
      <c r="BD78" s="71">
        <v>1</v>
      </c>
      <c r="BE78" s="71">
        <v>2</v>
      </c>
      <c r="BF78" s="71">
        <v>24</v>
      </c>
      <c r="BG78" s="71">
        <v>8</v>
      </c>
      <c r="BH78" s="71">
        <v>7</v>
      </c>
      <c r="BI78" s="71">
        <v>65</v>
      </c>
      <c r="BJ78" s="71">
        <v>6</v>
      </c>
      <c r="BK78" s="71">
        <v>5</v>
      </c>
      <c r="BL78" s="71">
        <v>3</v>
      </c>
      <c r="BM78" s="71">
        <v>1</v>
      </c>
      <c r="BN78" s="71">
        <v>1</v>
      </c>
      <c r="BO78" s="71">
        <v>1</v>
      </c>
      <c r="BP78" s="71">
        <v>0</v>
      </c>
      <c r="BQ78" s="71">
        <v>1</v>
      </c>
      <c r="BR78" s="71">
        <v>1</v>
      </c>
      <c r="BS78" s="71">
        <v>7</v>
      </c>
      <c r="BT78" s="71">
        <v>7</v>
      </c>
      <c r="BU78" s="71">
        <v>7</v>
      </c>
      <c r="BV78" s="71">
        <v>0</v>
      </c>
      <c r="BW78" s="71">
        <v>4</v>
      </c>
      <c r="BX78" s="71">
        <v>312</v>
      </c>
      <c r="BY78" s="71">
        <v>2</v>
      </c>
      <c r="BZ78" s="71">
        <v>2</v>
      </c>
      <c r="CA78" s="71">
        <v>0</v>
      </c>
      <c r="CB78" s="71">
        <v>4</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5.9327815846459608E-4</v>
      </c>
      <c r="J79" s="76">
        <v>5.9110388650805376E-4</v>
      </c>
      <c r="K79" s="76">
        <v>1.4672222548271611E-3</v>
      </c>
      <c r="L79" s="76">
        <v>1.4849755415793152E-3</v>
      </c>
      <c r="M79" s="76">
        <v>3.6010919440088284E-3</v>
      </c>
      <c r="N79" s="76">
        <v>5.3500679603227389E-3</v>
      </c>
      <c r="O79" s="76">
        <v>3.8022813688212928E-3</v>
      </c>
      <c r="P79" s="76">
        <v>8.5972202321249458E-4</v>
      </c>
      <c r="Q79" s="76">
        <v>5.1358137411549871E-4</v>
      </c>
      <c r="R79" s="76">
        <v>4.8340774021099324E-4</v>
      </c>
      <c r="S79" s="76">
        <v>2.2673166307674868E-4</v>
      </c>
      <c r="T79" s="76">
        <v>6.7834934991520637E-4</v>
      </c>
      <c r="U79" s="76">
        <v>4.5083122006198931E-4</v>
      </c>
      <c r="V79" s="76">
        <v>1.2911918261943524E-3</v>
      </c>
      <c r="W79" s="76">
        <v>5.0137247213041282E-3</v>
      </c>
      <c r="X79" s="76">
        <v>4.9426153975035605E-3</v>
      </c>
      <c r="Y79" s="76">
        <v>6.0195635816403309E-3</v>
      </c>
      <c r="Z79" s="76">
        <v>4.3084278407827439E-3</v>
      </c>
      <c r="AA79" s="76">
        <v>1.5223649247121346E-3</v>
      </c>
      <c r="AB79" s="76">
        <v>1.597136169626876E-3</v>
      </c>
      <c r="AC79" s="76">
        <v>3.8527161648962521E-4</v>
      </c>
      <c r="AD79" s="76">
        <v>4.1157909178213747E-4</v>
      </c>
      <c r="AE79" s="76">
        <v>3.2862306933946765E-4</v>
      </c>
      <c r="AF79" s="76">
        <v>3.3670033670033669E-3</v>
      </c>
      <c r="AG79" s="76">
        <v>2.4604953797364537E-4</v>
      </c>
      <c r="AH79" s="76">
        <v>3.2772558444395895E-4</v>
      </c>
      <c r="AI79" s="76">
        <v>7.3563468926245807E-4</v>
      </c>
      <c r="AJ79" s="76">
        <v>4.6150504940818763E-4</v>
      </c>
      <c r="AK79" s="76">
        <v>6.2249648154162607E-4</v>
      </c>
      <c r="AL79" s="76">
        <v>1.351022724202221E-4</v>
      </c>
      <c r="AM79" s="76">
        <v>1.076281447598547E-4</v>
      </c>
      <c r="AN79" s="76">
        <v>5.3646629650492208E-5</v>
      </c>
      <c r="AO79" s="76">
        <v>1.9277904767150451E-4</v>
      </c>
      <c r="AP79" s="76">
        <v>5.493449061993573E-5</v>
      </c>
      <c r="AQ79" s="76">
        <v>5.3246718670961905E-5</v>
      </c>
      <c r="AR79" s="76">
        <v>0</v>
      </c>
      <c r="AS79" s="76">
        <v>2.7219031546857562E-5</v>
      </c>
      <c r="AT79" s="76">
        <v>4.0173549734854572E-4</v>
      </c>
      <c r="AU79" s="76">
        <v>4.757248196210059E-4</v>
      </c>
      <c r="AV79" s="76">
        <v>2.6369221844263375E-5</v>
      </c>
      <c r="AW79" s="76">
        <v>3.4274565635793192E-3</v>
      </c>
      <c r="AX79" s="76">
        <v>3.159640854156244E-4</v>
      </c>
      <c r="AY79" s="76">
        <v>2.0968206956202657E-4</v>
      </c>
      <c r="AZ79" s="76">
        <v>2.0768971157091306E-4</v>
      </c>
      <c r="BA79" s="76">
        <v>5.159692482328053E-5</v>
      </c>
      <c r="BB79" s="76">
        <v>1.0277756365785349E-4</v>
      </c>
      <c r="BC79" s="76">
        <v>2.3018491521522289E-4</v>
      </c>
      <c r="BD79" s="76">
        <v>2.5409086289257037E-5</v>
      </c>
      <c r="BE79" s="76">
        <v>5.0445178702045555E-5</v>
      </c>
      <c r="BF79" s="76">
        <v>5.9935569263042229E-4</v>
      </c>
      <c r="BG79" s="76">
        <v>1.9780926241871275E-4</v>
      </c>
      <c r="BH79" s="76">
        <v>1.7187615095636802E-4</v>
      </c>
      <c r="BI79" s="76">
        <v>1.5891254920177005E-3</v>
      </c>
      <c r="BJ79" s="76">
        <v>1.4513437023777847E-4</v>
      </c>
      <c r="BK79" s="76">
        <v>1.1984372378418543E-4</v>
      </c>
      <c r="BL79" s="76">
        <v>7.0943788871284324E-5</v>
      </c>
      <c r="BM79" s="76">
        <v>2.3647929623761439E-5</v>
      </c>
      <c r="BN79" s="76">
        <v>2.3524983532511527E-5</v>
      </c>
      <c r="BO79" s="76">
        <v>2.3596592652021048E-5</v>
      </c>
      <c r="BP79" s="76">
        <v>0</v>
      </c>
      <c r="BQ79" s="76">
        <v>2.3432923257176333E-5</v>
      </c>
      <c r="BR79" s="76">
        <v>2.3366669782222638E-5</v>
      </c>
      <c r="BS79" s="76">
        <v>1.6232260458213523E-4</v>
      </c>
      <c r="BT79" s="76">
        <v>1.6232260458213523E-4</v>
      </c>
      <c r="BU79" s="76">
        <v>1.6232260458213523E-4</v>
      </c>
      <c r="BV79" s="76">
        <v>0</v>
      </c>
      <c r="BW79" s="76">
        <v>9.2575448990927608E-5</v>
      </c>
      <c r="BX79" s="76">
        <v>7.1964017991004497E-3</v>
      </c>
      <c r="BY79" s="76">
        <v>4.593477262287552E-5</v>
      </c>
      <c r="BZ79" s="76">
        <v>4.5798030684680556E-5</v>
      </c>
      <c r="CA79" s="76">
        <v>0</v>
      </c>
      <c r="CB79" s="76">
        <v>9.1035298937162891E-5</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(INDIRECT("H82")+INDIRECT("I82")+INDIRECT("J82")+INDIRECT("K82")+INDIRECT("L82")+INDIRECT("M82")+INDIRECT("N82")+INDIRECT("O82")+INDIRECT("P82")+INDIRECT("Q82")+INDIRECT("R82")+INDIRECT("S82")) / 12</f>
        <v>#REF!</v>
      </c>
      <c r="H82" s="71" t="e">
        <f>#REF!</f>
        <v>#REF!</v>
      </c>
      <c r="I82" s="71">
        <v>1998</v>
      </c>
      <c r="J82" s="71">
        <v>2098</v>
      </c>
      <c r="K82" s="71">
        <v>2389</v>
      </c>
      <c r="L82" s="71">
        <v>2310</v>
      </c>
      <c r="M82" s="71">
        <v>1780</v>
      </c>
      <c r="N82" s="71">
        <v>2310</v>
      </c>
      <c r="O82" s="71">
        <v>2249</v>
      </c>
      <c r="P82" s="71">
        <v>1960</v>
      </c>
      <c r="Q82" s="71">
        <v>2390</v>
      </c>
      <c r="R82" s="71">
        <v>2640</v>
      </c>
      <c r="S82" s="71">
        <v>3332</v>
      </c>
      <c r="T82" s="71">
        <v>1659</v>
      </c>
      <c r="U82" s="71">
        <v>642</v>
      </c>
      <c r="V82" s="71">
        <v>1063</v>
      </c>
      <c r="W82" s="71">
        <v>2798</v>
      </c>
      <c r="X82" s="71">
        <v>2291</v>
      </c>
      <c r="Y82" s="71">
        <v>1844</v>
      </c>
      <c r="Z82" s="71">
        <v>2489</v>
      </c>
      <c r="AA82" s="71">
        <v>2386</v>
      </c>
      <c r="AB82" s="71">
        <v>2034</v>
      </c>
      <c r="AC82" s="71">
        <v>2515</v>
      </c>
      <c r="AD82" s="71">
        <v>2323</v>
      </c>
      <c r="AE82" s="71">
        <v>2441</v>
      </c>
      <c r="AF82" s="71">
        <v>3148</v>
      </c>
      <c r="AG82" s="71">
        <v>361</v>
      </c>
      <c r="AH82" s="71">
        <v>2102</v>
      </c>
      <c r="AI82" s="71">
        <v>2406</v>
      </c>
      <c r="AJ82" s="71">
        <v>2266</v>
      </c>
      <c r="AK82" s="71">
        <v>1806</v>
      </c>
      <c r="AL82" s="71">
        <v>2270</v>
      </c>
      <c r="AM82" s="71">
        <v>2555</v>
      </c>
      <c r="AN82" s="71">
        <v>2023</v>
      </c>
      <c r="AO82" s="71">
        <v>2276</v>
      </c>
      <c r="AP82" s="71">
        <v>2384</v>
      </c>
      <c r="AQ82" s="71">
        <v>2110</v>
      </c>
      <c r="AR82" s="71">
        <v>2483</v>
      </c>
      <c r="AS82" s="71">
        <v>2127</v>
      </c>
      <c r="AT82" s="71">
        <v>2243</v>
      </c>
      <c r="AU82" s="71">
        <v>2653</v>
      </c>
      <c r="AV82" s="71">
        <v>2182</v>
      </c>
      <c r="AW82" s="71">
        <v>1769</v>
      </c>
      <c r="AX82" s="71">
        <v>2116</v>
      </c>
      <c r="AY82" s="71">
        <v>2329</v>
      </c>
      <c r="AZ82" s="71">
        <v>2521</v>
      </c>
      <c r="BA82" s="71">
        <v>2646</v>
      </c>
      <c r="BB82" s="71">
        <v>2555</v>
      </c>
      <c r="BC82" s="71">
        <v>2083</v>
      </c>
      <c r="BD82" s="71">
        <v>2304</v>
      </c>
      <c r="BE82" s="71">
        <v>2227</v>
      </c>
      <c r="BF82" s="71">
        <v>1842</v>
      </c>
      <c r="BG82" s="71">
        <v>2285</v>
      </c>
      <c r="BH82" s="71">
        <v>2164</v>
      </c>
      <c r="BI82" s="71">
        <v>1795</v>
      </c>
      <c r="BJ82" s="71">
        <v>2316</v>
      </c>
      <c r="BK82" s="71">
        <v>2214</v>
      </c>
      <c r="BL82" s="71">
        <v>2166</v>
      </c>
      <c r="BM82" s="71">
        <v>2178</v>
      </c>
      <c r="BN82" s="71">
        <v>2059</v>
      </c>
      <c r="BO82" s="71">
        <v>1722</v>
      </c>
      <c r="BP82" s="71">
        <v>2443</v>
      </c>
      <c r="BQ82" s="71">
        <v>2067</v>
      </c>
      <c r="BR82" s="71">
        <v>1975</v>
      </c>
      <c r="BS82" s="71">
        <v>2199</v>
      </c>
      <c r="BT82" s="71" t="e">
        <f>#REF!</f>
        <v>#REF!</v>
      </c>
      <c r="BU82" s="71" t="e">
        <f>#REF!</f>
        <v>#REF!</v>
      </c>
      <c r="BV82" s="71" t="e">
        <f>#REF!</f>
        <v>#REF!</v>
      </c>
      <c r="BW82" s="71" t="e">
        <f>#REF!</f>
        <v>#REF!</v>
      </c>
      <c r="BX82" s="71" t="e">
        <f>#REF!</f>
        <v>#REF!</v>
      </c>
      <c r="BY82" s="71" t="e">
        <f>#REF!</f>
        <v>#REF!</v>
      </c>
      <c r="BZ82" s="71" t="e">
        <f>#REF!</f>
        <v>#REF!</v>
      </c>
      <c r="CA82" s="73">
        <v>2203</v>
      </c>
      <c r="CB82" s="73">
        <v>19366</v>
      </c>
      <c r="CC82" s="73">
        <v>2580</v>
      </c>
      <c r="CD82" s="73">
        <v>2386</v>
      </c>
      <c r="CE82" s="73">
        <v>2746</v>
      </c>
      <c r="CF82" s="73">
        <v>2021</v>
      </c>
    </row>
    <row r="83" spans="1:84" x14ac:dyDescent="0.25">
      <c r="A83" s="48" t="s">
        <v>88</v>
      </c>
      <c r="B83" s="62" t="s">
        <v>74</v>
      </c>
      <c r="C83" s="63" t="s">
        <v>89</v>
      </c>
      <c r="D83" s="17"/>
      <c r="E83" s="11"/>
      <c r="F83" s="27" t="s">
        <v>68</v>
      </c>
      <c r="G83" s="23" t="e">
        <f ca="1">G82/G8</f>
        <v>#REF!</v>
      </c>
      <c r="H83" s="76" t="e">
        <f>IF(H8=0, 0, H82/H8)</f>
        <v>#REF!</v>
      </c>
      <c r="I83" s="76">
        <v>5.4775742954271303E-2</v>
      </c>
      <c r="J83" s="76">
        <v>5.7325536914585494E-2</v>
      </c>
      <c r="K83" s="76">
        <v>6.4879691488783878E-2</v>
      </c>
      <c r="L83" s="76">
        <v>6.2285976218081809E-2</v>
      </c>
      <c r="M83" s="76">
        <v>4.7890658631080496E-2</v>
      </c>
      <c r="N83" s="76">
        <v>6.1935276295680616E-2</v>
      </c>
      <c r="O83" s="76">
        <v>6.0104762413811533E-2</v>
      </c>
      <c r="P83" s="76">
        <v>5.2170672629029254E-2</v>
      </c>
      <c r="Q83" s="76">
        <v>6.3403634434275102E-2</v>
      </c>
      <c r="R83" s="76">
        <v>6.9844965342081594E-2</v>
      </c>
      <c r="S83" s="76">
        <v>8.7934128575952702E-2</v>
      </c>
      <c r="T83" s="76">
        <v>4.3694690265486724E-2</v>
      </c>
      <c r="U83" s="76">
        <v>1.6868989437174839E-2</v>
      </c>
      <c r="V83" s="76">
        <v>2.7849825774843458E-2</v>
      </c>
      <c r="W83" s="76">
        <v>7.3177110576420124E-2</v>
      </c>
      <c r="X83" s="76">
        <v>5.9750149962183446E-2</v>
      </c>
      <c r="Y83" s="76">
        <v>4.8003332118498464E-2</v>
      </c>
      <c r="Z83" s="76">
        <v>6.4642634531477255E-2</v>
      </c>
      <c r="AA83" s="76">
        <v>6.1731908618147008E-2</v>
      </c>
      <c r="AB83" s="76">
        <v>5.2370040423285871E-2</v>
      </c>
      <c r="AC83" s="76">
        <v>6.4717840508478938E-2</v>
      </c>
      <c r="AD83" s="76">
        <v>5.9620665759823423E-2</v>
      </c>
      <c r="AE83" s="76">
        <v>6.2546442206677433E-2</v>
      </c>
      <c r="AF83" s="76">
        <v>8.0639377017265229E-2</v>
      </c>
      <c r="AG83" s="76">
        <v>9.2367525522605732E-3</v>
      </c>
      <c r="AH83" s="76">
        <v>5.3722493418866764E-2</v>
      </c>
      <c r="AI83" s="76">
        <v>6.1369723249585513E-2</v>
      </c>
      <c r="AJ83" s="76">
        <v>5.7613587246701077E-2</v>
      </c>
      <c r="AK83" s="76">
        <v>4.5785270629991125E-2</v>
      </c>
      <c r="AL83" s="76">
        <v>5.7466899572162729E-2</v>
      </c>
      <c r="AM83" s="76">
        <v>6.4430714916151807E-2</v>
      </c>
      <c r="AN83" s="76">
        <v>5.0855979285552681E-2</v>
      </c>
      <c r="AO83" s="76">
        <v>5.9166060101902881E-2</v>
      </c>
      <c r="AP83" s="76">
        <v>6.1824122818391641E-2</v>
      </c>
      <c r="AQ83" s="76">
        <v>5.2695986613720935E-2</v>
      </c>
      <c r="AR83" s="76">
        <v>6.4039408866995079E-2</v>
      </c>
      <c r="AS83" s="76">
        <v>5.4713826366559484E-2</v>
      </c>
      <c r="AT83" s="76">
        <v>5.6829410423370239E-2</v>
      </c>
      <c r="AU83" s="76">
        <v>6.6381424210578993E-2</v>
      </c>
      <c r="AV83" s="76">
        <v>5.4480537314923472E-2</v>
      </c>
      <c r="AW83" s="76">
        <v>4.4164274123080764E-2</v>
      </c>
      <c r="AX83" s="76">
        <v>5.2762816676640734E-2</v>
      </c>
      <c r="AY83" s="76">
        <v>5.7824564888149563E-2</v>
      </c>
      <c r="AZ83" s="76">
        <v>6.2037059822329405E-2</v>
      </c>
      <c r="BA83" s="76">
        <v>6.4730777698950512E-2</v>
      </c>
      <c r="BB83" s="76">
        <v>6.226847338662507E-2</v>
      </c>
      <c r="BC83" s="76">
        <v>5.0555798262220279E-2</v>
      </c>
      <c r="BD83" s="76">
        <v>5.5571635311143272E-2</v>
      </c>
      <c r="BE83" s="76">
        <v>5.3348984285166733E-2</v>
      </c>
      <c r="BF83" s="76">
        <v>4.3711438063597535E-2</v>
      </c>
      <c r="BG83" s="76">
        <v>5.3716676853636749E-2</v>
      </c>
      <c r="BH83" s="76">
        <v>5.0543033983417029E-2</v>
      </c>
      <c r="BI83" s="76">
        <v>4.1758753053390718E-2</v>
      </c>
      <c r="BJ83" s="76">
        <v>5.3340703378705175E-2</v>
      </c>
      <c r="BK83" s="76">
        <v>5.0561797752808987E-2</v>
      </c>
      <c r="BL83" s="76">
        <v>4.8863021115322147E-2</v>
      </c>
      <c r="BM83" s="76">
        <v>4.9133730373578779E-2</v>
      </c>
      <c r="BN83" s="76">
        <v>4.6227071686760511E-2</v>
      </c>
      <c r="BO83" s="76">
        <v>3.8778543440075662E-2</v>
      </c>
      <c r="BP83" s="76">
        <v>5.4741417943891729E-2</v>
      </c>
      <c r="BQ83" s="76">
        <v>4.62457490603186E-2</v>
      </c>
      <c r="BR83" s="76">
        <v>4.4074983262664583E-2</v>
      </c>
      <c r="BS83" s="76">
        <v>4.8726982649737419E-2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4.8074195308237859E-2</v>
      </c>
      <c r="CB83" s="76">
        <v>0.42177018904085722</v>
      </c>
      <c r="CC83" s="76">
        <v>5.5628625024256667E-2</v>
      </c>
      <c r="CD83" s="76">
        <v>5.1186338868151202E-2</v>
      </c>
      <c r="CE83" s="76">
        <v>5.8906813111378069E-2</v>
      </c>
      <c r="CF83" s="76">
        <v>4.3201299672944143E-2</v>
      </c>
    </row>
    <row r="84" spans="1:84" x14ac:dyDescent="0.25">
      <c r="A84" s="17"/>
      <c r="B84" s="17"/>
      <c r="C84" s="17"/>
      <c r="D84" s="17"/>
      <c r="E84" s="11"/>
      <c r="F84" s="148" t="s">
        <v>90</v>
      </c>
      <c r="G84" s="111" t="e">
        <f ca="1">(INDIRECT("H84")+INDIRECT("I84")+INDIRECT("J84")+INDIRECT("K84")+INDIRECT("L84")+INDIRECT("M84")+INDIRECT("N84")+INDIRECT("O84")+INDIRECT("P84")+INDIRECT("Q84")+INDIRECT("R84")+INDIRECT("S84")) / 12</f>
        <v>#REF!</v>
      </c>
      <c r="H84" s="71" t="e">
        <f>#REF!</f>
        <v>#REF!</v>
      </c>
      <c r="I84" s="71">
        <v>4</v>
      </c>
      <c r="J84" s="71">
        <v>4</v>
      </c>
      <c r="K84" s="71">
        <v>4</v>
      </c>
      <c r="L84" s="71">
        <v>4</v>
      </c>
      <c r="M84" s="71">
        <v>5</v>
      </c>
      <c r="N84" s="71">
        <v>5</v>
      </c>
      <c r="O84" s="71">
        <v>4</v>
      </c>
      <c r="P84" s="71">
        <v>5</v>
      </c>
      <c r="Q84" s="71">
        <v>4</v>
      </c>
      <c r="R84" s="71">
        <v>5</v>
      </c>
      <c r="S84" s="71">
        <v>5</v>
      </c>
      <c r="T84" s="71">
        <v>5</v>
      </c>
      <c r="U84" s="71">
        <v>5</v>
      </c>
      <c r="V84" s="71">
        <v>5</v>
      </c>
      <c r="W84" s="71">
        <v>5</v>
      </c>
      <c r="X84" s="71">
        <v>5</v>
      </c>
      <c r="Y84" s="71">
        <v>4</v>
      </c>
      <c r="Z84" s="71">
        <v>4</v>
      </c>
      <c r="AA84" s="71">
        <v>5</v>
      </c>
      <c r="AB84" s="71">
        <v>5</v>
      </c>
      <c r="AC84" s="71">
        <v>4</v>
      </c>
      <c r="AD84" s="71">
        <v>4</v>
      </c>
      <c r="AE84" s="71">
        <v>3</v>
      </c>
      <c r="AF84" s="71">
        <v>3</v>
      </c>
      <c r="AG84" s="71">
        <v>3</v>
      </c>
      <c r="AH84" s="71">
        <v>4</v>
      </c>
      <c r="AI84" s="71">
        <v>3</v>
      </c>
      <c r="AJ84" s="71">
        <v>3</v>
      </c>
      <c r="AK84" s="71">
        <v>3</v>
      </c>
      <c r="AL84" s="71">
        <v>4</v>
      </c>
      <c r="AM84" s="71">
        <v>5</v>
      </c>
      <c r="AN84" s="71">
        <v>5</v>
      </c>
      <c r="AO84" s="71">
        <v>5</v>
      </c>
      <c r="AP84" s="71">
        <v>6</v>
      </c>
      <c r="AQ84" s="71">
        <v>7</v>
      </c>
      <c r="AR84" s="71">
        <v>7</v>
      </c>
      <c r="AS84" s="71">
        <v>8</v>
      </c>
      <c r="AT84" s="71">
        <v>7</v>
      </c>
      <c r="AU84" s="71">
        <v>4</v>
      </c>
      <c r="AV84" s="71">
        <v>5</v>
      </c>
      <c r="AW84" s="71">
        <v>5</v>
      </c>
      <c r="AX84" s="71">
        <v>5</v>
      </c>
      <c r="AY84" s="71">
        <v>5</v>
      </c>
      <c r="AZ84" s="71">
        <v>6</v>
      </c>
      <c r="BA84" s="71">
        <v>8</v>
      </c>
      <c r="BB84" s="71">
        <v>5</v>
      </c>
      <c r="BC84" s="71">
        <v>5</v>
      </c>
      <c r="BD84" s="71">
        <v>6</v>
      </c>
      <c r="BE84" s="71">
        <v>6</v>
      </c>
      <c r="BF84" s="71">
        <v>6</v>
      </c>
      <c r="BG84" s="71">
        <v>7</v>
      </c>
      <c r="BH84" s="71">
        <v>6</v>
      </c>
      <c r="BI84" s="71">
        <v>7</v>
      </c>
      <c r="BJ84" s="71">
        <v>5</v>
      </c>
      <c r="BK84" s="71">
        <v>7</v>
      </c>
      <c r="BL84" s="71">
        <v>9</v>
      </c>
      <c r="BM84" s="71">
        <v>6</v>
      </c>
      <c r="BN84" s="71">
        <v>6</v>
      </c>
      <c r="BO84" s="71">
        <v>9</v>
      </c>
      <c r="BP84" s="71">
        <v>7</v>
      </c>
      <c r="BQ84" s="71">
        <v>5</v>
      </c>
      <c r="BR84" s="71">
        <v>9</v>
      </c>
      <c r="BS84" s="71">
        <v>6</v>
      </c>
      <c r="BT84" s="71">
        <v>6</v>
      </c>
      <c r="BU84" s="71">
        <v>9</v>
      </c>
      <c r="BV84" s="71">
        <v>9</v>
      </c>
      <c r="BW84" s="71">
        <v>10</v>
      </c>
      <c r="BX84" s="71">
        <v>9</v>
      </c>
      <c r="BY84" s="71">
        <v>10</v>
      </c>
      <c r="BZ84" s="71">
        <v>8</v>
      </c>
      <c r="CA84" s="71">
        <v>5</v>
      </c>
      <c r="CB84" s="71">
        <v>28</v>
      </c>
      <c r="CC84" s="71">
        <v>4</v>
      </c>
      <c r="CD84" s="71">
        <v>8</v>
      </c>
      <c r="CE84" s="71">
        <v>10</v>
      </c>
      <c r="CF84" s="71">
        <v>4</v>
      </c>
    </row>
    <row r="85" spans="1:84" x14ac:dyDescent="0.25">
      <c r="A85" s="48" t="s">
        <v>88</v>
      </c>
      <c r="B85" s="62" t="s">
        <v>74</v>
      </c>
      <c r="C85" s="63" t="s">
        <v>89</v>
      </c>
      <c r="D85" s="17"/>
      <c r="E85" s="11"/>
      <c r="F85" s="27" t="s">
        <v>68</v>
      </c>
      <c r="G85" s="23" t="e">
        <f ca="1">G84/G8</f>
        <v>#REF!</v>
      </c>
      <c r="H85" s="76" t="e">
        <f>IF(H5=0, 0, H84/H5)</f>
        <v>#REF!</v>
      </c>
      <c r="I85" s="76">
        <v>1.4466546112115732E-3</v>
      </c>
      <c r="J85" s="76">
        <v>1.4477017734346724E-3</v>
      </c>
      <c r="K85" s="76">
        <v>1.4577259475218659E-3</v>
      </c>
      <c r="L85" s="76">
        <v>1.4582573824279985E-3</v>
      </c>
      <c r="M85" s="76">
        <v>1.8288222384784199E-3</v>
      </c>
      <c r="N85" s="76">
        <v>1.8395879323031641E-3</v>
      </c>
      <c r="O85" s="76">
        <v>1.4803849000740192E-3</v>
      </c>
      <c r="P85" s="76">
        <v>1.8698578908002991E-3</v>
      </c>
      <c r="Q85" s="76">
        <v>1.5111446921042689E-3</v>
      </c>
      <c r="R85" s="76">
        <v>1.9004180919802356E-3</v>
      </c>
      <c r="S85" s="76">
        <v>1.9171779141104294E-3</v>
      </c>
      <c r="T85" s="76">
        <v>1.9319938176197836E-3</v>
      </c>
      <c r="U85" s="76">
        <v>1.9470404984423676E-3</v>
      </c>
      <c r="V85" s="76">
        <v>1.9661816751867871E-3</v>
      </c>
      <c r="W85" s="76">
        <v>1.9731649565903711E-3</v>
      </c>
      <c r="X85" s="76">
        <v>1.9747235387045812E-3</v>
      </c>
      <c r="Y85" s="76">
        <v>1.5804030027657052E-3</v>
      </c>
      <c r="Z85" s="76">
        <v>1.5822784810126582E-3</v>
      </c>
      <c r="AA85" s="76">
        <v>1.9817677368212444E-3</v>
      </c>
      <c r="AB85" s="76">
        <v>1.9809825673534074E-3</v>
      </c>
      <c r="AC85" s="76">
        <v>1.5854141894569957E-3</v>
      </c>
      <c r="AD85" s="76">
        <v>1.5885623510722795E-3</v>
      </c>
      <c r="AE85" s="76">
        <v>1.1947431302270011E-3</v>
      </c>
      <c r="AF85" s="76">
        <v>1.1966493817311527E-3</v>
      </c>
      <c r="AG85" s="76">
        <v>1.1976047904191617E-3</v>
      </c>
      <c r="AH85" s="76">
        <v>1.5929908403026682E-3</v>
      </c>
      <c r="AI85" s="76">
        <v>1.199040767386091E-3</v>
      </c>
      <c r="AJ85" s="76">
        <v>1.2024048096192384E-3</v>
      </c>
      <c r="AK85" s="76">
        <v>1.2014417300760913E-3</v>
      </c>
      <c r="AL85" s="76">
        <v>1.6051364365971107E-3</v>
      </c>
      <c r="AM85" s="76">
        <v>2.008032128514056E-3</v>
      </c>
      <c r="AN85" s="76">
        <v>2.0016012810248197E-3</v>
      </c>
      <c r="AO85" s="76">
        <v>2.3180343069077423E-3</v>
      </c>
      <c r="AP85" s="76">
        <v>2.7855153203342618E-3</v>
      </c>
      <c r="AQ85" s="76">
        <v>2.8225806451612902E-3</v>
      </c>
      <c r="AR85" s="76">
        <v>3.269500233535731E-3</v>
      </c>
      <c r="AS85" s="76">
        <v>3.7453183520599251E-3</v>
      </c>
      <c r="AT85" s="76">
        <v>3.2848427968090099E-3</v>
      </c>
      <c r="AU85" s="76">
        <v>1.8788163457022077E-3</v>
      </c>
      <c r="AV85" s="76">
        <v>2.3496240601503758E-3</v>
      </c>
      <c r="AW85" s="76">
        <v>2.3518344308560675E-3</v>
      </c>
      <c r="AX85" s="76">
        <v>2.352941176470588E-3</v>
      </c>
      <c r="AY85" s="76">
        <v>2.3540489642184556E-3</v>
      </c>
      <c r="AZ85" s="76">
        <v>2.8328611898016999E-3</v>
      </c>
      <c r="BA85" s="76">
        <v>3.7825059101654845E-3</v>
      </c>
      <c r="BB85" s="76">
        <v>2.3663038334122101E-3</v>
      </c>
      <c r="BC85" s="76">
        <v>2.3775558725630053E-3</v>
      </c>
      <c r="BD85" s="76">
        <v>2.8517110266159697E-3</v>
      </c>
      <c r="BE85" s="76">
        <v>2.8612303290414878E-3</v>
      </c>
      <c r="BF85" s="76">
        <v>2.8612303290414878E-3</v>
      </c>
      <c r="BG85" s="76">
        <v>3.3412887828162289E-3</v>
      </c>
      <c r="BH85" s="76">
        <v>2.8735632183908046E-3</v>
      </c>
      <c r="BI85" s="76">
        <v>3.3621517771373678E-3</v>
      </c>
      <c r="BJ85" s="76">
        <v>2.406159769008662E-3</v>
      </c>
      <c r="BK85" s="76">
        <v>3.386550556361877E-3</v>
      </c>
      <c r="BL85" s="76">
        <v>4.4096031357177858E-3</v>
      </c>
      <c r="BM85" s="76">
        <v>2.9397354238118569E-3</v>
      </c>
      <c r="BN85" s="76">
        <v>2.9513034923757992E-3</v>
      </c>
      <c r="BO85" s="76">
        <v>4.440059200789344E-3</v>
      </c>
      <c r="BP85" s="76">
        <v>3.4619188921859545E-3</v>
      </c>
      <c r="BQ85" s="76">
        <v>2.4740227610094011E-3</v>
      </c>
      <c r="BR85" s="76">
        <v>4.4687189672293947E-3</v>
      </c>
      <c r="BS85" s="76">
        <v>2.9925187032418953E-3</v>
      </c>
      <c r="BT85" s="76">
        <v>2.9925187032418953E-3</v>
      </c>
      <c r="BU85" s="76">
        <v>4.4887780548628431E-3</v>
      </c>
      <c r="BV85" s="76">
        <v>4.4843049327354259E-3</v>
      </c>
      <c r="BW85" s="76">
        <v>5.0000000000000001E-3</v>
      </c>
      <c r="BX85" s="76">
        <v>4.5090180360721445E-3</v>
      </c>
      <c r="BY85" s="76">
        <v>5.0226017076845809E-3</v>
      </c>
      <c r="BZ85" s="76">
        <v>4.0444893832153692E-3</v>
      </c>
      <c r="CA85" s="76">
        <v>2.5290844714213456E-3</v>
      </c>
      <c r="CB85" s="76">
        <v>1.4162873039959535E-2</v>
      </c>
      <c r="CC85" s="76">
        <v>2.0191822311963654E-3</v>
      </c>
      <c r="CD85" s="76">
        <v>4.0465351542741529E-3</v>
      </c>
      <c r="CE85" s="76">
        <v>5.0735667174023336E-3</v>
      </c>
      <c r="CF85" s="76">
        <v>2.0304568527918783E-3</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1" t="e">
        <f>#REF!</f>
        <v>#REF!</v>
      </c>
      <c r="I86" s="71">
        <v>1994</v>
      </c>
      <c r="J86" s="71">
        <v>2094</v>
      </c>
      <c r="K86" s="71">
        <v>2385</v>
      </c>
      <c r="L86" s="71">
        <v>2306</v>
      </c>
      <c r="M86" s="71">
        <v>1775</v>
      </c>
      <c r="N86" s="71">
        <v>2305</v>
      </c>
      <c r="O86" s="71">
        <v>2245</v>
      </c>
      <c r="P86" s="71">
        <v>1955</v>
      </c>
      <c r="Q86" s="71">
        <v>2386</v>
      </c>
      <c r="R86" s="71">
        <v>2635</v>
      </c>
      <c r="S86" s="71">
        <v>3327</v>
      </c>
      <c r="T86" s="71">
        <v>1654</v>
      </c>
      <c r="U86" s="71">
        <v>637</v>
      </c>
      <c r="V86" s="71">
        <v>1058</v>
      </c>
      <c r="W86" s="71">
        <v>2793</v>
      </c>
      <c r="X86" s="71">
        <v>2286</v>
      </c>
      <c r="Y86" s="71">
        <v>1840</v>
      </c>
      <c r="Z86" s="71">
        <v>2485</v>
      </c>
      <c r="AA86" s="71">
        <v>2381</v>
      </c>
      <c r="AB86" s="71">
        <v>2029</v>
      </c>
      <c r="AC86" s="71">
        <v>2511</v>
      </c>
      <c r="AD86" s="71">
        <v>2319</v>
      </c>
      <c r="AE86" s="71">
        <v>2438</v>
      </c>
      <c r="AF86" s="71">
        <v>3145</v>
      </c>
      <c r="AG86" s="71">
        <v>358</v>
      </c>
      <c r="AH86" s="71">
        <v>2098</v>
      </c>
      <c r="AI86" s="71">
        <v>2399</v>
      </c>
      <c r="AJ86" s="71">
        <v>2263</v>
      </c>
      <c r="AK86" s="71">
        <v>1803</v>
      </c>
      <c r="AL86" s="71">
        <v>2266</v>
      </c>
      <c r="AM86" s="71">
        <v>2550</v>
      </c>
      <c r="AN86" s="71">
        <v>2018</v>
      </c>
      <c r="AO86" s="71">
        <v>2271</v>
      </c>
      <c r="AP86" s="71">
        <v>2378</v>
      </c>
      <c r="AQ86" s="71">
        <v>2103</v>
      </c>
      <c r="AR86" s="71">
        <v>2476</v>
      </c>
      <c r="AS86" s="71">
        <v>2119</v>
      </c>
      <c r="AT86" s="71">
        <v>2236</v>
      </c>
      <c r="AU86" s="71">
        <v>2649</v>
      </c>
      <c r="AV86" s="71">
        <v>2177</v>
      </c>
      <c r="AW86" s="71">
        <v>1764</v>
      </c>
      <c r="AX86" s="71">
        <v>2111</v>
      </c>
      <c r="AY86" s="71">
        <v>2324</v>
      </c>
      <c r="AZ86" s="71">
        <v>2515</v>
      </c>
      <c r="BA86" s="71">
        <v>2638</v>
      </c>
      <c r="BB86" s="71">
        <v>2550</v>
      </c>
      <c r="BC86" s="71">
        <v>2078</v>
      </c>
      <c r="BD86" s="71">
        <v>2298</v>
      </c>
      <c r="BE86" s="71">
        <v>2221</v>
      </c>
      <c r="BF86" s="71">
        <v>1836</v>
      </c>
      <c r="BG86" s="71">
        <v>2278</v>
      </c>
      <c r="BH86" s="71">
        <v>2158</v>
      </c>
      <c r="BI86" s="71">
        <v>1788</v>
      </c>
      <c r="BJ86" s="71">
        <v>2311</v>
      </c>
      <c r="BK86" s="71">
        <v>2207</v>
      </c>
      <c r="BL86" s="71">
        <v>2157</v>
      </c>
      <c r="BM86" s="71">
        <v>2172</v>
      </c>
      <c r="BN86" s="71">
        <v>2053</v>
      </c>
      <c r="BO86" s="71">
        <v>1713</v>
      </c>
      <c r="BP86" s="71">
        <v>2436</v>
      </c>
      <c r="BQ86" s="71">
        <v>20162</v>
      </c>
      <c r="BR86" s="71">
        <v>1966</v>
      </c>
      <c r="BS86" s="71">
        <v>2193</v>
      </c>
      <c r="BT86" s="71">
        <v>2033</v>
      </c>
      <c r="BU86" s="71">
        <v>1559</v>
      </c>
      <c r="BV86" s="71">
        <v>2202</v>
      </c>
      <c r="BW86" s="71">
        <v>2254</v>
      </c>
      <c r="BX86" s="71">
        <v>2440</v>
      </c>
      <c r="BY86" s="71">
        <v>4154</v>
      </c>
      <c r="BZ86" s="71">
        <v>2473</v>
      </c>
      <c r="CA86" s="71">
        <v>2198</v>
      </c>
      <c r="CB86" s="71">
        <v>19338</v>
      </c>
      <c r="CC86" s="71">
        <v>2576</v>
      </c>
      <c r="CD86" s="71">
        <v>2378</v>
      </c>
      <c r="CE86" s="71">
        <v>2736</v>
      </c>
      <c r="CF86" s="71">
        <v>2017</v>
      </c>
    </row>
    <row r="87" spans="1:84" x14ac:dyDescent="0.25">
      <c r="A87" s="48" t="s">
        <v>88</v>
      </c>
      <c r="B87" s="62" t="s">
        <v>74</v>
      </c>
      <c r="C87" s="63" t="s">
        <v>89</v>
      </c>
      <c r="D87" s="17"/>
      <c r="E87" s="11"/>
      <c r="F87" s="27" t="s">
        <v>68</v>
      </c>
      <c r="G87" s="23" t="e">
        <f ca="1">G86/G8</f>
        <v>#REF!</v>
      </c>
      <c r="H87" s="76" t="e">
        <f>IF(H6=0, 0, H86/H6)</f>
        <v>#REF!</v>
      </c>
      <c r="I87" s="76">
        <v>5.9149832398920237E-2</v>
      </c>
      <c r="J87" s="76">
        <v>6.1888576917393232E-2</v>
      </c>
      <c r="K87" s="76">
        <v>6.9986501555255584E-2</v>
      </c>
      <c r="L87" s="76">
        <v>6.7144188213370606E-2</v>
      </c>
      <c r="M87" s="76">
        <v>5.1547888714642505E-2</v>
      </c>
      <c r="N87" s="76">
        <v>6.6658954856994135E-2</v>
      </c>
      <c r="O87" s="76">
        <v>6.4667588431846987E-2</v>
      </c>
      <c r="P87" s="76">
        <v>5.6025218512680899E-2</v>
      </c>
      <c r="Q87" s="76">
        <v>6.8078064368865557E-2</v>
      </c>
      <c r="R87" s="76">
        <v>7.4928199732703954E-2</v>
      </c>
      <c r="S87" s="76">
        <v>9.4292030382042855E-2</v>
      </c>
      <c r="T87" s="76">
        <v>4.6749576031656304E-2</v>
      </c>
      <c r="U87" s="76">
        <v>1.7948717948717947E-2</v>
      </c>
      <c r="V87" s="76">
        <v>2.9697412002470107E-2</v>
      </c>
      <c r="W87" s="76">
        <v>7.823091143353314E-2</v>
      </c>
      <c r="X87" s="76">
        <v>6.3835134455893436E-2</v>
      </c>
      <c r="Y87" s="76">
        <v>5.1277763843602824E-2</v>
      </c>
      <c r="Z87" s="76">
        <v>6.9073826995774967E-2</v>
      </c>
      <c r="AA87" s="76">
        <v>6.5904561558901689E-2</v>
      </c>
      <c r="AB87" s="76">
        <v>5.5872229106429847E-2</v>
      </c>
      <c r="AC87" s="76">
        <v>6.9101216357532066E-2</v>
      </c>
      <c r="AD87" s="76">
        <v>6.3630127589518456E-2</v>
      </c>
      <c r="AE87" s="76">
        <v>6.6765253587468501E-2</v>
      </c>
      <c r="AF87" s="76">
        <v>8.6091264953053567E-2</v>
      </c>
      <c r="AG87" s="76">
        <v>9.7873038438405606E-3</v>
      </c>
      <c r="AH87" s="76">
        <v>5.7297356346952155E-2</v>
      </c>
      <c r="AI87" s="76">
        <v>6.5362504427430995E-2</v>
      </c>
      <c r="AJ87" s="76">
        <v>6.1434466282984039E-2</v>
      </c>
      <c r="AK87" s="76">
        <v>4.879831113998051E-2</v>
      </c>
      <c r="AL87" s="76">
        <v>6.1228349860844661E-2</v>
      </c>
      <c r="AM87" s="76">
        <v>6.8612942284407369E-2</v>
      </c>
      <c r="AN87" s="76">
        <v>5.4129449317346638E-2</v>
      </c>
      <c r="AO87" s="76">
        <v>6.2543031037426672E-2</v>
      </c>
      <c r="AP87" s="76">
        <v>6.531710934710358E-2</v>
      </c>
      <c r="AQ87" s="76">
        <v>5.5988924682516442E-2</v>
      </c>
      <c r="AR87" s="76">
        <v>6.7591177112906742E-2</v>
      </c>
      <c r="AS87" s="76">
        <v>5.7677127847791172E-2</v>
      </c>
      <c r="AT87" s="76">
        <v>5.9885371471423213E-2</v>
      </c>
      <c r="AU87" s="76">
        <v>7.0010835954224707E-2</v>
      </c>
      <c r="AV87" s="76">
        <v>5.7405795954961369E-2</v>
      </c>
      <c r="AW87" s="76">
        <v>4.6507949062722452E-2</v>
      </c>
      <c r="AX87" s="76">
        <v>5.5583348692698598E-2</v>
      </c>
      <c r="AY87" s="76">
        <v>6.0912641207768722E-2</v>
      </c>
      <c r="AZ87" s="76">
        <v>6.5292453075105797E-2</v>
      </c>
      <c r="BA87" s="76">
        <v>6.8056343841907022E-2</v>
      </c>
      <c r="BB87" s="76">
        <v>6.5520696831881595E-2</v>
      </c>
      <c r="BC87" s="76">
        <v>5.3147139313025907E-2</v>
      </c>
      <c r="BD87" s="76">
        <v>5.8390080292712677E-2</v>
      </c>
      <c r="BE87" s="76">
        <v>5.6019370948621583E-2</v>
      </c>
      <c r="BF87" s="76">
        <v>4.5850710486227304E-2</v>
      </c>
      <c r="BG87" s="76">
        <v>5.6326187473728459E-2</v>
      </c>
      <c r="BH87" s="76">
        <v>5.2986961966263166E-2</v>
      </c>
      <c r="BI87" s="76">
        <v>4.3713175072733049E-2</v>
      </c>
      <c r="BJ87" s="76">
        <v>5.5900921603251011E-2</v>
      </c>
      <c r="BK87" s="76">
        <v>5.2899019678339446E-2</v>
      </c>
      <c r="BL87" s="76">
        <v>5.1008584198453423E-2</v>
      </c>
      <c r="BM87" s="76">
        <v>5.1363303142809846E-2</v>
      </c>
      <c r="BN87" s="76">
        <v>4.8296791192246162E-2</v>
      </c>
      <c r="BO87" s="76">
        <v>4.0420963212912053E-2</v>
      </c>
      <c r="BP87" s="76">
        <v>5.7175045768201663E-2</v>
      </c>
      <c r="BQ87" s="76">
        <v>0.47245459871118922</v>
      </c>
      <c r="BR87" s="76">
        <v>4.5938872791849703E-2</v>
      </c>
      <c r="BS87" s="76">
        <v>5.0853353121231799E-2</v>
      </c>
      <c r="BT87" s="76">
        <v>4.7143122159354421E-2</v>
      </c>
      <c r="BU87" s="76">
        <v>3.6151562934792693E-2</v>
      </c>
      <c r="BV87" s="76">
        <v>5.0974582156581322E-2</v>
      </c>
      <c r="BW87" s="76">
        <v>5.2166265506387706E-2</v>
      </c>
      <c r="BX87" s="76">
        <v>5.6279552531426594E-2</v>
      </c>
      <c r="BY87" s="76">
        <v>9.5406522737712454E-2</v>
      </c>
      <c r="BZ87" s="76">
        <v>5.6629264941607513E-2</v>
      </c>
      <c r="CA87" s="76">
        <v>5.0127713920817371E-2</v>
      </c>
      <c r="CB87" s="76">
        <v>0.44011015271171394</v>
      </c>
      <c r="CC87" s="76">
        <v>5.8020631559980176E-2</v>
      </c>
      <c r="CD87" s="76">
        <v>5.3274189573672068E-2</v>
      </c>
      <c r="CE87" s="76">
        <v>6.1283458393997091E-2</v>
      </c>
      <c r="CF87" s="76">
        <v>4.5011269554350496E-2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1699</v>
      </c>
      <c r="J88" s="73">
        <v>1768</v>
      </c>
      <c r="K88" s="73">
        <v>1962</v>
      </c>
      <c r="L88" s="73">
        <v>1913</v>
      </c>
      <c r="M88" s="73">
        <v>1479</v>
      </c>
      <c r="N88" s="73">
        <v>1872</v>
      </c>
      <c r="O88" s="73">
        <v>1830</v>
      </c>
      <c r="P88" s="73">
        <v>1574</v>
      </c>
      <c r="Q88" s="73">
        <v>1937</v>
      </c>
      <c r="R88" s="73">
        <v>2287</v>
      </c>
      <c r="S88" s="73">
        <v>2707</v>
      </c>
      <c r="T88" s="73">
        <v>1307</v>
      </c>
      <c r="U88" s="73">
        <v>483</v>
      </c>
      <c r="V88" s="73">
        <v>802</v>
      </c>
      <c r="W88" s="73">
        <v>2238</v>
      </c>
      <c r="X88" s="73">
        <v>1803</v>
      </c>
      <c r="Y88" s="73">
        <v>1486</v>
      </c>
      <c r="Z88" s="73">
        <v>1944</v>
      </c>
      <c r="AA88" s="73">
        <v>1904</v>
      </c>
      <c r="AB88" s="73">
        <v>1607</v>
      </c>
      <c r="AC88" s="73">
        <v>1943</v>
      </c>
      <c r="AD88" s="73">
        <v>1844</v>
      </c>
      <c r="AE88" s="73">
        <v>1895</v>
      </c>
      <c r="AF88" s="73">
        <v>2450</v>
      </c>
      <c r="AG88" s="73">
        <v>246</v>
      </c>
      <c r="AH88" s="73">
        <v>1601</v>
      </c>
      <c r="AI88" s="73">
        <v>1915</v>
      </c>
      <c r="AJ88" s="73">
        <v>1777</v>
      </c>
      <c r="AK88" s="73">
        <v>1427</v>
      </c>
      <c r="AL88" s="73">
        <v>1884</v>
      </c>
      <c r="AM88" s="73">
        <v>2058</v>
      </c>
      <c r="AN88" s="73">
        <v>1612</v>
      </c>
      <c r="AO88" s="73">
        <v>1823</v>
      </c>
      <c r="AP88" s="73">
        <v>1930</v>
      </c>
      <c r="AQ88" s="73">
        <v>1663</v>
      </c>
      <c r="AR88" s="73">
        <v>2022</v>
      </c>
      <c r="AS88" s="73">
        <v>1768</v>
      </c>
      <c r="AT88" s="73">
        <v>1824</v>
      </c>
      <c r="AU88" s="73">
        <v>2191</v>
      </c>
      <c r="AV88" s="73">
        <v>1768</v>
      </c>
      <c r="AW88" s="73">
        <v>1493</v>
      </c>
      <c r="AX88" s="73">
        <v>1736</v>
      </c>
      <c r="AY88" s="73">
        <v>1886</v>
      </c>
      <c r="AZ88" s="73">
        <v>2039</v>
      </c>
      <c r="BA88" s="73">
        <v>2152</v>
      </c>
      <c r="BB88" s="73">
        <v>2091</v>
      </c>
      <c r="BC88" s="73">
        <v>1733</v>
      </c>
      <c r="BD88" s="73">
        <v>1899</v>
      </c>
      <c r="BE88" s="73">
        <v>1825</v>
      </c>
      <c r="BF88" s="73">
        <v>1529</v>
      </c>
      <c r="BG88" s="73">
        <v>1910</v>
      </c>
      <c r="BH88" s="73">
        <v>1802</v>
      </c>
      <c r="BI88" s="73">
        <v>1501</v>
      </c>
      <c r="BJ88" s="73">
        <v>1878</v>
      </c>
      <c r="BK88" s="73">
        <v>1844</v>
      </c>
      <c r="BL88" s="73">
        <v>1889</v>
      </c>
      <c r="BM88" s="73">
        <v>1842</v>
      </c>
      <c r="BN88" s="73">
        <v>1774</v>
      </c>
      <c r="BO88" s="73">
        <v>1504</v>
      </c>
      <c r="BP88" s="73">
        <v>2145</v>
      </c>
      <c r="BQ88" s="73">
        <v>1812</v>
      </c>
      <c r="BR88" s="73">
        <v>1737</v>
      </c>
      <c r="BS88" s="73">
        <v>1911</v>
      </c>
      <c r="BT88" s="73">
        <v>1748</v>
      </c>
      <c r="BU88" s="73">
        <v>1358</v>
      </c>
      <c r="BV88" s="73">
        <v>1961</v>
      </c>
      <c r="BW88" s="73">
        <v>1972</v>
      </c>
      <c r="BX88" s="73">
        <v>2086</v>
      </c>
      <c r="BY88" s="73">
        <v>3673</v>
      </c>
      <c r="BZ88" s="73">
        <v>2107</v>
      </c>
      <c r="CA88" s="73">
        <v>1857</v>
      </c>
      <c r="CB88" s="73">
        <v>2353</v>
      </c>
      <c r="CC88" s="73">
        <v>2178</v>
      </c>
      <c r="CD88" s="73">
        <v>1979</v>
      </c>
      <c r="CE88" s="73">
        <v>2334</v>
      </c>
      <c r="CF88" s="73">
        <v>1744</v>
      </c>
    </row>
    <row r="89" spans="1:84" x14ac:dyDescent="0.25">
      <c r="A89" s="48" t="s">
        <v>88</v>
      </c>
      <c r="B89" s="62" t="s">
        <v>74</v>
      </c>
      <c r="C89" s="63" t="s">
        <v>89</v>
      </c>
      <c r="D89" s="17"/>
      <c r="E89" s="11"/>
      <c r="F89" s="27" t="s">
        <v>68</v>
      </c>
      <c r="G89" s="23" t="e">
        <f ca="1">G88/G8</f>
        <v>#REF!</v>
      </c>
      <c r="H89" s="76" t="e">
        <f>IF(H8=0, 0, H88/H8)</f>
        <v>#REF!</v>
      </c>
      <c r="I89" s="76">
        <v>4.6578572211865336E-2</v>
      </c>
      <c r="J89" s="76">
        <v>4.83086507459424E-2</v>
      </c>
      <c r="K89" s="76">
        <v>5.3283363206778553E-2</v>
      </c>
      <c r="L89" s="76">
        <v>5.1581416668913638E-2</v>
      </c>
      <c r="M89" s="76">
        <v>3.9792294446835991E-2</v>
      </c>
      <c r="N89" s="76">
        <v>5.0191704426629485E-2</v>
      </c>
      <c r="O89" s="76">
        <v>4.8906943182425569E-2</v>
      </c>
      <c r="P89" s="76">
        <v>4.1896244243924512E-2</v>
      </c>
      <c r="Q89" s="76">
        <v>5.1386125480833003E-2</v>
      </c>
      <c r="R89" s="76">
        <v>6.0505846870204771E-2</v>
      </c>
      <c r="S89" s="76">
        <v>7.1439881769238892E-2</v>
      </c>
      <c r="T89" s="76">
        <v>3.4423725242309314E-2</v>
      </c>
      <c r="U89" s="76">
        <v>1.26911556046035E-2</v>
      </c>
      <c r="V89" s="76">
        <v>2.1011815871518773E-2</v>
      </c>
      <c r="W89" s="76">
        <v>5.8531227115807091E-2</v>
      </c>
      <c r="X89" s="76">
        <v>4.7022924653782959E-2</v>
      </c>
      <c r="Y89" s="76">
        <v>3.8683813193106681E-2</v>
      </c>
      <c r="Z89" s="76">
        <v>5.048826095990027E-2</v>
      </c>
      <c r="AA89" s="76">
        <v>4.9261338645830641E-2</v>
      </c>
      <c r="AB89" s="76">
        <v>4.1375936558613761E-2</v>
      </c>
      <c r="AC89" s="76">
        <v>4.999871336301176E-2</v>
      </c>
      <c r="AD89" s="76">
        <v>4.7326951210122425E-2</v>
      </c>
      <c r="AE89" s="76">
        <v>4.8556127808952777E-2</v>
      </c>
      <c r="AF89" s="76">
        <v>6.2759362672268046E-2</v>
      </c>
      <c r="AG89" s="76">
        <v>6.2942967530639918E-3</v>
      </c>
      <c r="AH89" s="76">
        <v>4.0918036138727736E-2</v>
      </c>
      <c r="AI89" s="76">
        <v>4.8845810483356712E-2</v>
      </c>
      <c r="AJ89" s="76">
        <v>4.518064630952684E-2</v>
      </c>
      <c r="AK89" s="76">
        <v>3.6176955254151349E-2</v>
      </c>
      <c r="AL89" s="76">
        <v>4.7694995063416117E-2</v>
      </c>
      <c r="AM89" s="76">
        <v>5.1897616946160637E-2</v>
      </c>
      <c r="AN89" s="76">
        <v>4.0523894517207573E-2</v>
      </c>
      <c r="AO89" s="76">
        <v>4.7390038473536449E-2</v>
      </c>
      <c r="AP89" s="76">
        <v>5.0050569227976453E-2</v>
      </c>
      <c r="AQ89" s="76">
        <v>4.153242926000849E-2</v>
      </c>
      <c r="AR89" s="76">
        <v>5.2149691795837311E-2</v>
      </c>
      <c r="AS89" s="76">
        <v>4.5479099678456592E-2</v>
      </c>
      <c r="AT89" s="76">
        <v>4.6213484000101349E-2</v>
      </c>
      <c r="AU89" s="76">
        <v>5.4821598358604812E-2</v>
      </c>
      <c r="AV89" s="76">
        <v>4.4143716761129562E-2</v>
      </c>
      <c r="AW89" s="76">
        <v>3.7273748595680938E-2</v>
      </c>
      <c r="AX89" s="76">
        <v>4.3287452623179734E-2</v>
      </c>
      <c r="AY89" s="76">
        <v>4.6825731807234899E-2</v>
      </c>
      <c r="AZ89" s="76">
        <v>5.0175948027659525E-2</v>
      </c>
      <c r="BA89" s="76">
        <v>5.2645742104361869E-2</v>
      </c>
      <c r="BB89" s="76">
        <v>5.096022616494443E-2</v>
      </c>
      <c r="BC89" s="76">
        <v>4.206106499684481E-2</v>
      </c>
      <c r="BD89" s="76">
        <v>4.5803183791606368E-2</v>
      </c>
      <c r="BE89" s="76">
        <v>4.3718857799923343E-2</v>
      </c>
      <c r="BF89" s="76">
        <v>3.6283815851922162E-2</v>
      </c>
      <c r="BG89" s="76">
        <v>4.4901029667591331E-2</v>
      </c>
      <c r="BH89" s="76">
        <v>4.2088053252364824E-2</v>
      </c>
      <c r="BI89" s="76">
        <v>3.4919157845760149E-2</v>
      </c>
      <c r="BJ89" s="76">
        <v>4.325295377599668E-2</v>
      </c>
      <c r="BK89" s="76">
        <v>4.2111994153649399E-2</v>
      </c>
      <c r="BL89" s="76">
        <v>4.2614149070564877E-2</v>
      </c>
      <c r="BM89" s="76">
        <v>4.1553871142393069E-2</v>
      </c>
      <c r="BN89" s="76">
        <v>3.9828472643182684E-2</v>
      </c>
      <c r="BO89" s="76">
        <v>3.3869296941854705E-2</v>
      </c>
      <c r="BP89" s="76">
        <v>4.8063995697768216E-2</v>
      </c>
      <c r="BQ89" s="76">
        <v>4.0540540540540543E-2</v>
      </c>
      <c r="BR89" s="76">
        <v>3.8763668823923229E-2</v>
      </c>
      <c r="BS89" s="76">
        <v>4.2345276872964167E-2</v>
      </c>
      <c r="BT89" s="76">
        <v>3.8733408672915422E-2</v>
      </c>
      <c r="BU89" s="76">
        <v>3.0091515433534978E-2</v>
      </c>
      <c r="BV89" s="76">
        <v>4.3380157062271871E-2</v>
      </c>
      <c r="BW89" s="76">
        <v>4.36205981242258E-2</v>
      </c>
      <c r="BX89" s="76">
        <v>4.5996780666357963E-2</v>
      </c>
      <c r="BY89" s="76">
        <v>8.0670312534317279E-2</v>
      </c>
      <c r="BZ89" s="76">
        <v>4.6157553452506134E-2</v>
      </c>
      <c r="CA89" s="76">
        <v>4.0523731587561375E-2</v>
      </c>
      <c r="CB89" s="76">
        <v>5.1245753114382786E-2</v>
      </c>
      <c r="CC89" s="76">
        <v>4.696090903210505E-2</v>
      </c>
      <c r="CD89" s="76">
        <v>4.2455056420817781E-2</v>
      </c>
      <c r="CE89" s="76">
        <v>5.0068645958469195E-2</v>
      </c>
      <c r="CF89" s="76">
        <v>3.7280092345182876E-2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1" t="e">
        <f>#REF!</f>
        <v>#REF!</v>
      </c>
      <c r="I90" s="71">
        <v>0</v>
      </c>
      <c r="J90" s="71">
        <v>0</v>
      </c>
      <c r="K90" s="71">
        <v>0</v>
      </c>
      <c r="L90" s="71">
        <v>0</v>
      </c>
      <c r="M90" s="71">
        <v>0</v>
      </c>
      <c r="N90" s="71">
        <v>0</v>
      </c>
      <c r="O90" s="71">
        <v>0</v>
      </c>
      <c r="P90" s="71">
        <v>0</v>
      </c>
      <c r="Q90" s="71">
        <v>0</v>
      </c>
      <c r="R90" s="71">
        <v>0</v>
      </c>
      <c r="S90" s="71">
        <v>0</v>
      </c>
      <c r="T90" s="71">
        <v>0</v>
      </c>
      <c r="U90" s="71">
        <v>0</v>
      </c>
      <c r="V90" s="71">
        <v>0</v>
      </c>
      <c r="W90" s="71">
        <v>0</v>
      </c>
      <c r="X90" s="71">
        <v>0</v>
      </c>
      <c r="Y90" s="71">
        <v>0</v>
      </c>
      <c r="Z90" s="71">
        <v>0</v>
      </c>
      <c r="AA90" s="71">
        <v>0</v>
      </c>
      <c r="AB90" s="71">
        <v>0</v>
      </c>
      <c r="AC90" s="71">
        <v>0</v>
      </c>
      <c r="AD90" s="71">
        <v>0</v>
      </c>
      <c r="AE90" s="71">
        <v>0</v>
      </c>
      <c r="AF90" s="71">
        <v>0</v>
      </c>
      <c r="AG90" s="71">
        <v>0</v>
      </c>
      <c r="AH90" s="71">
        <v>0</v>
      </c>
      <c r="AI90" s="71">
        <v>0</v>
      </c>
      <c r="AJ90" s="71">
        <v>0</v>
      </c>
      <c r="AK90" s="71">
        <v>0</v>
      </c>
      <c r="AL90" s="71">
        <v>0</v>
      </c>
      <c r="AM90" s="71">
        <v>0</v>
      </c>
      <c r="AN90" s="71">
        <v>0</v>
      </c>
      <c r="AO90" s="71">
        <v>0</v>
      </c>
      <c r="AP90" s="71">
        <v>1</v>
      </c>
      <c r="AQ90" s="71">
        <v>2</v>
      </c>
      <c r="AR90" s="71">
        <v>2</v>
      </c>
      <c r="AS90" s="71">
        <v>3</v>
      </c>
      <c r="AT90" s="71">
        <v>2</v>
      </c>
      <c r="AU90" s="71">
        <v>1</v>
      </c>
      <c r="AV90" s="71">
        <v>1</v>
      </c>
      <c r="AW90" s="71">
        <v>0</v>
      </c>
      <c r="AX90" s="71">
        <v>0</v>
      </c>
      <c r="AY90" s="71">
        <v>1</v>
      </c>
      <c r="AZ90" s="71">
        <v>0</v>
      </c>
      <c r="BA90" s="71">
        <v>2</v>
      </c>
      <c r="BB90" s="71">
        <v>0</v>
      </c>
      <c r="BC90" s="71">
        <v>0</v>
      </c>
      <c r="BD90" s="71">
        <v>0</v>
      </c>
      <c r="BE90" s="71">
        <v>0</v>
      </c>
      <c r="BF90" s="71">
        <v>1</v>
      </c>
      <c r="BG90" s="71">
        <v>1</v>
      </c>
      <c r="BH90" s="71">
        <v>0</v>
      </c>
      <c r="BI90" s="71">
        <v>0</v>
      </c>
      <c r="BJ90" s="71">
        <v>0</v>
      </c>
      <c r="BK90" s="71">
        <v>1</v>
      </c>
      <c r="BL90" s="71">
        <v>2</v>
      </c>
      <c r="BM90" s="71">
        <v>0</v>
      </c>
      <c r="BN90" s="71">
        <v>0</v>
      </c>
      <c r="BO90" s="71">
        <v>2</v>
      </c>
      <c r="BP90" s="71">
        <v>0</v>
      </c>
      <c r="BQ90" s="71">
        <v>0</v>
      </c>
      <c r="BR90" s="71">
        <v>1</v>
      </c>
      <c r="BS90" s="71">
        <v>0</v>
      </c>
      <c r="BT90" s="71">
        <v>0</v>
      </c>
      <c r="BU90" s="71">
        <v>1</v>
      </c>
      <c r="BV90" s="71">
        <v>1</v>
      </c>
      <c r="BW90" s="71">
        <v>2</v>
      </c>
      <c r="BX90" s="71">
        <v>1</v>
      </c>
      <c r="BY90" s="71">
        <v>2</v>
      </c>
      <c r="BZ90" s="71">
        <v>1</v>
      </c>
      <c r="CA90" s="71">
        <v>0</v>
      </c>
      <c r="CB90" s="71">
        <v>0</v>
      </c>
      <c r="CC90" s="71">
        <v>1</v>
      </c>
      <c r="CD90" s="71">
        <v>1</v>
      </c>
      <c r="CE90" s="71">
        <v>3</v>
      </c>
      <c r="CF90" s="71">
        <v>1</v>
      </c>
    </row>
    <row r="91" spans="1:84" x14ac:dyDescent="0.25">
      <c r="A91" s="48" t="s">
        <v>88</v>
      </c>
      <c r="B91" s="62" t="s">
        <v>74</v>
      </c>
      <c r="C91" s="63" t="s">
        <v>89</v>
      </c>
      <c r="D91" s="17"/>
      <c r="E91" s="11"/>
      <c r="F91" s="27" t="s">
        <v>68</v>
      </c>
      <c r="G91" s="23" t="e">
        <f ca="1">G90/G8</f>
        <v>#REF!</v>
      </c>
      <c r="H91" s="76" t="e">
        <f>IF(H5=0, 0, H90/H5)</f>
        <v>#REF!</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v>0</v>
      </c>
      <c r="AK91" s="76">
        <v>0</v>
      </c>
      <c r="AL91" s="76">
        <v>0</v>
      </c>
      <c r="AM91" s="76">
        <v>0</v>
      </c>
      <c r="AN91" s="76">
        <v>0</v>
      </c>
      <c r="AO91" s="76">
        <v>0</v>
      </c>
      <c r="AP91" s="76">
        <v>4.6425255338904364E-4</v>
      </c>
      <c r="AQ91" s="76">
        <v>8.0645161290322581E-4</v>
      </c>
      <c r="AR91" s="76">
        <v>9.3414292386735165E-4</v>
      </c>
      <c r="AS91" s="76">
        <v>1.4044943820224719E-3</v>
      </c>
      <c r="AT91" s="76">
        <v>9.3852651337400278E-4</v>
      </c>
      <c r="AU91" s="76">
        <v>4.6970408642555192E-4</v>
      </c>
      <c r="AV91" s="76">
        <v>4.6992481203007516E-4</v>
      </c>
      <c r="AW91" s="76">
        <v>0</v>
      </c>
      <c r="AX91" s="76">
        <v>0</v>
      </c>
      <c r="AY91" s="76">
        <v>4.7080979284369113E-4</v>
      </c>
      <c r="AZ91" s="76">
        <v>0</v>
      </c>
      <c r="BA91" s="76">
        <v>9.4562647754137111E-4</v>
      </c>
      <c r="BB91" s="76">
        <v>0</v>
      </c>
      <c r="BC91" s="76">
        <v>0</v>
      </c>
      <c r="BD91" s="76">
        <v>0</v>
      </c>
      <c r="BE91" s="76">
        <v>0</v>
      </c>
      <c r="BF91" s="76">
        <v>4.7687172150691462E-4</v>
      </c>
      <c r="BG91" s="76">
        <v>4.7732696897374703E-4</v>
      </c>
      <c r="BH91" s="76">
        <v>0</v>
      </c>
      <c r="BI91" s="76">
        <v>0</v>
      </c>
      <c r="BJ91" s="76">
        <v>0</v>
      </c>
      <c r="BK91" s="76">
        <v>4.8379293662312528E-4</v>
      </c>
      <c r="BL91" s="76">
        <v>9.7991180793728563E-4</v>
      </c>
      <c r="BM91" s="76">
        <v>0</v>
      </c>
      <c r="BN91" s="76">
        <v>0</v>
      </c>
      <c r="BO91" s="76">
        <v>9.8667982239763205E-4</v>
      </c>
      <c r="BP91" s="76">
        <v>0</v>
      </c>
      <c r="BQ91" s="76">
        <v>0</v>
      </c>
      <c r="BR91" s="76">
        <v>4.965243296921549E-4</v>
      </c>
      <c r="BS91" s="76">
        <v>0</v>
      </c>
      <c r="BT91" s="76">
        <v>0</v>
      </c>
      <c r="BU91" s="76">
        <v>4.9875311720698251E-4</v>
      </c>
      <c r="BV91" s="76">
        <v>4.9825610363726954E-4</v>
      </c>
      <c r="BW91" s="76">
        <v>1E-3</v>
      </c>
      <c r="BX91" s="76">
        <v>5.0100200400801599E-4</v>
      </c>
      <c r="BY91" s="76">
        <v>1.0045203415369162E-3</v>
      </c>
      <c r="BZ91" s="76">
        <v>5.0556117290192115E-4</v>
      </c>
      <c r="CA91" s="76">
        <v>0</v>
      </c>
      <c r="CB91" s="76">
        <v>0</v>
      </c>
      <c r="CC91" s="76">
        <v>5.0479555779909136E-4</v>
      </c>
      <c r="CD91" s="76">
        <v>5.0581689428426911E-4</v>
      </c>
      <c r="CE91" s="76">
        <v>1.5220700152207001E-3</v>
      </c>
      <c r="CF91" s="76">
        <v>5.0761421319796957E-4</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1" t="e">
        <f>#REF!</f>
        <v>#REF!</v>
      </c>
      <c r="I92" s="71">
        <v>1699</v>
      </c>
      <c r="J92" s="71">
        <v>1768</v>
      </c>
      <c r="K92" s="71">
        <v>1962</v>
      </c>
      <c r="L92" s="71">
        <v>1913</v>
      </c>
      <c r="M92" s="71">
        <v>1479</v>
      </c>
      <c r="N92" s="71">
        <v>1872</v>
      </c>
      <c r="O92" s="71">
        <v>1830</v>
      </c>
      <c r="P92" s="71">
        <v>1574</v>
      </c>
      <c r="Q92" s="71">
        <v>1937</v>
      </c>
      <c r="R92" s="71">
        <v>2287</v>
      </c>
      <c r="S92" s="71">
        <v>2707</v>
      </c>
      <c r="T92" s="71">
        <v>1307</v>
      </c>
      <c r="U92" s="71">
        <v>483</v>
      </c>
      <c r="V92" s="71">
        <v>802</v>
      </c>
      <c r="W92" s="71">
        <v>2238</v>
      </c>
      <c r="X92" s="71">
        <v>1803</v>
      </c>
      <c r="Y92" s="71">
        <v>1486</v>
      </c>
      <c r="Z92" s="71">
        <v>1944</v>
      </c>
      <c r="AA92" s="71">
        <v>1904</v>
      </c>
      <c r="AB92" s="71">
        <v>1607</v>
      </c>
      <c r="AC92" s="71">
        <v>1943</v>
      </c>
      <c r="AD92" s="71">
        <v>1844</v>
      </c>
      <c r="AE92" s="71">
        <v>1895</v>
      </c>
      <c r="AF92" s="71">
        <v>2450</v>
      </c>
      <c r="AG92" s="71">
        <v>246</v>
      </c>
      <c r="AH92" s="71">
        <v>1601</v>
      </c>
      <c r="AI92" s="71">
        <v>1915</v>
      </c>
      <c r="AJ92" s="71">
        <v>1777</v>
      </c>
      <c r="AK92" s="71">
        <v>1427</v>
      </c>
      <c r="AL92" s="71">
        <v>1884</v>
      </c>
      <c r="AM92" s="71">
        <v>2058</v>
      </c>
      <c r="AN92" s="71">
        <v>1612</v>
      </c>
      <c r="AO92" s="71">
        <v>1823</v>
      </c>
      <c r="AP92" s="71">
        <v>1929</v>
      </c>
      <c r="AQ92" s="71">
        <v>1661</v>
      </c>
      <c r="AR92" s="71">
        <v>2020</v>
      </c>
      <c r="AS92" s="71">
        <v>1765</v>
      </c>
      <c r="AT92" s="71">
        <v>1822</v>
      </c>
      <c r="AU92" s="71">
        <v>2190</v>
      </c>
      <c r="AV92" s="71">
        <v>1767</v>
      </c>
      <c r="AW92" s="71">
        <v>1493</v>
      </c>
      <c r="AX92" s="71">
        <v>1736</v>
      </c>
      <c r="AY92" s="71">
        <v>1885</v>
      </c>
      <c r="AZ92" s="71">
        <v>2039</v>
      </c>
      <c r="BA92" s="71">
        <v>2150</v>
      </c>
      <c r="BB92" s="71">
        <v>2091</v>
      </c>
      <c r="BC92" s="71">
        <v>1733</v>
      </c>
      <c r="BD92" s="71">
        <v>1899</v>
      </c>
      <c r="BE92" s="71">
        <v>1825</v>
      </c>
      <c r="BF92" s="71">
        <v>1528</v>
      </c>
      <c r="BG92" s="71">
        <v>1909</v>
      </c>
      <c r="BH92" s="71">
        <v>1802</v>
      </c>
      <c r="BI92" s="71">
        <v>1501</v>
      </c>
      <c r="BJ92" s="71">
        <v>1878</v>
      </c>
      <c r="BK92" s="71">
        <v>1843</v>
      </c>
      <c r="BL92" s="71">
        <v>1887</v>
      </c>
      <c r="BM92" s="71">
        <v>1842</v>
      </c>
      <c r="BN92" s="71">
        <v>1774</v>
      </c>
      <c r="BO92" s="71">
        <v>1502</v>
      </c>
      <c r="BP92" s="71">
        <v>2145</v>
      </c>
      <c r="BQ92" s="71">
        <v>1812</v>
      </c>
      <c r="BR92" s="71">
        <v>1736</v>
      </c>
      <c r="BS92" s="71">
        <v>1911</v>
      </c>
      <c r="BT92" s="71">
        <v>1748</v>
      </c>
      <c r="BU92" s="71">
        <v>1357</v>
      </c>
      <c r="BV92" s="71">
        <v>1960</v>
      </c>
      <c r="BW92" s="71">
        <v>1970</v>
      </c>
      <c r="BX92" s="71">
        <v>2085</v>
      </c>
      <c r="BY92" s="71">
        <v>2671</v>
      </c>
      <c r="BZ92" s="71">
        <v>2106</v>
      </c>
      <c r="CA92" s="71">
        <v>1857</v>
      </c>
      <c r="CB92" s="71">
        <v>2353</v>
      </c>
      <c r="CC92" s="71">
        <v>2177</v>
      </c>
      <c r="CD92" s="71">
        <v>1978</v>
      </c>
      <c r="CE92" s="71">
        <v>2331</v>
      </c>
      <c r="CF92" s="71">
        <v>1743</v>
      </c>
    </row>
    <row r="93" spans="1:84" x14ac:dyDescent="0.25">
      <c r="A93" s="48" t="s">
        <v>88</v>
      </c>
      <c r="B93" s="62" t="s">
        <v>74</v>
      </c>
      <c r="C93" s="63" t="s">
        <v>89</v>
      </c>
      <c r="D93" s="17"/>
      <c r="E93" s="11"/>
      <c r="F93" s="27" t="s">
        <v>68</v>
      </c>
      <c r="G93" s="23" t="e">
        <f ca="1">G92/G8</f>
        <v>#REF!</v>
      </c>
      <c r="H93" s="76" t="e">
        <f>IF(H6=0, 0, H92/H6)</f>
        <v>#REF!</v>
      </c>
      <c r="I93" s="76">
        <v>5.0398979561567442E-2</v>
      </c>
      <c r="J93" s="76">
        <v>5.2253583567311954E-2</v>
      </c>
      <c r="K93" s="76">
        <v>5.7573801279417809E-2</v>
      </c>
      <c r="L93" s="76">
        <v>5.5701141392965295E-2</v>
      </c>
      <c r="M93" s="76">
        <v>4.2951733751524654E-2</v>
      </c>
      <c r="N93" s="76">
        <v>5.4136903901211716E-2</v>
      </c>
      <c r="O93" s="76">
        <v>5.2713446249567926E-2</v>
      </c>
      <c r="P93" s="76">
        <v>4.5106748817882215E-2</v>
      </c>
      <c r="Q93" s="76">
        <v>5.5267062314540059E-2</v>
      </c>
      <c r="R93" s="76">
        <v>6.5032558933090678E-2</v>
      </c>
      <c r="S93" s="76">
        <v>7.6720326493594837E-2</v>
      </c>
      <c r="T93" s="76">
        <v>3.6941775014132275E-2</v>
      </c>
      <c r="U93" s="76">
        <v>1.3609467455621301E-2</v>
      </c>
      <c r="V93" s="76">
        <v>2.2511648795823274E-2</v>
      </c>
      <c r="W93" s="76">
        <v>6.2685563833958888E-2</v>
      </c>
      <c r="X93" s="76">
        <v>5.0347658540671858E-2</v>
      </c>
      <c r="Y93" s="76">
        <v>4.1412367973692278E-2</v>
      </c>
      <c r="Z93" s="76">
        <v>5.4036024016010674E-2</v>
      </c>
      <c r="AA93" s="76">
        <v>5.2701505757307351E-2</v>
      </c>
      <c r="AB93" s="76">
        <v>4.4251686630868786E-2</v>
      </c>
      <c r="AC93" s="76">
        <v>5.3470196488524413E-2</v>
      </c>
      <c r="AD93" s="76">
        <v>5.0596789683084099E-2</v>
      </c>
      <c r="AE93" s="76">
        <v>5.1895059699857596E-2</v>
      </c>
      <c r="AF93" s="76">
        <v>6.7066327228928857E-2</v>
      </c>
      <c r="AG93" s="76">
        <v>6.7253540379463069E-3</v>
      </c>
      <c r="AH93" s="76">
        <v>4.3724055057898184E-2</v>
      </c>
      <c r="AI93" s="76">
        <v>5.2175571479170638E-2</v>
      </c>
      <c r="AJ93" s="76">
        <v>4.8240851341079381E-2</v>
      </c>
      <c r="AK93" s="76">
        <v>3.8621846919995671E-2</v>
      </c>
      <c r="AL93" s="76">
        <v>5.0906536247939692E-2</v>
      </c>
      <c r="AM93" s="76">
        <v>5.5374680478945247E-2</v>
      </c>
      <c r="AN93" s="76">
        <v>4.3239183498296717E-2</v>
      </c>
      <c r="AO93" s="76">
        <v>5.0205171986450386E-2</v>
      </c>
      <c r="AP93" s="76">
        <v>5.2984316202928011E-2</v>
      </c>
      <c r="AQ93" s="76">
        <v>4.4221399856233856E-2</v>
      </c>
      <c r="AR93" s="76">
        <v>5.5143044332823764E-2</v>
      </c>
      <c r="AS93" s="76">
        <v>4.8041590680203597E-2</v>
      </c>
      <c r="AT93" s="76">
        <v>4.8797471744603353E-2</v>
      </c>
      <c r="AU93" s="76">
        <v>5.7879853053889048E-2</v>
      </c>
      <c r="AV93" s="76">
        <v>4.6594414998813387E-2</v>
      </c>
      <c r="AW93" s="76">
        <v>3.9363020380184029E-2</v>
      </c>
      <c r="AX93" s="76">
        <v>4.5709471023460332E-2</v>
      </c>
      <c r="AY93" s="76">
        <v>4.9406337640552515E-2</v>
      </c>
      <c r="AZ93" s="76">
        <v>5.2934915236636466E-2</v>
      </c>
      <c r="BA93" s="76">
        <v>5.5466694185026574E-2</v>
      </c>
      <c r="BB93" s="76">
        <v>5.3726971402142915E-2</v>
      </c>
      <c r="BC93" s="76">
        <v>4.4323384229775699E-2</v>
      </c>
      <c r="BD93" s="76">
        <v>4.8251854863299116E-2</v>
      </c>
      <c r="BE93" s="76">
        <v>4.6031225565616569E-2</v>
      </c>
      <c r="BF93" s="76">
        <v>3.8158979097470222E-2</v>
      </c>
      <c r="BG93" s="76">
        <v>4.7202235244665332E-2</v>
      </c>
      <c r="BH93" s="76">
        <v>4.4245832003339307E-2</v>
      </c>
      <c r="BI93" s="76">
        <v>3.6696574823362589E-2</v>
      </c>
      <c r="BJ93" s="76">
        <v>4.5427057884424665E-2</v>
      </c>
      <c r="BK93" s="76">
        <v>4.4174396586850746E-2</v>
      </c>
      <c r="BL93" s="76">
        <v>4.4623643200037838E-2</v>
      </c>
      <c r="BM93" s="76">
        <v>4.3559486366968575E-2</v>
      </c>
      <c r="BN93" s="76">
        <v>4.1733320786675451E-2</v>
      </c>
      <c r="BO93" s="76">
        <v>3.5442082163335616E-2</v>
      </c>
      <c r="BP93" s="76">
        <v>5.0345021827911562E-2</v>
      </c>
      <c r="BQ93" s="76">
        <v>4.2460456942003517E-2</v>
      </c>
      <c r="BR93" s="76">
        <v>4.0564538741938501E-2</v>
      </c>
      <c r="BS93" s="76">
        <v>4.4314071050922922E-2</v>
      </c>
      <c r="BT93" s="76">
        <v>4.0534273258510341E-2</v>
      </c>
      <c r="BU93" s="76">
        <v>3.1467396345422505E-2</v>
      </c>
      <c r="BV93" s="76">
        <v>4.537247094772906E-2</v>
      </c>
      <c r="BW93" s="76">
        <v>4.5593408628031844E-2</v>
      </c>
      <c r="BX93" s="76">
        <v>4.8091338945911659E-2</v>
      </c>
      <c r="BY93" s="76">
        <v>6.1345888837850256E-2</v>
      </c>
      <c r="BZ93" s="76">
        <v>4.8225326310968632E-2</v>
      </c>
      <c r="CA93" s="76">
        <v>4.2350848385331145E-2</v>
      </c>
      <c r="CB93" s="76">
        <v>5.3551514599786069E-2</v>
      </c>
      <c r="CC93" s="76">
        <v>4.9033740258570206E-2</v>
      </c>
      <c r="CD93" s="76">
        <v>4.4313013867419405E-2</v>
      </c>
      <c r="CE93" s="76">
        <v>5.2211893829096204E-2</v>
      </c>
      <c r="CF93" s="76">
        <v>3.8896699471112003E-2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1998</v>
      </c>
      <c r="J94" s="73">
        <v>2098</v>
      </c>
      <c r="K94" s="73">
        <v>2389</v>
      </c>
      <c r="L94" s="73">
        <v>2310</v>
      </c>
      <c r="M94" s="73">
        <v>1780</v>
      </c>
      <c r="N94" s="73">
        <v>2310</v>
      </c>
      <c r="O94" s="73">
        <v>2249</v>
      </c>
      <c r="P94" s="73">
        <v>1960</v>
      </c>
      <c r="Q94" s="73">
        <v>2390</v>
      </c>
      <c r="R94" s="73">
        <v>2640</v>
      </c>
      <c r="S94" s="73">
        <v>3332</v>
      </c>
      <c r="T94" s="73">
        <v>1659</v>
      </c>
      <c r="U94" s="73">
        <v>642</v>
      </c>
      <c r="V94" s="73">
        <v>1063</v>
      </c>
      <c r="W94" s="73">
        <v>2798</v>
      </c>
      <c r="X94" s="73">
        <v>2291</v>
      </c>
      <c r="Y94" s="73">
        <v>1844</v>
      </c>
      <c r="Z94" s="73">
        <v>2489</v>
      </c>
      <c r="AA94" s="73">
        <v>2386</v>
      </c>
      <c r="AB94" s="73">
        <v>2034</v>
      </c>
      <c r="AC94" s="73">
        <v>2515</v>
      </c>
      <c r="AD94" s="73">
        <v>2323</v>
      </c>
      <c r="AE94" s="73">
        <v>2441</v>
      </c>
      <c r="AF94" s="73">
        <v>3148</v>
      </c>
      <c r="AG94" s="73">
        <v>361</v>
      </c>
      <c r="AH94" s="73">
        <v>2102</v>
      </c>
      <c r="AI94" s="73">
        <v>2406</v>
      </c>
      <c r="AJ94" s="73">
        <v>2266</v>
      </c>
      <c r="AK94" s="73">
        <v>1806</v>
      </c>
      <c r="AL94" s="73">
        <v>2270</v>
      </c>
      <c r="AM94" s="73">
        <v>2555</v>
      </c>
      <c r="AN94" s="73">
        <v>2023</v>
      </c>
      <c r="AO94" s="73">
        <v>2276</v>
      </c>
      <c r="AP94" s="73">
        <v>2384</v>
      </c>
      <c r="AQ94" s="73">
        <v>2110</v>
      </c>
      <c r="AR94" s="73">
        <v>2483</v>
      </c>
      <c r="AS94" s="73">
        <v>2127</v>
      </c>
      <c r="AT94" s="73">
        <v>2243</v>
      </c>
      <c r="AU94" s="73">
        <v>2653</v>
      </c>
      <c r="AV94" s="73">
        <v>2182</v>
      </c>
      <c r="AW94" s="73">
        <v>1769</v>
      </c>
      <c r="AX94" s="73">
        <v>2116</v>
      </c>
      <c r="AY94" s="73">
        <v>2329</v>
      </c>
      <c r="AZ94" s="73">
        <v>2521</v>
      </c>
      <c r="BA94" s="73">
        <v>2646</v>
      </c>
      <c r="BB94" s="73">
        <v>2555</v>
      </c>
      <c r="BC94" s="73">
        <v>2083</v>
      </c>
      <c r="BD94" s="73">
        <v>2304</v>
      </c>
      <c r="BE94" s="73">
        <v>2227</v>
      </c>
      <c r="BF94" s="73">
        <v>1842</v>
      </c>
      <c r="BG94" s="73">
        <v>2285</v>
      </c>
      <c r="BH94" s="73">
        <v>2164</v>
      </c>
      <c r="BI94" s="73">
        <v>1795</v>
      </c>
      <c r="BJ94" s="73">
        <v>2316</v>
      </c>
      <c r="BK94" s="73">
        <v>2214</v>
      </c>
      <c r="BL94" s="73">
        <v>2166</v>
      </c>
      <c r="BM94" s="73">
        <v>2178</v>
      </c>
      <c r="BN94" s="73">
        <v>2059</v>
      </c>
      <c r="BO94" s="73">
        <v>1722</v>
      </c>
      <c r="BP94" s="73">
        <v>2443</v>
      </c>
      <c r="BQ94" s="73">
        <v>2067</v>
      </c>
      <c r="BR94" s="73">
        <v>1975</v>
      </c>
      <c r="BS94" s="73">
        <v>2199</v>
      </c>
      <c r="BT94" s="73">
        <v>2039</v>
      </c>
      <c r="BU94" s="73">
        <v>1568</v>
      </c>
      <c r="BV94" s="73">
        <v>2211</v>
      </c>
      <c r="BW94" s="73">
        <v>2264</v>
      </c>
      <c r="BX94" s="73">
        <v>2449</v>
      </c>
      <c r="BY94" s="73">
        <v>4164</v>
      </c>
      <c r="BZ94" s="73">
        <v>2481</v>
      </c>
      <c r="CA94" s="73">
        <v>16901</v>
      </c>
      <c r="CB94" s="73">
        <v>2746</v>
      </c>
      <c r="CC94" s="73">
        <v>19757</v>
      </c>
      <c r="CD94" s="73">
        <v>17738</v>
      </c>
      <c r="CE94" s="73">
        <v>20365</v>
      </c>
      <c r="CF94" s="73">
        <v>17263</v>
      </c>
    </row>
    <row r="95" spans="1:84" x14ac:dyDescent="0.25">
      <c r="A95" s="48" t="s">
        <v>88</v>
      </c>
      <c r="B95" s="62" t="s">
        <v>74</v>
      </c>
      <c r="C95" s="63" t="s">
        <v>89</v>
      </c>
      <c r="D95" s="17"/>
      <c r="E95" s="11"/>
      <c r="F95" s="27" t="s">
        <v>68</v>
      </c>
      <c r="G95" s="23" t="e">
        <f ca="1">G94/G8</f>
        <v>#REF!</v>
      </c>
      <c r="H95" s="76" t="e">
        <f>IF(H8=0, 0, H94/H8)</f>
        <v>#REF!</v>
      </c>
      <c r="I95" s="76">
        <v>5.4775742954271303E-2</v>
      </c>
      <c r="J95" s="76">
        <v>5.7325536914585494E-2</v>
      </c>
      <c r="K95" s="76">
        <v>6.4879691488783878E-2</v>
      </c>
      <c r="L95" s="76">
        <v>6.2285976218081809E-2</v>
      </c>
      <c r="M95" s="76">
        <v>4.7890658631080496E-2</v>
      </c>
      <c r="N95" s="76">
        <v>6.1935276295680616E-2</v>
      </c>
      <c r="O95" s="76">
        <v>6.0104762413811533E-2</v>
      </c>
      <c r="P95" s="76">
        <v>5.2170672629029254E-2</v>
      </c>
      <c r="Q95" s="76">
        <v>6.3403634434275102E-2</v>
      </c>
      <c r="R95" s="76">
        <v>6.9844965342081594E-2</v>
      </c>
      <c r="S95" s="76">
        <v>8.7934128575952702E-2</v>
      </c>
      <c r="T95" s="76">
        <v>4.3694690265486724E-2</v>
      </c>
      <c r="U95" s="76">
        <v>1.6868989437174839E-2</v>
      </c>
      <c r="V95" s="76">
        <v>2.7849825774843458E-2</v>
      </c>
      <c r="W95" s="76">
        <v>7.3177110576420124E-2</v>
      </c>
      <c r="X95" s="76">
        <v>5.9750149962183446E-2</v>
      </c>
      <c r="Y95" s="76">
        <v>4.8003332118498464E-2</v>
      </c>
      <c r="Z95" s="76">
        <v>6.4642634531477255E-2</v>
      </c>
      <c r="AA95" s="76">
        <v>6.1731908618147008E-2</v>
      </c>
      <c r="AB95" s="76">
        <v>5.2370040423285871E-2</v>
      </c>
      <c r="AC95" s="76">
        <v>6.4717840508478938E-2</v>
      </c>
      <c r="AD95" s="76">
        <v>5.9620665759823423E-2</v>
      </c>
      <c r="AE95" s="76">
        <v>6.2546442206677433E-2</v>
      </c>
      <c r="AF95" s="76">
        <v>8.0639377017265229E-2</v>
      </c>
      <c r="AG95" s="76">
        <v>9.2367525522605732E-3</v>
      </c>
      <c r="AH95" s="76">
        <v>5.3722493418866764E-2</v>
      </c>
      <c r="AI95" s="76">
        <v>6.1369723249585513E-2</v>
      </c>
      <c r="AJ95" s="76">
        <v>5.7613587246701077E-2</v>
      </c>
      <c r="AK95" s="76">
        <v>4.5785270629991125E-2</v>
      </c>
      <c r="AL95" s="76">
        <v>5.7466899572162729E-2</v>
      </c>
      <c r="AM95" s="76">
        <v>6.4430714916151807E-2</v>
      </c>
      <c r="AN95" s="76">
        <v>5.0855979285552681E-2</v>
      </c>
      <c r="AO95" s="76">
        <v>5.9166060101902881E-2</v>
      </c>
      <c r="AP95" s="76">
        <v>6.1824122818391641E-2</v>
      </c>
      <c r="AQ95" s="76">
        <v>5.2695986613720935E-2</v>
      </c>
      <c r="AR95" s="76">
        <v>6.4039408866995079E-2</v>
      </c>
      <c r="AS95" s="76">
        <v>5.4713826366559484E-2</v>
      </c>
      <c r="AT95" s="76">
        <v>5.6829410423370239E-2</v>
      </c>
      <c r="AU95" s="76">
        <v>6.6381424210578993E-2</v>
      </c>
      <c r="AV95" s="76">
        <v>5.4480537314923472E-2</v>
      </c>
      <c r="AW95" s="76">
        <v>4.4164274123080764E-2</v>
      </c>
      <c r="AX95" s="76">
        <v>5.2762816676640734E-2</v>
      </c>
      <c r="AY95" s="76">
        <v>5.7824564888149563E-2</v>
      </c>
      <c r="AZ95" s="76">
        <v>6.2037059822329405E-2</v>
      </c>
      <c r="BA95" s="76">
        <v>6.4730777698950512E-2</v>
      </c>
      <c r="BB95" s="76">
        <v>6.226847338662507E-2</v>
      </c>
      <c r="BC95" s="76">
        <v>5.0555798262220279E-2</v>
      </c>
      <c r="BD95" s="76">
        <v>5.5571635311143272E-2</v>
      </c>
      <c r="BE95" s="76">
        <v>5.3348984285166733E-2</v>
      </c>
      <c r="BF95" s="76">
        <v>4.3711438063597535E-2</v>
      </c>
      <c r="BG95" s="76">
        <v>5.3716676853636749E-2</v>
      </c>
      <c r="BH95" s="76">
        <v>5.0543033983417029E-2</v>
      </c>
      <c r="BI95" s="76">
        <v>4.1758753053390718E-2</v>
      </c>
      <c r="BJ95" s="76">
        <v>5.3340703378705175E-2</v>
      </c>
      <c r="BK95" s="76">
        <v>5.0561797752808987E-2</v>
      </c>
      <c r="BL95" s="76">
        <v>4.8863021115322147E-2</v>
      </c>
      <c r="BM95" s="76">
        <v>4.9133730373578779E-2</v>
      </c>
      <c r="BN95" s="76">
        <v>4.6227071686760511E-2</v>
      </c>
      <c r="BO95" s="76">
        <v>3.8778543440075662E-2</v>
      </c>
      <c r="BP95" s="76">
        <v>5.4741417943891729E-2</v>
      </c>
      <c r="BQ95" s="76">
        <v>4.62457490603186E-2</v>
      </c>
      <c r="BR95" s="76">
        <v>4.4074983262664583E-2</v>
      </c>
      <c r="BS95" s="76">
        <v>4.8726982649737419E-2</v>
      </c>
      <c r="BT95" s="76">
        <v>4.5181590551530058E-2</v>
      </c>
      <c r="BU95" s="76">
        <v>3.4744842562432141E-2</v>
      </c>
      <c r="BV95" s="76">
        <v>4.8910518747926117E-2</v>
      </c>
      <c r="BW95" s="76">
        <v>5.0079631923553351E-2</v>
      </c>
      <c r="BX95" s="76">
        <v>5.4001014310599546E-2</v>
      </c>
      <c r="BY95" s="76">
        <v>9.1454174079198786E-2</v>
      </c>
      <c r="BZ95" s="76">
        <v>5.4350683491062042E-2</v>
      </c>
      <c r="CA95" s="76">
        <v>0.36881614839061649</v>
      </c>
      <c r="CB95" s="76">
        <v>5.9804861050614166E-2</v>
      </c>
      <c r="CC95" s="76">
        <v>0.42599021108691432</v>
      </c>
      <c r="CD95" s="76">
        <v>0.38052945467027072</v>
      </c>
      <c r="CE95" s="76">
        <v>0.43686717007036213</v>
      </c>
      <c r="CF95" s="76">
        <v>0.36901733609798848</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1" t="e">
        <f>#REF!</f>
        <v>#REF!</v>
      </c>
      <c r="I96" s="71">
        <v>2</v>
      </c>
      <c r="J96" s="71">
        <v>1</v>
      </c>
      <c r="K96" s="71">
        <v>1</v>
      </c>
      <c r="L96" s="71">
        <v>1</v>
      </c>
      <c r="M96" s="71">
        <v>1</v>
      </c>
      <c r="N96" s="71">
        <v>1</v>
      </c>
      <c r="O96" s="71">
        <v>1</v>
      </c>
      <c r="P96" s="71">
        <v>3</v>
      </c>
      <c r="Q96" s="71">
        <v>1</v>
      </c>
      <c r="R96" s="71">
        <v>1</v>
      </c>
      <c r="S96" s="71">
        <v>2</v>
      </c>
      <c r="T96" s="71">
        <v>1</v>
      </c>
      <c r="U96" s="71">
        <v>2</v>
      </c>
      <c r="V96" s="71">
        <v>1</v>
      </c>
      <c r="W96" s="71">
        <v>1</v>
      </c>
      <c r="X96" s="71">
        <v>1</v>
      </c>
      <c r="Y96" s="71">
        <v>1</v>
      </c>
      <c r="Z96" s="71">
        <v>2</v>
      </c>
      <c r="AA96" s="71">
        <v>2</v>
      </c>
      <c r="AB96" s="71">
        <v>4</v>
      </c>
      <c r="AC96" s="71">
        <v>7</v>
      </c>
      <c r="AD96" s="71">
        <v>6</v>
      </c>
      <c r="AE96" s="71">
        <v>6</v>
      </c>
      <c r="AF96" s="71">
        <v>6</v>
      </c>
      <c r="AG96" s="71">
        <v>6</v>
      </c>
      <c r="AH96" s="71">
        <v>7</v>
      </c>
      <c r="AI96" s="71">
        <v>6</v>
      </c>
      <c r="AJ96" s="71">
        <v>6</v>
      </c>
      <c r="AK96" s="71">
        <v>6</v>
      </c>
      <c r="AL96" s="71">
        <v>6</v>
      </c>
      <c r="AM96" s="71">
        <v>6</v>
      </c>
      <c r="AN96" s="71">
        <v>6</v>
      </c>
      <c r="AO96" s="71">
        <v>12</v>
      </c>
      <c r="AP96" s="71">
        <v>27</v>
      </c>
      <c r="AQ96" s="71">
        <v>34</v>
      </c>
      <c r="AR96" s="71">
        <v>29</v>
      </c>
      <c r="AS96" s="71">
        <v>33</v>
      </c>
      <c r="AT96" s="71">
        <v>27</v>
      </c>
      <c r="AU96" s="71">
        <v>22</v>
      </c>
      <c r="AV96" s="71">
        <v>23</v>
      </c>
      <c r="AW96" s="71">
        <v>30</v>
      </c>
      <c r="AX96" s="71">
        <v>26</v>
      </c>
      <c r="AY96" s="71">
        <v>24</v>
      </c>
      <c r="AZ96" s="71">
        <v>18</v>
      </c>
      <c r="BA96" s="71">
        <v>19</v>
      </c>
      <c r="BB96" s="71">
        <v>20</v>
      </c>
      <c r="BC96" s="71">
        <v>17</v>
      </c>
      <c r="BD96" s="71">
        <v>21</v>
      </c>
      <c r="BE96" s="71">
        <v>20</v>
      </c>
      <c r="BF96" s="71">
        <v>15</v>
      </c>
      <c r="BG96" s="71">
        <v>17</v>
      </c>
      <c r="BH96" s="71">
        <v>24</v>
      </c>
      <c r="BI96" s="71">
        <v>30</v>
      </c>
      <c r="BJ96" s="71">
        <v>20</v>
      </c>
      <c r="BK96" s="71">
        <v>27</v>
      </c>
      <c r="BL96" s="71">
        <v>23</v>
      </c>
      <c r="BM96" s="71">
        <v>19</v>
      </c>
      <c r="BN96" s="71">
        <v>24</v>
      </c>
      <c r="BO96" s="71">
        <v>29</v>
      </c>
      <c r="BP96" s="71">
        <v>26</v>
      </c>
      <c r="BQ96" s="71">
        <v>28</v>
      </c>
      <c r="BR96" s="71">
        <v>28</v>
      </c>
      <c r="BS96" s="71">
        <v>18</v>
      </c>
      <c r="BT96" s="71">
        <v>24</v>
      </c>
      <c r="BU96" s="71">
        <v>24</v>
      </c>
      <c r="BV96" s="71">
        <v>23</v>
      </c>
      <c r="BW96" s="71">
        <v>34</v>
      </c>
      <c r="BX96" s="71">
        <v>19</v>
      </c>
      <c r="BY96" s="71">
        <v>23</v>
      </c>
      <c r="BZ96" s="71">
        <v>20</v>
      </c>
      <c r="CA96" s="71">
        <v>14</v>
      </c>
      <c r="CB96" s="71">
        <v>8</v>
      </c>
      <c r="CC96" s="71">
        <v>24</v>
      </c>
      <c r="CD96" s="71">
        <v>21</v>
      </c>
      <c r="CE96" s="71">
        <v>29</v>
      </c>
      <c r="CF96" s="71">
        <v>19</v>
      </c>
    </row>
    <row r="97" spans="1:84" x14ac:dyDescent="0.25">
      <c r="A97" s="48" t="s">
        <v>88</v>
      </c>
      <c r="B97" s="62" t="s">
        <v>74</v>
      </c>
      <c r="C97" s="63" t="s">
        <v>89</v>
      </c>
      <c r="D97" s="17"/>
      <c r="E97" s="11"/>
      <c r="F97" s="27" t="s">
        <v>68</v>
      </c>
      <c r="G97" s="23" t="e">
        <f ca="1">G96/G8</f>
        <v>#REF!</v>
      </c>
      <c r="H97" s="76" t="e">
        <f>IF(H5=0, 0, H96/H5)</f>
        <v>#REF!</v>
      </c>
      <c r="I97" s="76">
        <v>7.2332730560578662E-4</v>
      </c>
      <c r="J97" s="76">
        <v>3.6192544335866811E-4</v>
      </c>
      <c r="K97" s="76">
        <v>3.6443148688046647E-4</v>
      </c>
      <c r="L97" s="76">
        <v>3.6456434560699962E-4</v>
      </c>
      <c r="M97" s="76">
        <v>3.65764447695684E-4</v>
      </c>
      <c r="N97" s="76">
        <v>3.6791758646063282E-4</v>
      </c>
      <c r="O97" s="76">
        <v>3.7009622501850479E-4</v>
      </c>
      <c r="P97" s="76">
        <v>1.1219147344801795E-3</v>
      </c>
      <c r="Q97" s="76">
        <v>3.7778617302606723E-4</v>
      </c>
      <c r="R97" s="76">
        <v>3.8008361839604712E-4</v>
      </c>
      <c r="S97" s="76">
        <v>7.668711656441718E-4</v>
      </c>
      <c r="T97" s="76">
        <v>3.8639876352395672E-4</v>
      </c>
      <c r="U97" s="76">
        <v>7.7881619937694702E-4</v>
      </c>
      <c r="V97" s="76">
        <v>3.9323633503735744E-4</v>
      </c>
      <c r="W97" s="76">
        <v>3.9463299131807419E-4</v>
      </c>
      <c r="X97" s="76">
        <v>3.9494470774091627E-4</v>
      </c>
      <c r="Y97" s="76">
        <v>3.9510075069142629E-4</v>
      </c>
      <c r="Z97" s="76">
        <v>7.911392405063291E-4</v>
      </c>
      <c r="AA97" s="76">
        <v>7.9270709472849786E-4</v>
      </c>
      <c r="AB97" s="76">
        <v>1.5847860538827259E-3</v>
      </c>
      <c r="AC97" s="76">
        <v>2.7744748315497426E-3</v>
      </c>
      <c r="AD97" s="76">
        <v>2.3828435266084196E-3</v>
      </c>
      <c r="AE97" s="76">
        <v>2.3894862604540022E-3</v>
      </c>
      <c r="AF97" s="76">
        <v>2.3932987634623054E-3</v>
      </c>
      <c r="AG97" s="76">
        <v>2.3952095808383233E-3</v>
      </c>
      <c r="AH97" s="76">
        <v>2.7877339705296694E-3</v>
      </c>
      <c r="AI97" s="76">
        <v>2.3980815347721821E-3</v>
      </c>
      <c r="AJ97" s="76">
        <v>2.4048096192384768E-3</v>
      </c>
      <c r="AK97" s="76">
        <v>2.4028834601521826E-3</v>
      </c>
      <c r="AL97" s="76">
        <v>2.407704654895666E-3</v>
      </c>
      <c r="AM97" s="76">
        <v>2.4096385542168677E-3</v>
      </c>
      <c r="AN97" s="76">
        <v>2.4019215372297837E-3</v>
      </c>
      <c r="AO97" s="76">
        <v>5.5632823365785811E-3</v>
      </c>
      <c r="AP97" s="76">
        <v>1.2534818941504178E-2</v>
      </c>
      <c r="AQ97" s="76">
        <v>1.3709677419354839E-2</v>
      </c>
      <c r="AR97" s="76">
        <v>1.35450723960766E-2</v>
      </c>
      <c r="AS97" s="76">
        <v>1.5449438202247191E-2</v>
      </c>
      <c r="AT97" s="76">
        <v>1.2670107930549039E-2</v>
      </c>
      <c r="AU97" s="76">
        <v>1.0333489901362142E-2</v>
      </c>
      <c r="AV97" s="76">
        <v>1.0808270676691729E-2</v>
      </c>
      <c r="AW97" s="76">
        <v>1.4111006585136407E-2</v>
      </c>
      <c r="AX97" s="76">
        <v>1.2235294117647059E-2</v>
      </c>
      <c r="AY97" s="76">
        <v>1.1299435028248588E-2</v>
      </c>
      <c r="AZ97" s="76">
        <v>8.4985835694051E-3</v>
      </c>
      <c r="BA97" s="76">
        <v>8.9834515366430268E-3</v>
      </c>
      <c r="BB97" s="76">
        <v>9.4652153336488402E-3</v>
      </c>
      <c r="BC97" s="76">
        <v>8.0836899667142172E-3</v>
      </c>
      <c r="BD97" s="76">
        <v>9.9809885931558939E-3</v>
      </c>
      <c r="BE97" s="76">
        <v>9.5374344301382922E-3</v>
      </c>
      <c r="BF97" s="76">
        <v>7.1530758226037196E-3</v>
      </c>
      <c r="BG97" s="76">
        <v>8.1145584725536984E-3</v>
      </c>
      <c r="BH97" s="76">
        <v>1.1494252873563218E-2</v>
      </c>
      <c r="BI97" s="76">
        <v>1.4409221902017291E-2</v>
      </c>
      <c r="BJ97" s="76">
        <v>9.6246390760346481E-3</v>
      </c>
      <c r="BK97" s="76">
        <v>1.3062409288824383E-2</v>
      </c>
      <c r="BL97" s="76">
        <v>1.1268985791278784E-2</v>
      </c>
      <c r="BM97" s="76">
        <v>9.309162175404213E-3</v>
      </c>
      <c r="BN97" s="76">
        <v>1.1805213969503197E-2</v>
      </c>
      <c r="BO97" s="76">
        <v>1.4306857424765663E-2</v>
      </c>
      <c r="BP97" s="76">
        <v>1.2858555885262116E-2</v>
      </c>
      <c r="BQ97" s="76">
        <v>1.3854527461652647E-2</v>
      </c>
      <c r="BR97" s="76">
        <v>1.3902681231380337E-2</v>
      </c>
      <c r="BS97" s="76">
        <v>8.9775561097256863E-3</v>
      </c>
      <c r="BT97" s="76">
        <v>1.1970074812967581E-2</v>
      </c>
      <c r="BU97" s="76">
        <v>1.1970074812967581E-2</v>
      </c>
      <c r="BV97" s="76">
        <v>1.14598903836572E-2</v>
      </c>
      <c r="BW97" s="76">
        <v>1.7000000000000001E-2</v>
      </c>
      <c r="BX97" s="76">
        <v>9.5190380761523054E-3</v>
      </c>
      <c r="BY97" s="76">
        <v>1.1551983927674536E-2</v>
      </c>
      <c r="BZ97" s="76">
        <v>1.0111223458038422E-2</v>
      </c>
      <c r="CA97" s="76">
        <v>7.0814365199797676E-3</v>
      </c>
      <c r="CB97" s="76">
        <v>4.0465351542741529E-3</v>
      </c>
      <c r="CC97" s="76">
        <v>1.2115093387178193E-2</v>
      </c>
      <c r="CD97" s="76">
        <v>1.0622154779969651E-2</v>
      </c>
      <c r="CE97" s="76">
        <v>1.4713343480466767E-2</v>
      </c>
      <c r="CF97" s="76">
        <v>9.6446700507614221E-3</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1" t="e">
        <f>#REF!</f>
        <v>#REF!</v>
      </c>
      <c r="I98" s="71">
        <v>11217</v>
      </c>
      <c r="J98" s="71">
        <v>11477</v>
      </c>
      <c r="K98" s="71">
        <v>12340</v>
      </c>
      <c r="L98" s="71">
        <v>12719</v>
      </c>
      <c r="M98" s="71">
        <v>10301</v>
      </c>
      <c r="N98" s="71">
        <v>12598</v>
      </c>
      <c r="O98" s="71">
        <v>12261</v>
      </c>
      <c r="P98" s="71">
        <v>11162</v>
      </c>
      <c r="Q98" s="71">
        <v>12803</v>
      </c>
      <c r="R98" s="71">
        <v>13283</v>
      </c>
      <c r="S98" s="71">
        <v>18763</v>
      </c>
      <c r="T98" s="71">
        <v>10380</v>
      </c>
      <c r="U98" s="71">
        <v>5020</v>
      </c>
      <c r="V98" s="71">
        <v>5940</v>
      </c>
      <c r="W98" s="71">
        <v>15364</v>
      </c>
      <c r="X98" s="71">
        <v>12805</v>
      </c>
      <c r="Y98" s="71">
        <v>10561</v>
      </c>
      <c r="Z98" s="71">
        <v>14629</v>
      </c>
      <c r="AA98" s="71">
        <v>13751</v>
      </c>
      <c r="AB98" s="71">
        <v>12285</v>
      </c>
      <c r="AC98" s="71">
        <v>14760</v>
      </c>
      <c r="AD98" s="71">
        <v>13173</v>
      </c>
      <c r="AE98" s="71">
        <v>13555</v>
      </c>
      <c r="AF98" s="71">
        <v>18150</v>
      </c>
      <c r="AG98" s="71">
        <v>3180</v>
      </c>
      <c r="AH98" s="71">
        <v>12309</v>
      </c>
      <c r="AI98" s="71">
        <v>14286</v>
      </c>
      <c r="AJ98" s="71">
        <v>13709</v>
      </c>
      <c r="AK98" s="71">
        <v>11364</v>
      </c>
      <c r="AL98" s="71">
        <v>14344</v>
      </c>
      <c r="AM98" s="71">
        <v>15426</v>
      </c>
      <c r="AN98" s="71">
        <v>12986</v>
      </c>
      <c r="AO98" s="71">
        <v>14941</v>
      </c>
      <c r="AP98" s="71">
        <v>14903</v>
      </c>
      <c r="AQ98" s="71">
        <v>13144</v>
      </c>
      <c r="AR98" s="71">
        <v>15776</v>
      </c>
      <c r="AS98" s="71">
        <v>13700</v>
      </c>
      <c r="AT98" s="71">
        <v>13313</v>
      </c>
      <c r="AU98" s="71">
        <v>16831</v>
      </c>
      <c r="AV98" s="71">
        <v>15176</v>
      </c>
      <c r="AW98" s="71">
        <v>12420</v>
      </c>
      <c r="AX98" s="71">
        <v>15373</v>
      </c>
      <c r="AY98" s="71">
        <v>16106</v>
      </c>
      <c r="AZ98" s="71">
        <v>15581</v>
      </c>
      <c r="BA98" s="71">
        <v>17226</v>
      </c>
      <c r="BB98" s="71">
        <v>17096</v>
      </c>
      <c r="BC98" s="71">
        <v>14442</v>
      </c>
      <c r="BD98" s="71">
        <v>16392</v>
      </c>
      <c r="BE98" s="71">
        <v>15802</v>
      </c>
      <c r="BF98" s="71">
        <v>13775</v>
      </c>
      <c r="BG98" s="71">
        <v>16021</v>
      </c>
      <c r="BH98" s="71">
        <v>15786</v>
      </c>
      <c r="BI98" s="71">
        <v>13483</v>
      </c>
      <c r="BJ98" s="71">
        <v>16462</v>
      </c>
      <c r="BK98" s="71">
        <v>16506</v>
      </c>
      <c r="BL98" s="71">
        <v>16084</v>
      </c>
      <c r="BM98" s="71">
        <v>15748</v>
      </c>
      <c r="BN98" s="71">
        <v>16416</v>
      </c>
      <c r="BO98" s="71">
        <v>13915</v>
      </c>
      <c r="BP98" s="71">
        <v>17491</v>
      </c>
      <c r="BQ98" s="71">
        <v>16100</v>
      </c>
      <c r="BR98" s="71">
        <v>15262</v>
      </c>
      <c r="BS98" s="71">
        <v>16638</v>
      </c>
      <c r="BT98" s="71">
        <v>16524</v>
      </c>
      <c r="BU98" s="71">
        <v>13608</v>
      </c>
      <c r="BV98" s="71">
        <v>17043</v>
      </c>
      <c r="BW98" s="71">
        <v>18177</v>
      </c>
      <c r="BX98" s="71">
        <v>18694</v>
      </c>
      <c r="BY98" s="71">
        <v>19711</v>
      </c>
      <c r="BZ98" s="71">
        <v>18799</v>
      </c>
      <c r="CA98" s="71">
        <v>16887</v>
      </c>
      <c r="CB98" s="71">
        <v>2738</v>
      </c>
      <c r="CC98" s="71">
        <v>19732</v>
      </c>
      <c r="CD98" s="71">
        <v>17717</v>
      </c>
      <c r="CE98" s="71">
        <v>20336</v>
      </c>
      <c r="CF98" s="71">
        <v>17244</v>
      </c>
    </row>
    <row r="99" spans="1:84" x14ac:dyDescent="0.25">
      <c r="A99" s="48" t="s">
        <v>88</v>
      </c>
      <c r="B99" s="62" t="s">
        <v>74</v>
      </c>
      <c r="C99" s="63" t="s">
        <v>89</v>
      </c>
      <c r="D99" s="17"/>
      <c r="E99" s="11"/>
      <c r="F99" s="27" t="s">
        <v>68</v>
      </c>
      <c r="G99" s="23" t="e">
        <f ca="1">G98/G8</f>
        <v>#REF!</v>
      </c>
      <c r="H99" s="76" t="e">
        <f>IF(H6=0, 0, H98/H6)</f>
        <v>#REF!</v>
      </c>
      <c r="I99" s="76">
        <v>0.33274005517486871</v>
      </c>
      <c r="J99" s="76">
        <v>0.33920496527264665</v>
      </c>
      <c r="K99" s="76">
        <v>0.36211045249134338</v>
      </c>
      <c r="L99" s="76">
        <v>0.37034125320288841</v>
      </c>
      <c r="M99" s="76">
        <v>0.29915200092931404</v>
      </c>
      <c r="N99" s="76">
        <v>0.36432516845484253</v>
      </c>
      <c r="O99" s="76">
        <v>0.35318008987210509</v>
      </c>
      <c r="P99" s="76">
        <v>0.31987390743659549</v>
      </c>
      <c r="Q99" s="76">
        <v>0.36529901848892948</v>
      </c>
      <c r="R99" s="76">
        <v>0.37771205960133081</v>
      </c>
      <c r="S99" s="76">
        <v>0.5317707742886294</v>
      </c>
      <c r="T99" s="76">
        <v>0.29338609383832676</v>
      </c>
      <c r="U99" s="76">
        <v>0.14144829529444913</v>
      </c>
      <c r="V99" s="76">
        <v>0.16673216190422724</v>
      </c>
      <c r="W99" s="76">
        <v>0.43034003697271861</v>
      </c>
      <c r="X99" s="76">
        <v>0.35757169584764459</v>
      </c>
      <c r="Y99" s="76">
        <v>0.29431764345233119</v>
      </c>
      <c r="Z99" s="76">
        <v>0.4066321992439404</v>
      </c>
      <c r="AA99" s="76">
        <v>0.38061891054030117</v>
      </c>
      <c r="AB99" s="76">
        <v>0.33828996282527879</v>
      </c>
      <c r="AC99" s="76">
        <v>0.40618636138477626</v>
      </c>
      <c r="AD99" s="76">
        <v>0.36144875840307311</v>
      </c>
      <c r="AE99" s="76">
        <v>0.37120714207470695</v>
      </c>
      <c r="AF99" s="76">
        <v>0.49683830171635052</v>
      </c>
      <c r="AG99" s="76">
        <v>8.6937503417354692E-2</v>
      </c>
      <c r="AH99" s="76">
        <v>0.33616451824339089</v>
      </c>
      <c r="AI99" s="76">
        <v>0.38923248780753616</v>
      </c>
      <c r="AJ99" s="76">
        <v>0.37216310131393204</v>
      </c>
      <c r="AK99" s="76">
        <v>0.30756739201039296</v>
      </c>
      <c r="AL99" s="76">
        <v>0.3875813991191332</v>
      </c>
      <c r="AM99" s="76">
        <v>0.41506794026637966</v>
      </c>
      <c r="AN99" s="76">
        <v>0.34832756632064593</v>
      </c>
      <c r="AO99" s="76">
        <v>0.41147310732284981</v>
      </c>
      <c r="AP99" s="76">
        <v>0.40934435685445109</v>
      </c>
      <c r="AQ99" s="76">
        <v>0.34993743510556163</v>
      </c>
      <c r="AR99" s="76">
        <v>0.43066171653199387</v>
      </c>
      <c r="AS99" s="76">
        <v>0.37290073219194864</v>
      </c>
      <c r="AT99" s="76">
        <v>0.35655364508007925</v>
      </c>
      <c r="AU99" s="76">
        <v>0.44482913550228614</v>
      </c>
      <c r="AV99" s="76">
        <v>0.40017931070854101</v>
      </c>
      <c r="AW99" s="76">
        <v>0.32745392707427035</v>
      </c>
      <c r="AX99" s="76">
        <v>0.40477632375786621</v>
      </c>
      <c r="AY99" s="76">
        <v>0.42214242654575002</v>
      </c>
      <c r="AZ99" s="76">
        <v>0.40450167449829955</v>
      </c>
      <c r="BA99" s="76">
        <v>0.4444043135029152</v>
      </c>
      <c r="BB99" s="76">
        <v>0.4392713070736658</v>
      </c>
      <c r="BC99" s="76">
        <v>0.36937006061536098</v>
      </c>
      <c r="BD99" s="76">
        <v>0.41650574245350136</v>
      </c>
      <c r="BE99" s="76">
        <v>0.39856735692486189</v>
      </c>
      <c r="BF99" s="76">
        <v>0.3440051944160028</v>
      </c>
      <c r="BG99" s="76">
        <v>0.39613777415127466</v>
      </c>
      <c r="BH99" s="76">
        <v>0.38760527414246077</v>
      </c>
      <c r="BI99" s="76">
        <v>0.32963352321345624</v>
      </c>
      <c r="BJ99" s="76">
        <v>0.39820033380905157</v>
      </c>
      <c r="BK99" s="76">
        <v>0.39562810095635292</v>
      </c>
      <c r="BL99" s="76">
        <v>0.38035330006857898</v>
      </c>
      <c r="BM99" s="76">
        <v>0.37240759571499515</v>
      </c>
      <c r="BN99" s="76">
        <v>0.38618612966970922</v>
      </c>
      <c r="BO99" s="76">
        <v>0.32834658675287287</v>
      </c>
      <c r="BP99" s="76">
        <v>0.4105290334694644</v>
      </c>
      <c r="BQ99" s="76">
        <v>0.37727006444053895</v>
      </c>
      <c r="BR99" s="76">
        <v>0.35662211421628187</v>
      </c>
      <c r="BS99" s="76">
        <v>0.38581764214822373</v>
      </c>
      <c r="BT99" s="76">
        <v>0.38317410258788609</v>
      </c>
      <c r="BU99" s="76">
        <v>0.31555514330767093</v>
      </c>
      <c r="BV99" s="76">
        <v>0.3945321542664012</v>
      </c>
      <c r="BW99" s="76">
        <v>0.42068598407702279</v>
      </c>
      <c r="BX99" s="76">
        <v>0.43118440779610195</v>
      </c>
      <c r="BY99" s="76">
        <v>0.45271015158474964</v>
      </c>
      <c r="BZ99" s="76">
        <v>0.43047858942065492</v>
      </c>
      <c r="CA99" s="76">
        <v>0.38512588943623427</v>
      </c>
      <c r="CB99" s="76">
        <v>6.2313662122487998E-2</v>
      </c>
      <c r="CC99" s="76">
        <v>0.44443443398351279</v>
      </c>
      <c r="CD99" s="76">
        <v>0.39691287496919597</v>
      </c>
      <c r="CE99" s="76">
        <v>0.45550453578228245</v>
      </c>
      <c r="CF99" s="76">
        <v>0.38481622815826472</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86"/>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86"/>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1354</v>
      </c>
      <c r="J102" s="73">
        <v>2305</v>
      </c>
      <c r="K102" s="73">
        <v>1740</v>
      </c>
      <c r="L102" s="73">
        <v>1802</v>
      </c>
      <c r="M102" s="73">
        <v>2011</v>
      </c>
      <c r="N102" s="73">
        <v>1817</v>
      </c>
      <c r="O102" s="73">
        <v>1817</v>
      </c>
      <c r="P102" s="73">
        <v>1540</v>
      </c>
      <c r="Q102" s="73">
        <v>1353</v>
      </c>
      <c r="R102" s="73">
        <v>1405</v>
      </c>
      <c r="S102" s="73">
        <v>1254</v>
      </c>
      <c r="T102" s="73">
        <v>2094</v>
      </c>
      <c r="U102" s="73">
        <v>1941</v>
      </c>
      <c r="V102" s="73">
        <v>2352</v>
      </c>
      <c r="W102" s="73">
        <v>1656</v>
      </c>
      <c r="X102" s="73">
        <v>1855</v>
      </c>
      <c r="Y102" s="73">
        <v>2252</v>
      </c>
      <c r="Z102" s="73">
        <v>1716</v>
      </c>
      <c r="AA102" s="73">
        <v>2099</v>
      </c>
      <c r="AB102" s="73">
        <v>1916</v>
      </c>
      <c r="AC102" s="73">
        <v>1978</v>
      </c>
      <c r="AD102" s="73">
        <v>2028</v>
      </c>
      <c r="AE102" s="73">
        <v>1933</v>
      </c>
      <c r="AF102" s="73">
        <v>2015</v>
      </c>
      <c r="AG102" s="73">
        <v>2120</v>
      </c>
      <c r="AH102" s="73">
        <v>3011</v>
      </c>
      <c r="AI102" s="73">
        <v>2352</v>
      </c>
      <c r="AJ102" s="73">
        <v>3009</v>
      </c>
      <c r="AK102" s="73">
        <v>2693</v>
      </c>
      <c r="AL102" s="73">
        <v>2541</v>
      </c>
      <c r="AM102" s="73">
        <v>3139</v>
      </c>
      <c r="AN102" s="73">
        <v>2345</v>
      </c>
      <c r="AO102" s="73">
        <v>2964</v>
      </c>
      <c r="AP102" s="73">
        <v>3230</v>
      </c>
      <c r="AQ102" s="73">
        <v>2577</v>
      </c>
      <c r="AR102" s="73">
        <v>3215</v>
      </c>
      <c r="AS102" s="73">
        <v>2692</v>
      </c>
      <c r="AT102" s="73">
        <v>4811</v>
      </c>
      <c r="AU102" s="73">
        <v>2224</v>
      </c>
      <c r="AV102" s="73">
        <v>2874</v>
      </c>
      <c r="AW102" s="73">
        <v>3041</v>
      </c>
      <c r="AX102" s="73">
        <v>2543</v>
      </c>
      <c r="AY102" s="73">
        <v>3548</v>
      </c>
      <c r="AZ102" s="73">
        <v>2273</v>
      </c>
      <c r="BA102" s="73">
        <v>3094</v>
      </c>
      <c r="BB102" s="73">
        <v>2982</v>
      </c>
      <c r="BC102" s="73">
        <v>2395</v>
      </c>
      <c r="BD102" s="73">
        <v>3155</v>
      </c>
      <c r="BE102" s="73">
        <v>2557</v>
      </c>
      <c r="BF102" s="73">
        <v>2431</v>
      </c>
      <c r="BG102" s="73">
        <v>22676</v>
      </c>
      <c r="BH102" s="73">
        <v>2992</v>
      </c>
      <c r="BI102" s="73">
        <v>5030</v>
      </c>
      <c r="BJ102" s="73">
        <v>7391</v>
      </c>
      <c r="BK102" s="73">
        <v>3286</v>
      </c>
      <c r="BL102" s="73">
        <v>2446</v>
      </c>
      <c r="BM102" s="73">
        <v>2759</v>
      </c>
      <c r="BN102" s="73">
        <v>2880</v>
      </c>
      <c r="BO102" s="73">
        <v>2612</v>
      </c>
      <c r="BP102" s="73">
        <v>4038</v>
      </c>
      <c r="BQ102" s="73">
        <v>2788</v>
      </c>
      <c r="BR102" s="73">
        <v>3021</v>
      </c>
      <c r="BS102" s="73">
        <v>2424</v>
      </c>
      <c r="BT102" s="73">
        <v>2672</v>
      </c>
      <c r="BU102" s="73">
        <v>2636</v>
      </c>
      <c r="BV102" s="73">
        <v>4167</v>
      </c>
      <c r="BW102" s="73">
        <v>11278</v>
      </c>
      <c r="BX102" s="73">
        <v>2404</v>
      </c>
      <c r="BY102" s="73">
        <v>3722</v>
      </c>
      <c r="BZ102" s="73">
        <v>2862</v>
      </c>
      <c r="CA102" s="73">
        <v>3087</v>
      </c>
      <c r="CB102" s="73">
        <v>3087</v>
      </c>
      <c r="CC102" s="73">
        <v>2781</v>
      </c>
      <c r="CD102" s="73">
        <v>4994</v>
      </c>
      <c r="CE102" s="73">
        <v>4054</v>
      </c>
      <c r="CF102" s="73">
        <v>2163</v>
      </c>
    </row>
    <row r="103" spans="1:84" x14ac:dyDescent="0.25">
      <c r="A103" s="17"/>
      <c r="B103" s="17"/>
      <c r="C103" s="17"/>
      <c r="D103" s="17"/>
      <c r="E103" s="11"/>
      <c r="F103" s="14" t="s">
        <v>100</v>
      </c>
      <c r="G103" s="106" t="e">
        <f ca="1">G102/G5</f>
        <v>#REF!</v>
      </c>
      <c r="H103" s="74" t="e">
        <f>H102/H5</f>
        <v>#REF!</v>
      </c>
      <c r="I103" s="74">
        <v>0.48969258589511755</v>
      </c>
      <c r="J103" s="74">
        <v>0.83423814694173004</v>
      </c>
      <c r="K103" s="74">
        <v>0.63411078717201164</v>
      </c>
      <c r="L103" s="74">
        <v>0.65694495078381332</v>
      </c>
      <c r="M103" s="74">
        <v>0.73555230431602048</v>
      </c>
      <c r="N103" s="74">
        <v>0.66850625459896984</v>
      </c>
      <c r="O103" s="74">
        <v>0.67246484085862324</v>
      </c>
      <c r="P103" s="74">
        <v>0.5759162303664922</v>
      </c>
      <c r="Q103" s="74">
        <v>0.51114469210426894</v>
      </c>
      <c r="R103" s="74">
        <v>0.53401748384644621</v>
      </c>
      <c r="S103" s="74">
        <v>0.48082822085889571</v>
      </c>
      <c r="T103" s="74">
        <v>0.80911901081916537</v>
      </c>
      <c r="U103" s="74">
        <v>0.75584112149532712</v>
      </c>
      <c r="V103" s="74">
        <v>0.92489186000786472</v>
      </c>
      <c r="W103" s="74">
        <v>0.65351223362273081</v>
      </c>
      <c r="X103" s="74">
        <v>0.73262243285939965</v>
      </c>
      <c r="Y103" s="74">
        <v>0.88976689055709202</v>
      </c>
      <c r="Z103" s="74">
        <v>0.67879746835443033</v>
      </c>
      <c r="AA103" s="74">
        <v>0.83194609591755841</v>
      </c>
      <c r="AB103" s="74">
        <v>0.75911251980982564</v>
      </c>
      <c r="AC103" s="74">
        <v>0.78398731668648436</v>
      </c>
      <c r="AD103" s="74">
        <v>0.80540111199364572</v>
      </c>
      <c r="AE103" s="74">
        <v>0.76981282357626446</v>
      </c>
      <c r="AF103" s="74">
        <v>0.80374950139609092</v>
      </c>
      <c r="AG103" s="74">
        <v>0.84630738522954096</v>
      </c>
      <c r="AH103" s="74">
        <v>1.1991238550378336</v>
      </c>
      <c r="AI103" s="74">
        <v>0.94004796163069548</v>
      </c>
      <c r="AJ103" s="74">
        <v>1.2060120240480963</v>
      </c>
      <c r="AK103" s="74">
        <v>1.0784941930316381</v>
      </c>
      <c r="AL103" s="74">
        <v>1.0196629213483146</v>
      </c>
      <c r="AM103" s="74">
        <v>1.2606425702811246</v>
      </c>
      <c r="AN103" s="74">
        <v>0.93875100080064056</v>
      </c>
      <c r="AO103" s="74">
        <v>1.3741307371349096</v>
      </c>
      <c r="AP103" s="74">
        <v>1.4995357474466109</v>
      </c>
      <c r="AQ103" s="74">
        <v>1.0391129032258064</v>
      </c>
      <c r="AR103" s="74">
        <v>1.5016347501167679</v>
      </c>
      <c r="AS103" s="74">
        <v>1.2602996254681649</v>
      </c>
      <c r="AT103" s="74">
        <v>2.2576255279211637</v>
      </c>
      <c r="AU103" s="74">
        <v>1.0446218882104275</v>
      </c>
      <c r="AV103" s="74">
        <v>1.3505639097744362</v>
      </c>
      <c r="AW103" s="74">
        <v>1.4303857008466605</v>
      </c>
      <c r="AX103" s="74">
        <v>1.1967058823529413</v>
      </c>
      <c r="AY103" s="74">
        <v>1.6704331450094161</v>
      </c>
      <c r="AZ103" s="74">
        <v>1.0731822474032107</v>
      </c>
      <c r="BA103" s="74">
        <v>1.4628841607565011</v>
      </c>
      <c r="BB103" s="74">
        <v>1.4112636062470421</v>
      </c>
      <c r="BC103" s="74">
        <v>1.1388492629576794</v>
      </c>
      <c r="BD103" s="74">
        <v>1.4995247148288973</v>
      </c>
      <c r="BE103" s="74">
        <v>1.2193609918931807</v>
      </c>
      <c r="BF103" s="74">
        <v>1.1592751549833096</v>
      </c>
      <c r="BG103" s="74">
        <v>10.823866348448687</v>
      </c>
      <c r="BH103" s="74">
        <v>1.4329501915708813</v>
      </c>
      <c r="BI103" s="74">
        <v>2.4159462055715659</v>
      </c>
      <c r="BJ103" s="74">
        <v>3.5567853705486043</v>
      </c>
      <c r="BK103" s="74">
        <v>1.5897435897435896</v>
      </c>
      <c r="BL103" s="74">
        <v>1.1984321411073005</v>
      </c>
      <c r="BM103" s="74">
        <v>1.3517883390494856</v>
      </c>
      <c r="BN103" s="74">
        <v>1.4166256763403837</v>
      </c>
      <c r="BO103" s="74">
        <v>1.2886038480513073</v>
      </c>
      <c r="BP103" s="74">
        <v>1.9970326409495549</v>
      </c>
      <c r="BQ103" s="74">
        <v>1.3795150915388421</v>
      </c>
      <c r="BR103" s="74">
        <v>1.5</v>
      </c>
      <c r="BS103" s="74">
        <v>1.2089775561097258</v>
      </c>
      <c r="BT103" s="74">
        <v>1.3326683291770574</v>
      </c>
      <c r="BU103" s="74">
        <v>1.3147132169576059</v>
      </c>
      <c r="BV103" s="74">
        <v>2.0762331838565022</v>
      </c>
      <c r="BW103" s="74">
        <v>5.6390000000000002</v>
      </c>
      <c r="BX103" s="74">
        <v>1.2044088176352705</v>
      </c>
      <c r="BY103" s="74">
        <v>1.8694123556002009</v>
      </c>
      <c r="BZ103" s="74">
        <v>1.4469160768452982</v>
      </c>
      <c r="CA103" s="74">
        <v>1.5614567526555387</v>
      </c>
      <c r="CB103" s="74">
        <v>1.5614567526555387</v>
      </c>
      <c r="CC103" s="74">
        <v>1.4038364462392732</v>
      </c>
      <c r="CD103" s="74">
        <v>2.52604957005564</v>
      </c>
      <c r="CE103" s="74">
        <v>2.0568239472349061</v>
      </c>
      <c r="CF103" s="74">
        <v>1.0979695431472081</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24450</v>
      </c>
      <c r="J104" s="73">
        <v>23508</v>
      </c>
      <c r="K104" s="73">
        <v>22212</v>
      </c>
      <c r="L104" s="73">
        <v>22666</v>
      </c>
      <c r="M104" s="73">
        <v>22463</v>
      </c>
      <c r="N104" s="73">
        <v>23196</v>
      </c>
      <c r="O104" s="73">
        <v>23267</v>
      </c>
      <c r="P104" s="73">
        <v>17218</v>
      </c>
      <c r="Q104" s="73">
        <v>16173</v>
      </c>
      <c r="R104" s="73">
        <v>17242</v>
      </c>
      <c r="S104" s="73">
        <v>16424</v>
      </c>
      <c r="T104" s="73">
        <v>28714</v>
      </c>
      <c r="U104" s="73">
        <v>26267</v>
      </c>
      <c r="V104" s="73">
        <v>28521</v>
      </c>
      <c r="W104" s="73">
        <v>27390</v>
      </c>
      <c r="X104" s="73">
        <v>27269</v>
      </c>
      <c r="Y104" s="73">
        <v>27911</v>
      </c>
      <c r="Z104" s="73">
        <v>28378</v>
      </c>
      <c r="AA104" s="73">
        <v>28689</v>
      </c>
      <c r="AB104" s="73">
        <v>25780</v>
      </c>
      <c r="AC104" s="73">
        <v>25655</v>
      </c>
      <c r="AD104" s="73">
        <v>25904</v>
      </c>
      <c r="AE104" s="73">
        <v>26307</v>
      </c>
      <c r="AF104" s="73">
        <v>26199</v>
      </c>
      <c r="AG104" s="73">
        <v>24286</v>
      </c>
      <c r="AH104" s="73">
        <v>31833</v>
      </c>
      <c r="AI104" s="73">
        <v>31050</v>
      </c>
      <c r="AJ104" s="73">
        <v>30920</v>
      </c>
      <c r="AK104" s="73">
        <v>30527</v>
      </c>
      <c r="AL104" s="73">
        <v>51926</v>
      </c>
      <c r="AM104" s="73">
        <v>31379</v>
      </c>
      <c r="AN104" s="73">
        <v>29906</v>
      </c>
      <c r="AO104" s="73">
        <v>30510</v>
      </c>
      <c r="AP104" s="73">
        <v>31526</v>
      </c>
      <c r="AQ104" s="73">
        <v>32735</v>
      </c>
      <c r="AR104" s="73">
        <v>37209</v>
      </c>
      <c r="AS104" s="73">
        <v>29880</v>
      </c>
      <c r="AT104" s="73">
        <v>33417</v>
      </c>
      <c r="AU104" s="73">
        <v>29004</v>
      </c>
      <c r="AV104" s="73">
        <v>30737</v>
      </c>
      <c r="AW104" s="73">
        <v>29885</v>
      </c>
      <c r="AX104" s="73">
        <v>30225</v>
      </c>
      <c r="AY104" s="73">
        <v>30776</v>
      </c>
      <c r="AZ104" s="73">
        <v>29282</v>
      </c>
      <c r="BA104" s="73">
        <v>29417</v>
      </c>
      <c r="BB104" s="73">
        <v>29218</v>
      </c>
      <c r="BC104" s="73">
        <v>29219</v>
      </c>
      <c r="BD104" s="73">
        <v>31079</v>
      </c>
      <c r="BE104" s="73">
        <v>27169</v>
      </c>
      <c r="BF104" s="73">
        <v>29524</v>
      </c>
      <c r="BG104" s="73">
        <v>28663</v>
      </c>
      <c r="BH104" s="73">
        <v>29378</v>
      </c>
      <c r="BI104" s="73">
        <v>29554</v>
      </c>
      <c r="BJ104" s="73">
        <v>28671</v>
      </c>
      <c r="BK104" s="73">
        <v>30546</v>
      </c>
      <c r="BL104" s="73">
        <v>29888</v>
      </c>
      <c r="BM104" s="73">
        <v>30133</v>
      </c>
      <c r="BN104" s="73">
        <v>29538</v>
      </c>
      <c r="BO104" s="73">
        <v>29022</v>
      </c>
      <c r="BP104" s="73">
        <v>35440</v>
      </c>
      <c r="BQ104" s="73">
        <v>28649</v>
      </c>
      <c r="BR104" s="73">
        <v>31753</v>
      </c>
      <c r="BS104" s="73">
        <v>28032</v>
      </c>
      <c r="BT104" s="73">
        <v>28348</v>
      </c>
      <c r="BU104" s="73">
        <v>28190</v>
      </c>
      <c r="BV104" s="73">
        <v>30444</v>
      </c>
      <c r="BW104" s="73">
        <v>109990</v>
      </c>
      <c r="BX104" s="73">
        <v>28213</v>
      </c>
      <c r="BY104" s="73">
        <v>29903</v>
      </c>
      <c r="BZ104" s="73">
        <v>32024</v>
      </c>
      <c r="CA104" s="73">
        <v>30847</v>
      </c>
      <c r="CB104" s="73">
        <v>30847</v>
      </c>
      <c r="CC104" s="73">
        <v>113761</v>
      </c>
      <c r="CD104" s="73">
        <v>28067</v>
      </c>
      <c r="CE104" s="73">
        <v>30839</v>
      </c>
      <c r="CF104" s="73">
        <v>28264</v>
      </c>
    </row>
    <row r="105" spans="1:84" x14ac:dyDescent="0.25">
      <c r="A105" s="17"/>
      <c r="B105" s="17"/>
      <c r="C105" s="17"/>
      <c r="D105" s="17"/>
      <c r="E105" s="11"/>
      <c r="F105" s="14" t="s">
        <v>102</v>
      </c>
      <c r="G105" s="106" t="e">
        <f ca="1">G104/G6</f>
        <v>#REF!</v>
      </c>
      <c r="H105" s="74" t="e">
        <f>H104/H6</f>
        <v>#REF!</v>
      </c>
      <c r="I105" s="74">
        <v>0.72528254872296871</v>
      </c>
      <c r="J105" s="74">
        <v>0.69478350820156642</v>
      </c>
      <c r="K105" s="74">
        <v>0.65179881448441812</v>
      </c>
      <c r="L105" s="74">
        <v>0.65996971814581873</v>
      </c>
      <c r="M105" s="74">
        <v>0.65234942208282509</v>
      </c>
      <c r="N105" s="74">
        <v>0.67081176436565548</v>
      </c>
      <c r="O105" s="74">
        <v>0.67020970157852289</v>
      </c>
      <c r="P105" s="74">
        <v>0.49342312652242443</v>
      </c>
      <c r="Q105" s="74">
        <v>0.46145286464277563</v>
      </c>
      <c r="R105" s="74">
        <v>0.49028919157164386</v>
      </c>
      <c r="S105" s="74">
        <v>0.465480104296565</v>
      </c>
      <c r="T105" s="74">
        <v>0.81158846806105145</v>
      </c>
      <c r="U105" s="74">
        <v>0.74012397858551704</v>
      </c>
      <c r="V105" s="74">
        <v>0.80056700162802452</v>
      </c>
      <c r="W105" s="74">
        <v>0.76718391126547536</v>
      </c>
      <c r="X105" s="74">
        <v>0.76146993940409369</v>
      </c>
      <c r="Y105" s="74">
        <v>0.77783351447760773</v>
      </c>
      <c r="Z105" s="74">
        <v>0.78880364687569493</v>
      </c>
      <c r="AA105" s="74">
        <v>0.79409322409211691</v>
      </c>
      <c r="AB105" s="74">
        <v>0.70989949056863555</v>
      </c>
      <c r="AC105" s="74">
        <v>0.7060102372172381</v>
      </c>
      <c r="AD105" s="74">
        <v>0.71076965290163263</v>
      </c>
      <c r="AE105" s="74">
        <v>0.72042392375944786</v>
      </c>
      <c r="AF105" s="74">
        <v>0.71717171717171713</v>
      </c>
      <c r="AG105" s="74">
        <v>0.66395100880310565</v>
      </c>
      <c r="AH105" s="74">
        <v>0.869374044133712</v>
      </c>
      <c r="AI105" s="74">
        <v>0.84597989265182683</v>
      </c>
      <c r="AJ105" s="74">
        <v>0.83939624280595071</v>
      </c>
      <c r="AK105" s="74">
        <v>0.82621522139222692</v>
      </c>
      <c r="AL105" s="74">
        <v>1.4030641195384905</v>
      </c>
      <c r="AM105" s="74">
        <v>0.84431588860487017</v>
      </c>
      <c r="AN105" s="74">
        <v>0.80217805316380997</v>
      </c>
      <c r="AO105" s="74">
        <v>0.84024124920822896</v>
      </c>
      <c r="AP105" s="74">
        <v>0.86593237564204684</v>
      </c>
      <c r="AQ105" s="74">
        <v>0.87151566784696888</v>
      </c>
      <c r="AR105" s="74">
        <v>1.0157512557326926</v>
      </c>
      <c r="AS105" s="74">
        <v>0.81330466262010392</v>
      </c>
      <c r="AT105" s="74">
        <v>0.89498634099309016</v>
      </c>
      <c r="AU105" s="74">
        <v>0.76655125934931412</v>
      </c>
      <c r="AV105" s="74">
        <v>0.81051077182712339</v>
      </c>
      <c r="AW105" s="74">
        <v>0.78791953386590741</v>
      </c>
      <c r="AX105" s="74">
        <v>0.79583454014060406</v>
      </c>
      <c r="AY105" s="74">
        <v>0.8066469216051162</v>
      </c>
      <c r="AZ105" s="74">
        <v>0.76019626677743446</v>
      </c>
      <c r="BA105" s="74">
        <v>0.75891336876322169</v>
      </c>
      <c r="BB105" s="74">
        <v>0.75073871373879086</v>
      </c>
      <c r="BC105" s="74">
        <v>0.74730811529706642</v>
      </c>
      <c r="BD105" s="74">
        <v>0.78968899278381954</v>
      </c>
      <c r="BE105" s="74">
        <v>0.68527253007793776</v>
      </c>
      <c r="BF105" s="74">
        <v>0.73730739455085781</v>
      </c>
      <c r="BG105" s="74">
        <v>0.70872586108844549</v>
      </c>
      <c r="BH105" s="74">
        <v>0.72133965182802562</v>
      </c>
      <c r="BI105" s="74">
        <v>0.72253868909370955</v>
      </c>
      <c r="BJ105" s="74">
        <v>0.69352458818122442</v>
      </c>
      <c r="BK105" s="74">
        <v>0.73214927734234558</v>
      </c>
      <c r="BL105" s="74">
        <v>0.7067893205949819</v>
      </c>
      <c r="BM105" s="74">
        <v>0.71258306335280341</v>
      </c>
      <c r="BN105" s="74">
        <v>0.69488096358332552</v>
      </c>
      <c r="BO105" s="74">
        <v>0.68482031194695481</v>
      </c>
      <c r="BP105" s="74">
        <v>0.83180772661127544</v>
      </c>
      <c r="BQ105" s="74">
        <v>0.67132981839484474</v>
      </c>
      <c r="BR105" s="74">
        <v>0.74196186559491539</v>
      </c>
      <c r="BS105" s="74">
        <v>0.65003246452091645</v>
      </c>
      <c r="BT105" s="74">
        <v>0.65736017067062424</v>
      </c>
      <c r="BU105" s="74">
        <v>0.65369631759577029</v>
      </c>
      <c r="BV105" s="74">
        <v>0.704754849761563</v>
      </c>
      <c r="BW105" s="74">
        <v>2.5455934086280316</v>
      </c>
      <c r="BX105" s="74">
        <v>0.6507438588398109</v>
      </c>
      <c r="BY105" s="74">
        <v>0.68679375287092326</v>
      </c>
      <c r="BZ105" s="74">
        <v>0.73331806732310512</v>
      </c>
      <c r="CA105" s="74">
        <v>0.70349844918810434</v>
      </c>
      <c r="CB105" s="74">
        <v>0.70204146657866584</v>
      </c>
      <c r="CC105" s="74">
        <v>2.5623001036082704</v>
      </c>
      <c r="CD105" s="74">
        <v>0.62878329636848351</v>
      </c>
      <c r="CE105" s="74">
        <v>0.69076044349871202</v>
      </c>
      <c r="CF105" s="74">
        <v>0.63073798844033835</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1</v>
      </c>
      <c r="J106" s="73">
        <v>2</v>
      </c>
      <c r="K106" s="73">
        <v>2</v>
      </c>
      <c r="L106" s="73">
        <v>2</v>
      </c>
      <c r="M106" s="73">
        <v>3</v>
      </c>
      <c r="N106" s="73">
        <v>3</v>
      </c>
      <c r="O106" s="73">
        <v>3</v>
      </c>
      <c r="P106" s="73">
        <v>2</v>
      </c>
      <c r="Q106" s="73">
        <v>4</v>
      </c>
      <c r="R106" s="73">
        <v>3</v>
      </c>
      <c r="S106" s="73">
        <v>3</v>
      </c>
      <c r="T106" s="73">
        <v>2</v>
      </c>
      <c r="U106" s="73">
        <v>2</v>
      </c>
      <c r="V106" s="73">
        <v>2</v>
      </c>
      <c r="W106" s="73">
        <v>2</v>
      </c>
      <c r="X106" s="73">
        <v>2</v>
      </c>
      <c r="Y106" s="73">
        <v>2</v>
      </c>
      <c r="Z106" s="73">
        <v>2</v>
      </c>
      <c r="AA106" s="73">
        <v>2</v>
      </c>
      <c r="AB106" s="73">
        <v>2</v>
      </c>
      <c r="AC106" s="73">
        <v>2</v>
      </c>
      <c r="AD106" s="73">
        <v>2</v>
      </c>
      <c r="AE106" s="73">
        <v>3</v>
      </c>
      <c r="AF106" s="73">
        <v>3</v>
      </c>
      <c r="AG106" s="73">
        <v>4</v>
      </c>
      <c r="AH106" s="73">
        <v>2</v>
      </c>
      <c r="AI106" s="73">
        <v>2</v>
      </c>
      <c r="AJ106" s="73">
        <v>2</v>
      </c>
      <c r="AK106" s="73">
        <v>2</v>
      </c>
      <c r="AL106" s="73">
        <v>2</v>
      </c>
      <c r="AM106" s="73">
        <v>2</v>
      </c>
      <c r="AN106" s="73">
        <v>2</v>
      </c>
      <c r="AO106" s="73">
        <v>2</v>
      </c>
      <c r="AP106" s="73">
        <v>2</v>
      </c>
      <c r="AQ106" s="73">
        <v>2</v>
      </c>
      <c r="AR106" s="73">
        <v>2</v>
      </c>
      <c r="AS106" s="73">
        <v>2</v>
      </c>
      <c r="AT106" s="73">
        <v>2</v>
      </c>
      <c r="AU106" s="73">
        <v>8</v>
      </c>
      <c r="AV106" s="73">
        <v>2</v>
      </c>
      <c r="AW106" s="73">
        <v>2</v>
      </c>
      <c r="AX106" s="73">
        <v>2</v>
      </c>
      <c r="AY106" s="73">
        <v>2</v>
      </c>
      <c r="AZ106" s="73">
        <v>2</v>
      </c>
      <c r="BA106" s="73">
        <v>2</v>
      </c>
      <c r="BB106" s="73">
        <v>2</v>
      </c>
      <c r="BC106" s="73">
        <v>2</v>
      </c>
      <c r="BD106" s="73">
        <v>2</v>
      </c>
      <c r="BE106" s="73">
        <v>4</v>
      </c>
      <c r="BF106" s="73">
        <v>5</v>
      </c>
      <c r="BG106" s="73">
        <v>4</v>
      </c>
      <c r="BH106" s="73">
        <v>3</v>
      </c>
      <c r="BI106" s="73">
        <v>3</v>
      </c>
      <c r="BJ106" s="73">
        <v>4</v>
      </c>
      <c r="BK106" s="73">
        <v>7</v>
      </c>
      <c r="BL106" s="73">
        <v>3</v>
      </c>
      <c r="BM106" s="73">
        <v>3</v>
      </c>
      <c r="BN106" s="73">
        <v>3</v>
      </c>
      <c r="BO106" s="73">
        <v>3</v>
      </c>
      <c r="BP106" s="73">
        <v>3</v>
      </c>
      <c r="BQ106" s="73">
        <v>3</v>
      </c>
      <c r="BR106" s="73">
        <v>3</v>
      </c>
      <c r="BS106" s="73">
        <v>3</v>
      </c>
      <c r="BT106" s="73">
        <v>3</v>
      </c>
      <c r="BU106" s="73">
        <v>3</v>
      </c>
      <c r="BV106" s="73">
        <v>3</v>
      </c>
      <c r="BW106" s="73">
        <v>13</v>
      </c>
      <c r="BX106" s="73">
        <v>3</v>
      </c>
      <c r="BY106" s="73">
        <v>3</v>
      </c>
      <c r="BZ106" s="73">
        <v>7</v>
      </c>
      <c r="CA106" s="73">
        <v>3</v>
      </c>
      <c r="CB106" s="73">
        <v>3</v>
      </c>
      <c r="CC106" s="73">
        <v>6</v>
      </c>
      <c r="CD106" s="73">
        <v>32</v>
      </c>
      <c r="CE106" s="73">
        <v>63</v>
      </c>
      <c r="CF106" s="73">
        <v>64</v>
      </c>
    </row>
    <row r="107" spans="1:84" x14ac:dyDescent="0.25">
      <c r="A107" s="17"/>
      <c r="B107" s="17"/>
      <c r="C107" s="17"/>
      <c r="D107" s="17"/>
      <c r="E107" s="11"/>
      <c r="F107" s="14" t="s">
        <v>100</v>
      </c>
      <c r="G107" s="106" t="e">
        <f ca="1">G106/G5</f>
        <v>#REF!</v>
      </c>
      <c r="H107" s="74" t="e">
        <f>H106/H5</f>
        <v>#REF!</v>
      </c>
      <c r="I107" s="74">
        <v>3.6166365280289331E-4</v>
      </c>
      <c r="J107" s="74">
        <v>7.2385088671733622E-4</v>
      </c>
      <c r="K107" s="74">
        <v>7.2886297376093293E-4</v>
      </c>
      <c r="L107" s="74">
        <v>7.2912869121399923E-4</v>
      </c>
      <c r="M107" s="74">
        <v>1.0972933430870519E-3</v>
      </c>
      <c r="N107" s="74">
        <v>1.1037527593818985E-3</v>
      </c>
      <c r="O107" s="74">
        <v>1.1102886750555144E-3</v>
      </c>
      <c r="P107" s="74">
        <v>7.4794315632011965E-4</v>
      </c>
      <c r="Q107" s="74">
        <v>1.5111446921042689E-3</v>
      </c>
      <c r="R107" s="74">
        <v>1.1402508551881414E-3</v>
      </c>
      <c r="S107" s="74">
        <v>1.1503067484662577E-3</v>
      </c>
      <c r="T107" s="74">
        <v>7.7279752704791343E-4</v>
      </c>
      <c r="U107" s="74">
        <v>7.7881619937694702E-4</v>
      </c>
      <c r="V107" s="74">
        <v>7.8647267007471487E-4</v>
      </c>
      <c r="W107" s="74">
        <v>7.8926598263614838E-4</v>
      </c>
      <c r="X107" s="74">
        <v>7.8988941548183253E-4</v>
      </c>
      <c r="Y107" s="74">
        <v>7.9020150138285259E-4</v>
      </c>
      <c r="Z107" s="74">
        <v>7.911392405063291E-4</v>
      </c>
      <c r="AA107" s="74">
        <v>7.9270709472849786E-4</v>
      </c>
      <c r="AB107" s="74">
        <v>7.9239302694136295E-4</v>
      </c>
      <c r="AC107" s="74">
        <v>7.9270709472849786E-4</v>
      </c>
      <c r="AD107" s="74">
        <v>7.9428117553613975E-4</v>
      </c>
      <c r="AE107" s="74">
        <v>1.1947431302270011E-3</v>
      </c>
      <c r="AF107" s="74">
        <v>1.1966493817311527E-3</v>
      </c>
      <c r="AG107" s="74">
        <v>1.5968063872255488E-3</v>
      </c>
      <c r="AH107" s="74">
        <v>7.9649542015133412E-4</v>
      </c>
      <c r="AI107" s="74">
        <v>7.993605115907274E-4</v>
      </c>
      <c r="AJ107" s="74">
        <v>8.0160320641282565E-4</v>
      </c>
      <c r="AK107" s="74">
        <v>8.0096115338406087E-4</v>
      </c>
      <c r="AL107" s="74">
        <v>8.0256821829855537E-4</v>
      </c>
      <c r="AM107" s="74">
        <v>8.0321285140562252E-4</v>
      </c>
      <c r="AN107" s="74">
        <v>8.0064051240992789E-4</v>
      </c>
      <c r="AO107" s="74">
        <v>9.2721372276309685E-4</v>
      </c>
      <c r="AP107" s="74">
        <v>9.2850510677808728E-4</v>
      </c>
      <c r="AQ107" s="74">
        <v>8.0645161290322581E-4</v>
      </c>
      <c r="AR107" s="74">
        <v>9.3414292386735165E-4</v>
      </c>
      <c r="AS107" s="74">
        <v>9.3632958801498128E-4</v>
      </c>
      <c r="AT107" s="74">
        <v>9.3852651337400278E-4</v>
      </c>
      <c r="AU107" s="74">
        <v>3.7576326914044154E-3</v>
      </c>
      <c r="AV107" s="74">
        <v>9.3984962406015032E-4</v>
      </c>
      <c r="AW107" s="74">
        <v>9.4073377234242712E-4</v>
      </c>
      <c r="AX107" s="74">
        <v>9.4117647058823532E-4</v>
      </c>
      <c r="AY107" s="74">
        <v>9.4161958568738226E-4</v>
      </c>
      <c r="AZ107" s="74">
        <v>9.4428706326723328E-4</v>
      </c>
      <c r="BA107" s="74">
        <v>9.4562647754137111E-4</v>
      </c>
      <c r="BB107" s="74">
        <v>9.4652153336488402E-4</v>
      </c>
      <c r="BC107" s="74">
        <v>9.5102234902520212E-4</v>
      </c>
      <c r="BD107" s="74">
        <v>9.5057034220532319E-4</v>
      </c>
      <c r="BE107" s="74">
        <v>1.9074868860276585E-3</v>
      </c>
      <c r="BF107" s="74">
        <v>2.384358607534573E-3</v>
      </c>
      <c r="BG107" s="74">
        <v>1.9093078758949881E-3</v>
      </c>
      <c r="BH107" s="74">
        <v>1.4367816091954023E-3</v>
      </c>
      <c r="BI107" s="74">
        <v>1.440922190201729E-3</v>
      </c>
      <c r="BJ107" s="74">
        <v>1.9249278152069298E-3</v>
      </c>
      <c r="BK107" s="74">
        <v>3.386550556361877E-3</v>
      </c>
      <c r="BL107" s="74">
        <v>1.4698677119059284E-3</v>
      </c>
      <c r="BM107" s="74">
        <v>1.4698677119059284E-3</v>
      </c>
      <c r="BN107" s="74">
        <v>1.4756517461878996E-3</v>
      </c>
      <c r="BO107" s="74">
        <v>1.4800197335964479E-3</v>
      </c>
      <c r="BP107" s="74">
        <v>1.483679525222552E-3</v>
      </c>
      <c r="BQ107" s="74">
        <v>1.4844136566056407E-3</v>
      </c>
      <c r="BR107" s="74">
        <v>1.4895729890764648E-3</v>
      </c>
      <c r="BS107" s="74">
        <v>1.4962593516209476E-3</v>
      </c>
      <c r="BT107" s="74">
        <v>1.4962593516209476E-3</v>
      </c>
      <c r="BU107" s="74">
        <v>1.4962593516209476E-3</v>
      </c>
      <c r="BV107" s="74">
        <v>1.4947683109118087E-3</v>
      </c>
      <c r="BW107" s="74">
        <v>6.4999999999999997E-3</v>
      </c>
      <c r="BX107" s="74">
        <v>1.5030060120240481E-3</v>
      </c>
      <c r="BY107" s="74">
        <v>1.5067805123053742E-3</v>
      </c>
      <c r="BZ107" s="74">
        <v>3.5389282103134479E-3</v>
      </c>
      <c r="CA107" s="74">
        <v>1.5174506828528073E-3</v>
      </c>
      <c r="CB107" s="74">
        <v>1.5174506828528073E-3</v>
      </c>
      <c r="CC107" s="74">
        <v>3.0287733467945482E-3</v>
      </c>
      <c r="CD107" s="74">
        <v>1.6186140617096612E-2</v>
      </c>
      <c r="CE107" s="74">
        <v>3.1963470319634701E-2</v>
      </c>
      <c r="CF107" s="74">
        <v>3.2487309644670052E-2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1</v>
      </c>
      <c r="J108" s="73">
        <v>3</v>
      </c>
      <c r="K108" s="73">
        <v>1</v>
      </c>
      <c r="L108" s="73">
        <v>1</v>
      </c>
      <c r="M108" s="73">
        <v>1</v>
      </c>
      <c r="N108" s="73">
        <v>1</v>
      </c>
      <c r="O108" s="73">
        <v>1</v>
      </c>
      <c r="P108" s="73">
        <v>0</v>
      </c>
      <c r="Q108" s="73">
        <v>0</v>
      </c>
      <c r="R108" s="73">
        <v>0</v>
      </c>
      <c r="S108" s="73">
        <v>0</v>
      </c>
      <c r="T108" s="73">
        <v>1</v>
      </c>
      <c r="U108" s="73">
        <v>1</v>
      </c>
      <c r="V108" s="73">
        <v>6</v>
      </c>
      <c r="W108" s="73">
        <v>2</v>
      </c>
      <c r="X108" s="73">
        <v>2</v>
      </c>
      <c r="Y108" s="73">
        <v>2</v>
      </c>
      <c r="Z108" s="73">
        <v>2</v>
      </c>
      <c r="AA108" s="73">
        <v>2</v>
      </c>
      <c r="AB108" s="73">
        <v>2</v>
      </c>
      <c r="AC108" s="73">
        <v>2</v>
      </c>
      <c r="AD108" s="73">
        <v>2</v>
      </c>
      <c r="AE108" s="73">
        <v>2</v>
      </c>
      <c r="AF108" s="73">
        <v>2</v>
      </c>
      <c r="AG108" s="73">
        <v>2</v>
      </c>
      <c r="AH108" s="73">
        <v>6</v>
      </c>
      <c r="AI108" s="73">
        <v>2</v>
      </c>
      <c r="AJ108" s="73">
        <v>2</v>
      </c>
      <c r="AK108" s="73">
        <v>2</v>
      </c>
      <c r="AL108" s="73">
        <v>2</v>
      </c>
      <c r="AM108" s="73">
        <v>2</v>
      </c>
      <c r="AN108" s="73">
        <v>2</v>
      </c>
      <c r="AO108" s="73">
        <v>2</v>
      </c>
      <c r="AP108" s="73">
        <v>2</v>
      </c>
      <c r="AQ108" s="73">
        <v>2</v>
      </c>
      <c r="AR108" s="73">
        <v>2</v>
      </c>
      <c r="AS108" s="73">
        <v>2</v>
      </c>
      <c r="AT108" s="73">
        <v>7</v>
      </c>
      <c r="AU108" s="73">
        <v>2</v>
      </c>
      <c r="AV108" s="73">
        <v>4</v>
      </c>
      <c r="AW108" s="73">
        <v>2</v>
      </c>
      <c r="AX108" s="73">
        <v>2</v>
      </c>
      <c r="AY108" s="73">
        <v>3</v>
      </c>
      <c r="AZ108" s="73">
        <v>3</v>
      </c>
      <c r="BA108" s="73">
        <v>3</v>
      </c>
      <c r="BB108" s="73">
        <v>4</v>
      </c>
      <c r="BC108" s="73">
        <v>6</v>
      </c>
      <c r="BD108" s="73">
        <v>3</v>
      </c>
      <c r="BE108" s="73">
        <v>4</v>
      </c>
      <c r="BF108" s="73">
        <v>10</v>
      </c>
      <c r="BG108" s="73">
        <v>5</v>
      </c>
      <c r="BH108" s="73">
        <v>6</v>
      </c>
      <c r="BI108" s="73">
        <v>7</v>
      </c>
      <c r="BJ108" s="73">
        <v>5</v>
      </c>
      <c r="BK108" s="73">
        <v>5</v>
      </c>
      <c r="BL108" s="73">
        <v>8</v>
      </c>
      <c r="BM108" s="73">
        <v>4</v>
      </c>
      <c r="BN108" s="73">
        <v>6</v>
      </c>
      <c r="BO108" s="73">
        <v>7</v>
      </c>
      <c r="BP108" s="73">
        <v>7</v>
      </c>
      <c r="BQ108" s="73">
        <v>6</v>
      </c>
      <c r="BR108" s="73">
        <v>15</v>
      </c>
      <c r="BS108" s="73">
        <v>6</v>
      </c>
      <c r="BT108" s="73">
        <v>9</v>
      </c>
      <c r="BU108" s="73">
        <v>6</v>
      </c>
      <c r="BV108" s="73">
        <v>8</v>
      </c>
      <c r="BW108" s="73">
        <v>24</v>
      </c>
      <c r="BX108" s="73">
        <v>6</v>
      </c>
      <c r="BY108" s="73">
        <v>6</v>
      </c>
      <c r="BZ108" s="73">
        <v>11</v>
      </c>
      <c r="CA108" s="73">
        <v>21</v>
      </c>
      <c r="CB108" s="73">
        <v>21</v>
      </c>
      <c r="CC108" s="73">
        <v>20</v>
      </c>
      <c r="CD108" s="73">
        <v>19</v>
      </c>
      <c r="CE108" s="73">
        <v>18</v>
      </c>
      <c r="CF108" s="73">
        <v>41</v>
      </c>
    </row>
    <row r="109" spans="1:84" x14ac:dyDescent="0.25">
      <c r="A109" s="17"/>
      <c r="B109" s="17"/>
      <c r="C109" s="17"/>
      <c r="D109" s="17"/>
      <c r="E109" s="11"/>
      <c r="F109" s="14" t="s">
        <v>102</v>
      </c>
      <c r="G109" s="106" t="e">
        <f ca="1">G108/G6</f>
        <v>#REF!</v>
      </c>
      <c r="H109" s="74" t="e">
        <f>H108/H6</f>
        <v>#REF!</v>
      </c>
      <c r="I109" s="74">
        <v>2.9663907923229807E-5</v>
      </c>
      <c r="J109" s="74">
        <v>8.8665582976208071E-5</v>
      </c>
      <c r="K109" s="74">
        <v>2.9344445096543226E-5</v>
      </c>
      <c r="L109" s="74">
        <v>2.9117167481947357E-5</v>
      </c>
      <c r="M109" s="74">
        <v>2.9041064064587326E-5</v>
      </c>
      <c r="N109" s="74">
        <v>2.8919286272014807E-5</v>
      </c>
      <c r="O109" s="74">
        <v>2.8805161885009795E-5</v>
      </c>
      <c r="P109" s="74">
        <v>0</v>
      </c>
      <c r="Q109" s="74">
        <v>0</v>
      </c>
      <c r="R109" s="74">
        <v>0</v>
      </c>
      <c r="S109" s="74">
        <v>0</v>
      </c>
      <c r="T109" s="74">
        <v>2.826455624646693E-5</v>
      </c>
      <c r="U109" s="74">
        <v>2.8176951253874332E-5</v>
      </c>
      <c r="V109" s="74">
        <v>1.6841632515578509E-4</v>
      </c>
      <c r="W109" s="74">
        <v>5.601927062909641E-5</v>
      </c>
      <c r="X109" s="74">
        <v>5.5848761553712546E-5</v>
      </c>
      <c r="Y109" s="74">
        <v>5.5736699830003067E-5</v>
      </c>
      <c r="Z109" s="74">
        <v>5.5592617300422502E-5</v>
      </c>
      <c r="AA109" s="74">
        <v>5.5358724534986716E-5</v>
      </c>
      <c r="AB109" s="74">
        <v>5.507366102161641E-5</v>
      </c>
      <c r="AC109" s="74">
        <v>5.5038802355660743E-5</v>
      </c>
      <c r="AD109" s="74">
        <v>5.4877212237618332E-5</v>
      </c>
      <c r="AE109" s="74">
        <v>5.477051155657794E-5</v>
      </c>
      <c r="AF109" s="74">
        <v>5.4748022227697024E-5</v>
      </c>
      <c r="AG109" s="74">
        <v>5.4677675105254521E-5</v>
      </c>
      <c r="AH109" s="74">
        <v>1.6386279222197948E-4</v>
      </c>
      <c r="AI109" s="74">
        <v>5.4491458463885783E-5</v>
      </c>
      <c r="AJ109" s="74">
        <v>5.4294711695080899E-5</v>
      </c>
      <c r="AK109" s="74">
        <v>5.4130128829706612E-5</v>
      </c>
      <c r="AL109" s="74">
        <v>5.4040908968088844E-5</v>
      </c>
      <c r="AM109" s="74">
        <v>5.3814072379927352E-5</v>
      </c>
      <c r="AN109" s="74">
        <v>5.3646629650492208E-5</v>
      </c>
      <c r="AO109" s="74">
        <v>5.5079727906144145E-5</v>
      </c>
      <c r="AP109" s="74">
        <v>5.493449061993573E-5</v>
      </c>
      <c r="AQ109" s="74">
        <v>5.3246718670961905E-5</v>
      </c>
      <c r="AR109" s="74">
        <v>5.4597073596855206E-5</v>
      </c>
      <c r="AS109" s="74">
        <v>5.4438063093715124E-5</v>
      </c>
      <c r="AT109" s="74">
        <v>1.8747656542932134E-4</v>
      </c>
      <c r="AU109" s="74">
        <v>5.2858313291222874E-5</v>
      </c>
      <c r="AV109" s="74">
        <v>1.054768873770535E-4</v>
      </c>
      <c r="AW109" s="74">
        <v>5.2730100978143373E-5</v>
      </c>
      <c r="AX109" s="74">
        <v>5.2660680902604069E-5</v>
      </c>
      <c r="AY109" s="74">
        <v>7.8630776085759972E-5</v>
      </c>
      <c r="AZ109" s="74">
        <v>7.7883641839092399E-5</v>
      </c>
      <c r="BA109" s="74">
        <v>7.7395387234920792E-5</v>
      </c>
      <c r="BB109" s="74">
        <v>1.0277756365785349E-4</v>
      </c>
      <c r="BC109" s="74">
        <v>1.5345661014348194E-4</v>
      </c>
      <c r="BD109" s="74">
        <v>7.6227258867771119E-5</v>
      </c>
      <c r="BE109" s="74">
        <v>1.0089035740409111E-4</v>
      </c>
      <c r="BF109" s="74">
        <v>2.4973153859600932E-4</v>
      </c>
      <c r="BG109" s="74">
        <v>1.2363078901169548E-4</v>
      </c>
      <c r="BH109" s="74">
        <v>1.473224151054583E-4</v>
      </c>
      <c r="BI109" s="74">
        <v>1.7113659144806005E-4</v>
      </c>
      <c r="BJ109" s="74">
        <v>1.2094530853148206E-4</v>
      </c>
      <c r="BK109" s="74">
        <v>1.1984372378418543E-4</v>
      </c>
      <c r="BL109" s="74">
        <v>1.8918343699009151E-4</v>
      </c>
      <c r="BM109" s="74">
        <v>9.4591718495045757E-5</v>
      </c>
      <c r="BN109" s="74">
        <v>1.4114990119506917E-4</v>
      </c>
      <c r="BO109" s="74">
        <v>1.6517614856414735E-4</v>
      </c>
      <c r="BP109" s="74">
        <v>1.6429610852931512E-4</v>
      </c>
      <c r="BQ109" s="74">
        <v>1.40597539543058E-4</v>
      </c>
      <c r="BR109" s="74">
        <v>3.5050004673333954E-4</v>
      </c>
      <c r="BS109" s="74">
        <v>1.3913366107040162E-4</v>
      </c>
      <c r="BT109" s="74">
        <v>2.0870049160560245E-4</v>
      </c>
      <c r="BU109" s="74">
        <v>1.3913366107040162E-4</v>
      </c>
      <c r="BV109" s="74">
        <v>1.8519375897032271E-4</v>
      </c>
      <c r="BW109" s="74">
        <v>5.5545269394556562E-4</v>
      </c>
      <c r="BX109" s="74">
        <v>1.3839234229039325E-4</v>
      </c>
      <c r="BY109" s="74">
        <v>1.3780431786862655E-4</v>
      </c>
      <c r="BZ109" s="74">
        <v>2.5188916876574307E-4</v>
      </c>
      <c r="CA109" s="74">
        <v>4.7892720306513407E-4</v>
      </c>
      <c r="CB109" s="74">
        <v>4.7793531942010514E-4</v>
      </c>
      <c r="CC109" s="74">
        <v>4.5047074192531195E-4</v>
      </c>
      <c r="CD109" s="74">
        <v>4.2565584604700138E-4</v>
      </c>
      <c r="CE109" s="74">
        <v>4.031806473289282E-4</v>
      </c>
      <c r="CF109" s="74">
        <v>9.1495391756488359E-4</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495</v>
      </c>
      <c r="J110" s="73">
        <v>825</v>
      </c>
      <c r="K110" s="73">
        <v>650</v>
      </c>
      <c r="L110" s="73">
        <v>686</v>
      </c>
      <c r="M110" s="73">
        <v>739</v>
      </c>
      <c r="N110" s="73">
        <v>715</v>
      </c>
      <c r="O110" s="73">
        <v>715</v>
      </c>
      <c r="P110" s="73">
        <v>600</v>
      </c>
      <c r="Q110" s="73">
        <v>455</v>
      </c>
      <c r="R110" s="73">
        <v>491</v>
      </c>
      <c r="S110" s="73">
        <v>452</v>
      </c>
      <c r="T110" s="73">
        <v>757</v>
      </c>
      <c r="U110" s="73">
        <v>758</v>
      </c>
      <c r="V110" s="73">
        <v>902</v>
      </c>
      <c r="W110" s="73">
        <v>624</v>
      </c>
      <c r="X110" s="73">
        <v>734</v>
      </c>
      <c r="Y110" s="73">
        <v>879</v>
      </c>
      <c r="Z110" s="73">
        <v>657</v>
      </c>
      <c r="AA110" s="73">
        <v>795</v>
      </c>
      <c r="AB110" s="73">
        <v>773</v>
      </c>
      <c r="AC110" s="73">
        <v>761</v>
      </c>
      <c r="AD110" s="73">
        <v>811</v>
      </c>
      <c r="AE110" s="73">
        <v>773</v>
      </c>
      <c r="AF110" s="73">
        <v>795</v>
      </c>
      <c r="AG110" s="73">
        <v>865</v>
      </c>
      <c r="AH110" s="73">
        <v>1343</v>
      </c>
      <c r="AI110" s="73">
        <v>851</v>
      </c>
      <c r="AJ110" s="73">
        <v>1206</v>
      </c>
      <c r="AK110" s="73">
        <v>1038</v>
      </c>
      <c r="AL110" s="73">
        <v>946</v>
      </c>
      <c r="AM110" s="73">
        <v>1273</v>
      </c>
      <c r="AN110" s="73">
        <v>981</v>
      </c>
      <c r="AO110" s="73">
        <v>4161</v>
      </c>
      <c r="AP110" s="73">
        <v>1433</v>
      </c>
      <c r="AQ110" s="73">
        <v>3658</v>
      </c>
      <c r="AR110" s="73">
        <v>1415</v>
      </c>
      <c r="AS110" s="73">
        <v>1267</v>
      </c>
      <c r="AT110" s="73">
        <v>2033</v>
      </c>
      <c r="AU110" s="73">
        <v>1089</v>
      </c>
      <c r="AV110" s="73">
        <v>1380</v>
      </c>
      <c r="AW110" s="73">
        <v>1519</v>
      </c>
      <c r="AX110" s="73">
        <v>1221</v>
      </c>
      <c r="AY110" s="73">
        <v>1810</v>
      </c>
      <c r="AZ110" s="73">
        <v>1132</v>
      </c>
      <c r="BA110" s="73">
        <v>1633</v>
      </c>
      <c r="BB110" s="73">
        <v>1546</v>
      </c>
      <c r="BC110" s="73">
        <v>1283</v>
      </c>
      <c r="BD110" s="73">
        <v>1665</v>
      </c>
      <c r="BE110" s="73">
        <v>1414</v>
      </c>
      <c r="BF110" s="73">
        <v>1275</v>
      </c>
      <c r="BG110" s="73">
        <v>23820</v>
      </c>
      <c r="BH110" s="73">
        <v>1726</v>
      </c>
      <c r="BI110" s="73">
        <v>3422</v>
      </c>
      <c r="BJ110" s="73">
        <v>1052</v>
      </c>
      <c r="BK110" s="73">
        <v>1799</v>
      </c>
      <c r="BL110" s="73">
        <v>1317</v>
      </c>
      <c r="BM110" s="73">
        <v>7049</v>
      </c>
      <c r="BN110" s="73">
        <v>1646</v>
      </c>
      <c r="BO110" s="73">
        <v>1536</v>
      </c>
      <c r="BP110" s="73">
        <v>1910</v>
      </c>
      <c r="BQ110" s="73">
        <v>1579</v>
      </c>
      <c r="BR110" s="73">
        <v>1725</v>
      </c>
      <c r="BS110" s="73">
        <v>1304</v>
      </c>
      <c r="BT110" s="73">
        <v>1524</v>
      </c>
      <c r="BU110" s="73">
        <v>1700</v>
      </c>
      <c r="BV110" s="73">
        <v>3389</v>
      </c>
      <c r="BW110" s="73">
        <v>6373</v>
      </c>
      <c r="BX110" s="73">
        <v>1486</v>
      </c>
      <c r="BY110" s="73">
        <v>2628</v>
      </c>
      <c r="BZ110" s="73">
        <v>5338</v>
      </c>
      <c r="CA110" s="73">
        <v>2178</v>
      </c>
      <c r="CB110" s="73">
        <v>2178</v>
      </c>
      <c r="CC110" s="73">
        <v>5598</v>
      </c>
      <c r="CD110" s="73">
        <v>7025</v>
      </c>
      <c r="CE110" s="73">
        <v>2519</v>
      </c>
      <c r="CF110" s="73">
        <v>1799</v>
      </c>
    </row>
    <row r="111" spans="1:84" ht="13.5" customHeight="1" x14ac:dyDescent="0.25">
      <c r="A111" s="17"/>
      <c r="B111" s="17"/>
      <c r="C111" s="17"/>
      <c r="D111" s="17"/>
      <c r="E111" s="11"/>
      <c r="F111" s="14" t="s">
        <v>100</v>
      </c>
      <c r="G111" s="106" t="e">
        <f ca="1">G110/G5</f>
        <v>#REF!</v>
      </c>
      <c r="H111" s="74" t="e">
        <f>H110/H5</f>
        <v>#REF!</v>
      </c>
      <c r="I111" s="74">
        <v>0.17902350813743217</v>
      </c>
      <c r="J111" s="74">
        <v>0.29858849077090122</v>
      </c>
      <c r="K111" s="74">
        <v>0.23688046647230321</v>
      </c>
      <c r="L111" s="74">
        <v>0.25009114108640174</v>
      </c>
      <c r="M111" s="74">
        <v>0.27029992684711046</v>
      </c>
      <c r="N111" s="74">
        <v>0.26306107431935244</v>
      </c>
      <c r="O111" s="74">
        <v>0.26461880088823092</v>
      </c>
      <c r="P111" s="74">
        <v>0.22438294689603591</v>
      </c>
      <c r="Q111" s="74">
        <v>0.1718927087268606</v>
      </c>
      <c r="R111" s="74">
        <v>0.18662105663245915</v>
      </c>
      <c r="S111" s="74">
        <v>0.17331288343558282</v>
      </c>
      <c r="T111" s="74">
        <v>0.29250386398763523</v>
      </c>
      <c r="U111" s="74">
        <v>0.29517133956386293</v>
      </c>
      <c r="V111" s="74">
        <v>0.3546991742036964</v>
      </c>
      <c r="W111" s="74">
        <v>0.24625098658247829</v>
      </c>
      <c r="X111" s="74">
        <v>0.28988941548183256</v>
      </c>
      <c r="Y111" s="74">
        <v>0.34729355985776372</v>
      </c>
      <c r="Z111" s="74">
        <v>0.25988924050632911</v>
      </c>
      <c r="AA111" s="74">
        <v>0.31510107015457789</v>
      </c>
      <c r="AB111" s="74">
        <v>0.30625990491283678</v>
      </c>
      <c r="AC111" s="74">
        <v>0.30162504954419345</v>
      </c>
      <c r="AD111" s="74">
        <v>0.32208101667990469</v>
      </c>
      <c r="AE111" s="74">
        <v>0.30784547988849065</v>
      </c>
      <c r="AF111" s="74">
        <v>0.31711208615875547</v>
      </c>
      <c r="AG111" s="74">
        <v>0.34530938123752497</v>
      </c>
      <c r="AH111" s="74">
        <v>0.53484667463162083</v>
      </c>
      <c r="AI111" s="74">
        <v>0.34012789768185453</v>
      </c>
      <c r="AJ111" s="74">
        <v>0.48336673346693387</v>
      </c>
      <c r="AK111" s="74">
        <v>0.41569883860632761</v>
      </c>
      <c r="AL111" s="74">
        <v>0.3796147672552167</v>
      </c>
      <c r="AM111" s="74">
        <v>0.51124497991967877</v>
      </c>
      <c r="AN111" s="74">
        <v>0.39271417133706965</v>
      </c>
      <c r="AO111" s="74">
        <v>1.9290681502086231</v>
      </c>
      <c r="AP111" s="74">
        <v>0.66527390900649952</v>
      </c>
      <c r="AQ111" s="74">
        <v>1.4750000000000001</v>
      </c>
      <c r="AR111" s="74">
        <v>0.66090611863615134</v>
      </c>
      <c r="AS111" s="74">
        <v>0.59316479400749067</v>
      </c>
      <c r="AT111" s="74">
        <v>0.95401220084467386</v>
      </c>
      <c r="AU111" s="74">
        <v>0.511507750117426</v>
      </c>
      <c r="AV111" s="74">
        <v>0.64849624060150379</v>
      </c>
      <c r="AW111" s="74">
        <v>0.71448730009407335</v>
      </c>
      <c r="AX111" s="74">
        <v>0.57458823529411762</v>
      </c>
      <c r="AY111" s="74">
        <v>0.85216572504708099</v>
      </c>
      <c r="AZ111" s="74">
        <v>0.53446647780925405</v>
      </c>
      <c r="BA111" s="74">
        <v>0.77210401891252955</v>
      </c>
      <c r="BB111" s="74">
        <v>0.73166114529105541</v>
      </c>
      <c r="BC111" s="74">
        <v>0.61008083689966719</v>
      </c>
      <c r="BD111" s="74">
        <v>0.79134980988593151</v>
      </c>
      <c r="BE111" s="74">
        <v>0.67429661421077736</v>
      </c>
      <c r="BF111" s="74">
        <v>0.6080114449213162</v>
      </c>
      <c r="BG111" s="74">
        <v>11.369928400954654</v>
      </c>
      <c r="BH111" s="74">
        <v>0.82662835249042144</v>
      </c>
      <c r="BI111" s="74">
        <v>1.6436119116234389</v>
      </c>
      <c r="BJ111" s="74">
        <v>0.50625601539942255</v>
      </c>
      <c r="BK111" s="74">
        <v>0.87034349298500246</v>
      </c>
      <c r="BL111" s="74">
        <v>0.64527192552670265</v>
      </c>
      <c r="BM111" s="74">
        <v>3.4536991670749631</v>
      </c>
      <c r="BN111" s="74">
        <v>0.80964092474176097</v>
      </c>
      <c r="BO111" s="74">
        <v>0.75777010360138131</v>
      </c>
      <c r="BP111" s="74">
        <v>0.94460929772502478</v>
      </c>
      <c r="BQ111" s="74">
        <v>0.78129638792676892</v>
      </c>
      <c r="BR111" s="74">
        <v>0.85650446871896724</v>
      </c>
      <c r="BS111" s="74">
        <v>0.65037406483790527</v>
      </c>
      <c r="BT111" s="74">
        <v>0.76009975062344137</v>
      </c>
      <c r="BU111" s="74">
        <v>0.84788029925187036</v>
      </c>
      <c r="BV111" s="74">
        <v>1.6885899352267064</v>
      </c>
      <c r="BW111" s="74">
        <v>3.1865000000000001</v>
      </c>
      <c r="BX111" s="74">
        <v>0.74448897795591185</v>
      </c>
      <c r="BY111" s="74">
        <v>1.3199397287795078</v>
      </c>
      <c r="BZ111" s="74">
        <v>2.6986855409504549</v>
      </c>
      <c r="CA111" s="74">
        <v>1.1016691957511382</v>
      </c>
      <c r="CB111" s="74">
        <v>1.1016691957511382</v>
      </c>
      <c r="CC111" s="74">
        <v>2.8258455325593137</v>
      </c>
      <c r="CD111" s="74">
        <v>3.5533636823469905</v>
      </c>
      <c r="CE111" s="74">
        <v>1.2780314561136479</v>
      </c>
      <c r="CF111" s="74">
        <v>0.91319796954314725</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7185</v>
      </c>
      <c r="J112" s="73">
        <v>8141</v>
      </c>
      <c r="K112" s="73">
        <v>7174</v>
      </c>
      <c r="L112" s="73">
        <v>7520</v>
      </c>
      <c r="M112" s="73">
        <v>7489</v>
      </c>
      <c r="N112" s="73">
        <v>7744</v>
      </c>
      <c r="O112" s="73">
        <v>7731</v>
      </c>
      <c r="P112" s="73">
        <v>6891</v>
      </c>
      <c r="Q112" s="73">
        <v>6796</v>
      </c>
      <c r="R112" s="73">
        <v>7512</v>
      </c>
      <c r="S112" s="73">
        <v>7060</v>
      </c>
      <c r="T112" s="73">
        <v>8943</v>
      </c>
      <c r="U112" s="73">
        <v>8333</v>
      </c>
      <c r="V112" s="73">
        <v>9746</v>
      </c>
      <c r="W112" s="73">
        <v>8511</v>
      </c>
      <c r="X112" s="73">
        <v>8757</v>
      </c>
      <c r="Y112" s="73">
        <v>8940</v>
      </c>
      <c r="Z112" s="73">
        <v>9319</v>
      </c>
      <c r="AA112" s="73">
        <v>9513</v>
      </c>
      <c r="AB112" s="73">
        <v>9584</v>
      </c>
      <c r="AC112" s="73">
        <v>9583</v>
      </c>
      <c r="AD112" s="73">
        <v>9775</v>
      </c>
      <c r="AE112" s="73">
        <v>10038</v>
      </c>
      <c r="AF112" s="73">
        <v>10080</v>
      </c>
      <c r="AG112" s="73">
        <v>9490</v>
      </c>
      <c r="AH112" s="73">
        <v>11976</v>
      </c>
      <c r="AI112" s="73">
        <v>10967</v>
      </c>
      <c r="AJ112" s="73">
        <v>10983</v>
      </c>
      <c r="AK112" s="73">
        <v>11063</v>
      </c>
      <c r="AL112" s="73">
        <v>14715</v>
      </c>
      <c r="AM112" s="73">
        <v>11949</v>
      </c>
      <c r="AN112" s="73">
        <v>12142</v>
      </c>
      <c r="AO112" s="73">
        <v>12796</v>
      </c>
      <c r="AP112" s="73">
        <v>13523</v>
      </c>
      <c r="AQ112" s="73">
        <v>13159</v>
      </c>
      <c r="AR112" s="73">
        <v>13824</v>
      </c>
      <c r="AS112" s="73">
        <v>14565</v>
      </c>
      <c r="AT112" s="73">
        <v>17298</v>
      </c>
      <c r="AU112" s="73">
        <v>15160</v>
      </c>
      <c r="AV112" s="73">
        <v>16449</v>
      </c>
      <c r="AW112" s="73">
        <v>16315</v>
      </c>
      <c r="AX112" s="73">
        <v>16617</v>
      </c>
      <c r="AY112" s="73">
        <v>18163</v>
      </c>
      <c r="AZ112" s="73">
        <v>17112</v>
      </c>
      <c r="BA112" s="73">
        <v>17722</v>
      </c>
      <c r="BB112" s="73">
        <v>18162</v>
      </c>
      <c r="BC112" s="73">
        <v>18301</v>
      </c>
      <c r="BD112" s="73">
        <v>20632</v>
      </c>
      <c r="BE112" s="73">
        <v>20825</v>
      </c>
      <c r="BF112" s="73">
        <v>23100</v>
      </c>
      <c r="BG112" s="73">
        <v>21369</v>
      </c>
      <c r="BH112" s="73">
        <v>21917</v>
      </c>
      <c r="BI112" s="73">
        <v>22880</v>
      </c>
      <c r="BJ112" s="73">
        <v>21739</v>
      </c>
      <c r="BK112" s="73">
        <v>23028</v>
      </c>
      <c r="BL112" s="73">
        <v>22421</v>
      </c>
      <c r="BM112" s="73">
        <v>23345</v>
      </c>
      <c r="BN112" s="73">
        <v>22960</v>
      </c>
      <c r="BO112" s="73">
        <v>23419</v>
      </c>
      <c r="BP112" s="73">
        <v>26128</v>
      </c>
      <c r="BQ112" s="73">
        <v>22808</v>
      </c>
      <c r="BR112" s="73">
        <v>26432</v>
      </c>
      <c r="BS112" s="73">
        <v>24208</v>
      </c>
      <c r="BT112" s="73">
        <v>24060</v>
      </c>
      <c r="BU112" s="73">
        <v>23880</v>
      </c>
      <c r="BV112" s="73">
        <v>24944</v>
      </c>
      <c r="BW112" s="73">
        <v>98534</v>
      </c>
      <c r="BX112" s="73">
        <v>25500</v>
      </c>
      <c r="BY112" s="73">
        <v>27316</v>
      </c>
      <c r="BZ112" s="73">
        <v>25449</v>
      </c>
      <c r="CA112" s="73">
        <v>27581</v>
      </c>
      <c r="CB112" s="73">
        <v>27581</v>
      </c>
      <c r="CC112" s="73">
        <v>111128</v>
      </c>
      <c r="CD112" s="73">
        <v>29242</v>
      </c>
      <c r="CE112" s="73">
        <v>27834</v>
      </c>
      <c r="CF112" s="73">
        <v>38835</v>
      </c>
    </row>
    <row r="113" spans="1:84" ht="12" customHeight="1" x14ac:dyDescent="0.25">
      <c r="A113" s="17"/>
      <c r="B113" s="17"/>
      <c r="C113" s="17"/>
      <c r="D113" s="17"/>
      <c r="E113" s="11"/>
      <c r="F113" s="14" t="s">
        <v>102</v>
      </c>
      <c r="G113" s="106" t="e">
        <f ca="1">G112/G6</f>
        <v>#REF!</v>
      </c>
      <c r="H113" s="74" t="e">
        <f>H112/H6</f>
        <v>#REF!</v>
      </c>
      <c r="I113" s="74">
        <v>0.21313517842840615</v>
      </c>
      <c r="J113" s="74">
        <v>0.24060883700310329</v>
      </c>
      <c r="K113" s="74">
        <v>0.21051704912260108</v>
      </c>
      <c r="L113" s="74">
        <v>0.21896109946424411</v>
      </c>
      <c r="M113" s="74">
        <v>0.21748852877969449</v>
      </c>
      <c r="N113" s="74">
        <v>0.22395095289048267</v>
      </c>
      <c r="O113" s="74">
        <v>0.22269270653301071</v>
      </c>
      <c r="P113" s="74">
        <v>0.19747814873191002</v>
      </c>
      <c r="Q113" s="74">
        <v>0.19390550102716275</v>
      </c>
      <c r="R113" s="74">
        <v>0.21360934967441067</v>
      </c>
      <c r="S113" s="74">
        <v>0.20009069266523069</v>
      </c>
      <c r="T113" s="74">
        <v>0.25276992651215374</v>
      </c>
      <c r="U113" s="74">
        <v>0.2347985347985348</v>
      </c>
      <c r="V113" s="74">
        <v>0.27356425082804692</v>
      </c>
      <c r="W113" s="74">
        <v>0.23839000616211978</v>
      </c>
      <c r="X113" s="74">
        <v>0.24453380246293038</v>
      </c>
      <c r="Y113" s="74">
        <v>0.24914304824011371</v>
      </c>
      <c r="Z113" s="74">
        <v>0.25903380031131867</v>
      </c>
      <c r="AA113" s="74">
        <v>0.2633137732506643</v>
      </c>
      <c r="AB113" s="74">
        <v>0.26391298361558585</v>
      </c>
      <c r="AC113" s="74">
        <v>0.26371842148714841</v>
      </c>
      <c r="AD113" s="74">
        <v>0.26821237481135957</v>
      </c>
      <c r="AE113" s="74">
        <v>0.27489319750246466</v>
      </c>
      <c r="AF113" s="74">
        <v>0.27593003202759303</v>
      </c>
      <c r="AG113" s="74">
        <v>0.25944556837443272</v>
      </c>
      <c r="AH113" s="74">
        <v>0.32707013327507101</v>
      </c>
      <c r="AI113" s="74">
        <v>0.29880391248671773</v>
      </c>
      <c r="AJ113" s="74">
        <v>0.29815940927353674</v>
      </c>
      <c r="AK113" s="74">
        <v>0.29942080762152212</v>
      </c>
      <c r="AL113" s="74">
        <v>0.39760598773271366</v>
      </c>
      <c r="AM113" s="74">
        <v>0.32151217543387595</v>
      </c>
      <c r="AN113" s="74">
        <v>0.32568868860813821</v>
      </c>
      <c r="AO113" s="74">
        <v>0.35240009914351023</v>
      </c>
      <c r="AP113" s="74">
        <v>0.3714395583266954</v>
      </c>
      <c r="AQ113" s="74">
        <v>0.35033678549559383</v>
      </c>
      <c r="AR113" s="74">
        <v>0.3773749727014632</v>
      </c>
      <c r="AS113" s="74">
        <v>0.39644519447998039</v>
      </c>
      <c r="AT113" s="74">
        <v>0.46328137554234294</v>
      </c>
      <c r="AU113" s="74">
        <v>0.40066601474746943</v>
      </c>
      <c r="AV113" s="74">
        <v>0.43374733011628824</v>
      </c>
      <c r="AW113" s="74">
        <v>0.43014579872920455</v>
      </c>
      <c r="AX113" s="74">
        <v>0.43753126727928593</v>
      </c>
      <c r="AY113" s="74">
        <v>0.47605692868188609</v>
      </c>
      <c r="AZ113" s="74">
        <v>0.44424829305018304</v>
      </c>
      <c r="BA113" s="74">
        <v>0.45720035085908878</v>
      </c>
      <c r="BB113" s="74">
        <v>0.4666615277884838</v>
      </c>
      <c r="BC113" s="74">
        <v>0.46806823703931044</v>
      </c>
      <c r="BD113" s="74">
        <v>0.52424026831995119</v>
      </c>
      <c r="BE113" s="74">
        <v>0.52526042323504929</v>
      </c>
      <c r="BF113" s="74">
        <v>0.57687985415678145</v>
      </c>
      <c r="BG113" s="74">
        <v>0.52837326607818413</v>
      </c>
      <c r="BH113" s="74">
        <v>0.53814422864438827</v>
      </c>
      <c r="BI113" s="74">
        <v>0.55937217319023058</v>
      </c>
      <c r="BJ113" s="74">
        <v>0.52584601243317775</v>
      </c>
      <c r="BK113" s="74">
        <v>0.55195225426044436</v>
      </c>
      <c r="BL113" s="74">
        <v>0.53021023009435519</v>
      </c>
      <c r="BM113" s="74">
        <v>0.55206091706671079</v>
      </c>
      <c r="BN113" s="74">
        <v>0.54013362190646463</v>
      </c>
      <c r="BO113" s="74">
        <v>0.55260860331768091</v>
      </c>
      <c r="BP113" s="74">
        <v>0.61324696052199223</v>
      </c>
      <c r="BQ113" s="74">
        <v>0.53445811364967777</v>
      </c>
      <c r="BR113" s="74">
        <v>0.61762781568370873</v>
      </c>
      <c r="BS113" s="74">
        <v>0.56135794453204713</v>
      </c>
      <c r="BT113" s="74">
        <v>0.55792598089231049</v>
      </c>
      <c r="BU113" s="74">
        <v>0.55375197106019847</v>
      </c>
      <c r="BV113" s="74">
        <v>0.57743414046946617</v>
      </c>
      <c r="BW113" s="74">
        <v>2.2804573227180152</v>
      </c>
      <c r="BX113" s="74">
        <v>0.58816745473417142</v>
      </c>
      <c r="BY113" s="74">
        <v>0.62737712448323379</v>
      </c>
      <c r="BZ113" s="74">
        <v>0.58275704144721774</v>
      </c>
      <c r="CA113" s="74">
        <v>0.62901386608283161</v>
      </c>
      <c r="CB113" s="74">
        <v>0.6277111449964724</v>
      </c>
      <c r="CC113" s="74">
        <v>2.5029956304338032</v>
      </c>
      <c r="CD113" s="74">
        <v>0.6551067500056007</v>
      </c>
      <c r="CE113" s="74">
        <v>0.62345167431963266</v>
      </c>
      <c r="CF113" s="74">
        <v>0.866639887527616</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86"/>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87"/>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7</v>
      </c>
      <c r="J120" s="150">
        <v>5</v>
      </c>
      <c r="K120" s="150">
        <v>10</v>
      </c>
      <c r="L120" s="150">
        <v>11</v>
      </c>
      <c r="M120" s="150">
        <v>4</v>
      </c>
      <c r="N120" s="150">
        <v>5</v>
      </c>
      <c r="O120" s="150">
        <v>5</v>
      </c>
      <c r="P120" s="150">
        <v>8</v>
      </c>
      <c r="Q120" s="150">
        <v>5</v>
      </c>
      <c r="R120" s="150">
        <v>5</v>
      </c>
      <c r="S120" s="150">
        <v>11</v>
      </c>
      <c r="T120" s="150">
        <v>8</v>
      </c>
      <c r="U120" s="150">
        <v>14</v>
      </c>
      <c r="V120" s="150">
        <v>14</v>
      </c>
      <c r="W120" s="150">
        <v>87</v>
      </c>
      <c r="X120" s="150">
        <v>5</v>
      </c>
      <c r="Y120" s="150">
        <v>5</v>
      </c>
      <c r="Z120" s="150">
        <v>16</v>
      </c>
      <c r="AA120" s="150">
        <v>8</v>
      </c>
      <c r="AB120" s="150">
        <v>5</v>
      </c>
      <c r="AC120" s="150">
        <v>3</v>
      </c>
      <c r="AD120" s="150">
        <v>5</v>
      </c>
      <c r="AE120" s="150">
        <v>5</v>
      </c>
      <c r="AF120" s="150">
        <v>17</v>
      </c>
      <c r="AG120" s="150">
        <v>3</v>
      </c>
      <c r="AH120" s="150">
        <v>2</v>
      </c>
      <c r="AI120" s="150">
        <v>13</v>
      </c>
      <c r="AJ120" s="150">
        <v>11</v>
      </c>
      <c r="AK120" s="150">
        <v>6</v>
      </c>
      <c r="AL120" s="150">
        <v>9</v>
      </c>
      <c r="AM120" s="150">
        <v>12</v>
      </c>
      <c r="AN120" s="150">
        <v>30</v>
      </c>
      <c r="AO120" s="150">
        <v>15</v>
      </c>
      <c r="AP120" s="150">
        <v>19</v>
      </c>
      <c r="AQ120" s="150">
        <v>7</v>
      </c>
      <c r="AR120" s="150">
        <v>7</v>
      </c>
      <c r="AS120" s="150">
        <v>6</v>
      </c>
      <c r="AT120" s="150">
        <v>15</v>
      </c>
      <c r="AU120" s="150">
        <v>12</v>
      </c>
      <c r="AV120" s="150">
        <v>9</v>
      </c>
      <c r="AW120" s="150">
        <v>1</v>
      </c>
      <c r="AX120" s="150">
        <v>6</v>
      </c>
      <c r="AY120" s="150">
        <v>6</v>
      </c>
      <c r="AZ120" s="150">
        <v>5</v>
      </c>
      <c r="BA120" s="150">
        <v>16</v>
      </c>
      <c r="BB120" s="150">
        <v>14</v>
      </c>
      <c r="BC120" s="150">
        <v>14</v>
      </c>
      <c r="BD120" s="150">
        <v>12</v>
      </c>
      <c r="BE120" s="150">
        <v>9</v>
      </c>
      <c r="BF120" s="150">
        <v>6</v>
      </c>
      <c r="BG120" s="150">
        <v>12</v>
      </c>
      <c r="BH120" s="150">
        <v>18</v>
      </c>
      <c r="BI120" s="150">
        <v>5</v>
      </c>
      <c r="BJ120" s="150">
        <v>17</v>
      </c>
      <c r="BK120" s="150">
        <v>10</v>
      </c>
      <c r="BL120" s="150">
        <v>9</v>
      </c>
      <c r="BM120" s="150">
        <v>8</v>
      </c>
      <c r="BN120" s="150">
        <v>36</v>
      </c>
      <c r="BO120" s="150">
        <v>10</v>
      </c>
      <c r="BP120" s="150">
        <v>18</v>
      </c>
      <c r="BQ120" s="150">
        <v>15</v>
      </c>
      <c r="BR120" s="150">
        <v>15</v>
      </c>
      <c r="BS120" s="150">
        <v>6</v>
      </c>
      <c r="BT120" s="150">
        <v>8</v>
      </c>
      <c r="BU120" s="150">
        <v>10</v>
      </c>
      <c r="BV120" s="150">
        <v>7</v>
      </c>
      <c r="BW120" s="150">
        <v>11</v>
      </c>
      <c r="BX120" s="150">
        <v>9</v>
      </c>
      <c r="BY120" s="150">
        <v>11</v>
      </c>
      <c r="BZ120" s="150">
        <v>24</v>
      </c>
      <c r="CA120" s="150">
        <v>11</v>
      </c>
      <c r="CB120" s="150">
        <v>6</v>
      </c>
      <c r="CC120" s="150">
        <v>11</v>
      </c>
      <c r="CD120" s="150">
        <v>17</v>
      </c>
      <c r="CE120" s="150">
        <v>14</v>
      </c>
      <c r="CF120" s="150">
        <v>20</v>
      </c>
    </row>
    <row r="121" spans="1:84" x14ac:dyDescent="0.25">
      <c r="A121" s="17"/>
      <c r="B121" s="17"/>
      <c r="C121" s="17"/>
      <c r="D121" s="17"/>
      <c r="E121" s="11"/>
      <c r="F121" s="14" t="s">
        <v>100</v>
      </c>
      <c r="G121" s="106" t="e">
        <f ca="1">G120/G5</f>
        <v>#REF!</v>
      </c>
      <c r="H121" s="107" t="e">
        <f>H120/H5</f>
        <v>#REF!</v>
      </c>
      <c r="I121" s="107">
        <v>2.5316455696202532E-3</v>
      </c>
      <c r="J121" s="107">
        <v>1.8096272167933405E-3</v>
      </c>
      <c r="K121" s="107">
        <v>3.6443148688046646E-3</v>
      </c>
      <c r="L121" s="107">
        <v>4.0102078016769956E-3</v>
      </c>
      <c r="M121" s="107">
        <v>1.463057790782736E-3</v>
      </c>
      <c r="N121" s="107">
        <v>1.8395879323031641E-3</v>
      </c>
      <c r="O121" s="107">
        <v>1.850481125092524E-3</v>
      </c>
      <c r="P121" s="107">
        <v>2.9917726252804786E-3</v>
      </c>
      <c r="Q121" s="107">
        <v>1.8889308651303363E-3</v>
      </c>
      <c r="R121" s="107">
        <v>1.9004180919802356E-3</v>
      </c>
      <c r="S121" s="107">
        <v>4.2177914110429447E-3</v>
      </c>
      <c r="T121" s="107">
        <v>3.0911901081916537E-3</v>
      </c>
      <c r="U121" s="107">
        <v>5.451713395638629E-3</v>
      </c>
      <c r="V121" s="107">
        <v>5.5053086905230047E-3</v>
      </c>
      <c r="W121" s="107">
        <v>3.4333070244672456E-2</v>
      </c>
      <c r="X121" s="107">
        <v>1.9747235387045812E-3</v>
      </c>
      <c r="Y121" s="107">
        <v>1.9755037534571317E-3</v>
      </c>
      <c r="Z121" s="107">
        <v>6.3291139240506328E-3</v>
      </c>
      <c r="AA121" s="107">
        <v>3.1708283789139914E-3</v>
      </c>
      <c r="AB121" s="107">
        <v>1.9809825673534074E-3</v>
      </c>
      <c r="AC121" s="107">
        <v>1.1890606420927466E-3</v>
      </c>
      <c r="AD121" s="107">
        <v>1.9857029388403494E-3</v>
      </c>
      <c r="AE121" s="107">
        <v>1.9912385503783351E-3</v>
      </c>
      <c r="AF121" s="107">
        <v>6.7810131631431993E-3</v>
      </c>
      <c r="AG121" s="107">
        <v>1.1976047904191617E-3</v>
      </c>
      <c r="AH121" s="107">
        <v>7.9649542015133412E-4</v>
      </c>
      <c r="AI121" s="107">
        <v>5.1958433253397286E-3</v>
      </c>
      <c r="AJ121" s="107">
        <v>4.4088176352705408E-3</v>
      </c>
      <c r="AK121" s="107">
        <v>2.4028834601521826E-3</v>
      </c>
      <c r="AL121" s="107">
        <v>3.6115569823434992E-3</v>
      </c>
      <c r="AM121" s="107">
        <v>4.8192771084337354E-3</v>
      </c>
      <c r="AN121" s="107">
        <v>1.2009607686148919E-2</v>
      </c>
      <c r="AO121" s="107">
        <v>6.954102920723227E-3</v>
      </c>
      <c r="AP121" s="107">
        <v>8.820798514391829E-3</v>
      </c>
      <c r="AQ121" s="107">
        <v>2.8225806451612902E-3</v>
      </c>
      <c r="AR121" s="107">
        <v>3.269500233535731E-3</v>
      </c>
      <c r="AS121" s="107">
        <v>2.8089887640449437E-3</v>
      </c>
      <c r="AT121" s="107">
        <v>7.0389488503050214E-3</v>
      </c>
      <c r="AU121" s="107">
        <v>5.6364490371066224E-3</v>
      </c>
      <c r="AV121" s="107">
        <v>4.2293233082706765E-3</v>
      </c>
      <c r="AW121" s="107">
        <v>4.7036688617121356E-4</v>
      </c>
      <c r="AX121" s="107">
        <v>2.8235294117647061E-3</v>
      </c>
      <c r="AY121" s="107">
        <v>2.8248587570621469E-3</v>
      </c>
      <c r="AZ121" s="107">
        <v>2.360717658168083E-3</v>
      </c>
      <c r="BA121" s="107">
        <v>7.5650118203309689E-3</v>
      </c>
      <c r="BB121" s="107">
        <v>6.6256507335541882E-3</v>
      </c>
      <c r="BC121" s="107">
        <v>6.6571564431764148E-3</v>
      </c>
      <c r="BD121" s="107">
        <v>5.7034220532319393E-3</v>
      </c>
      <c r="BE121" s="107">
        <v>4.2918454935622317E-3</v>
      </c>
      <c r="BF121" s="107">
        <v>2.8612303290414878E-3</v>
      </c>
      <c r="BG121" s="107">
        <v>5.7279236276849641E-3</v>
      </c>
      <c r="BH121" s="107">
        <v>8.6206896551724137E-3</v>
      </c>
      <c r="BI121" s="107">
        <v>2.4015369836695487E-3</v>
      </c>
      <c r="BJ121" s="107">
        <v>8.1809432146294509E-3</v>
      </c>
      <c r="BK121" s="107">
        <v>4.8379293662312532E-3</v>
      </c>
      <c r="BL121" s="107">
        <v>4.4096031357177858E-3</v>
      </c>
      <c r="BM121" s="107">
        <v>3.9196472317491425E-3</v>
      </c>
      <c r="BN121" s="107">
        <v>1.7707820954254796E-2</v>
      </c>
      <c r="BO121" s="107">
        <v>4.9333991119881598E-3</v>
      </c>
      <c r="BP121" s="107">
        <v>8.9020771513353119E-3</v>
      </c>
      <c r="BQ121" s="107">
        <v>7.4220682830282037E-3</v>
      </c>
      <c r="BR121" s="107">
        <v>7.4478649453823239E-3</v>
      </c>
      <c r="BS121" s="107">
        <v>2.9925187032418953E-3</v>
      </c>
      <c r="BT121" s="107">
        <v>3.9900249376558601E-3</v>
      </c>
      <c r="BU121" s="107">
        <v>4.9875311720698253E-3</v>
      </c>
      <c r="BV121" s="107">
        <v>3.4877927254608871E-3</v>
      </c>
      <c r="BW121" s="107">
        <v>5.4999999999999997E-3</v>
      </c>
      <c r="BX121" s="107">
        <v>4.5090180360721445E-3</v>
      </c>
      <c r="BY121" s="107">
        <v>5.5248618784530384E-3</v>
      </c>
      <c r="BZ121" s="107">
        <v>1.2133468149646108E-2</v>
      </c>
      <c r="CA121" s="107">
        <v>5.5639858371269602E-3</v>
      </c>
      <c r="CB121" s="107">
        <v>3.0349013657056147E-3</v>
      </c>
      <c r="CC121" s="107">
        <v>5.552751135790005E-3</v>
      </c>
      <c r="CD121" s="107">
        <v>8.5988872028325749E-3</v>
      </c>
      <c r="CE121" s="107">
        <v>7.102993404363267E-3</v>
      </c>
      <c r="CF121" s="107">
        <v>1.015228426395939E-2</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519</v>
      </c>
      <c r="J122" s="150">
        <v>485</v>
      </c>
      <c r="K122" s="150">
        <v>471</v>
      </c>
      <c r="L122" s="150">
        <v>479</v>
      </c>
      <c r="M122" s="150">
        <v>523</v>
      </c>
      <c r="N122" s="150">
        <v>477</v>
      </c>
      <c r="O122" s="150">
        <v>442</v>
      </c>
      <c r="P122" s="150">
        <v>508</v>
      </c>
      <c r="Q122" s="150">
        <v>433</v>
      </c>
      <c r="R122" s="150">
        <v>528</v>
      </c>
      <c r="S122" s="150">
        <v>878</v>
      </c>
      <c r="T122" s="150">
        <v>500</v>
      </c>
      <c r="U122" s="150">
        <v>307</v>
      </c>
      <c r="V122" s="150">
        <v>380</v>
      </c>
      <c r="W122" s="150">
        <v>576</v>
      </c>
      <c r="X122" s="150">
        <v>510</v>
      </c>
      <c r="Y122" s="150">
        <v>432</v>
      </c>
      <c r="Z122" s="150">
        <v>469</v>
      </c>
      <c r="AA122" s="150">
        <v>543</v>
      </c>
      <c r="AB122" s="150">
        <v>460</v>
      </c>
      <c r="AC122" s="150">
        <v>571</v>
      </c>
      <c r="AD122" s="150">
        <v>558</v>
      </c>
      <c r="AE122" s="150">
        <v>609</v>
      </c>
      <c r="AF122" s="150">
        <v>550</v>
      </c>
      <c r="AG122" s="150">
        <v>143</v>
      </c>
      <c r="AH122" s="150">
        <v>327</v>
      </c>
      <c r="AI122" s="150">
        <v>558</v>
      </c>
      <c r="AJ122" s="150">
        <v>447</v>
      </c>
      <c r="AK122" s="150">
        <v>309</v>
      </c>
      <c r="AL122" s="150">
        <v>412</v>
      </c>
      <c r="AM122" s="150">
        <v>476</v>
      </c>
      <c r="AN122" s="150">
        <v>483</v>
      </c>
      <c r="AO122" s="150">
        <v>526</v>
      </c>
      <c r="AP122" s="150">
        <v>546</v>
      </c>
      <c r="AQ122" s="150">
        <v>507</v>
      </c>
      <c r="AR122" s="150">
        <v>677</v>
      </c>
      <c r="AS122" s="150">
        <v>565</v>
      </c>
      <c r="AT122" s="150">
        <v>554</v>
      </c>
      <c r="AU122" s="150">
        <v>548</v>
      </c>
      <c r="AV122" s="150">
        <v>574</v>
      </c>
      <c r="AW122" s="150">
        <v>374</v>
      </c>
      <c r="AX122" s="150">
        <v>481</v>
      </c>
      <c r="AY122" s="150">
        <v>577</v>
      </c>
      <c r="AZ122" s="150">
        <v>489</v>
      </c>
      <c r="BA122" s="150">
        <v>531</v>
      </c>
      <c r="BB122" s="150">
        <v>467</v>
      </c>
      <c r="BC122" s="150">
        <v>581</v>
      </c>
      <c r="BD122" s="150">
        <v>656</v>
      </c>
      <c r="BE122" s="150">
        <v>604</v>
      </c>
      <c r="BF122" s="150">
        <v>649</v>
      </c>
      <c r="BG122" s="150">
        <v>673</v>
      </c>
      <c r="BH122" s="150">
        <v>472</v>
      </c>
      <c r="BI122" s="150">
        <v>416</v>
      </c>
      <c r="BJ122" s="150">
        <v>439</v>
      </c>
      <c r="BK122" s="150">
        <v>539</v>
      </c>
      <c r="BL122" s="150">
        <v>616</v>
      </c>
      <c r="BM122" s="150">
        <v>641</v>
      </c>
      <c r="BN122" s="150">
        <v>535</v>
      </c>
      <c r="BO122" s="150">
        <v>645</v>
      </c>
      <c r="BP122" s="150">
        <v>769</v>
      </c>
      <c r="BQ122" s="150">
        <v>857</v>
      </c>
      <c r="BR122" s="150">
        <v>857</v>
      </c>
      <c r="BS122" s="150">
        <v>969</v>
      </c>
      <c r="BT122" s="150">
        <v>572</v>
      </c>
      <c r="BU122" s="150">
        <v>367</v>
      </c>
      <c r="BV122" s="150">
        <v>516</v>
      </c>
      <c r="BW122" s="150">
        <v>499</v>
      </c>
      <c r="BX122" s="150">
        <v>535</v>
      </c>
      <c r="BY122" s="150">
        <v>592</v>
      </c>
      <c r="BZ122" s="150">
        <v>505</v>
      </c>
      <c r="CA122" s="150">
        <v>510</v>
      </c>
      <c r="CB122" s="150">
        <v>478</v>
      </c>
      <c r="CC122" s="150">
        <v>556</v>
      </c>
      <c r="CD122" s="150">
        <v>468</v>
      </c>
      <c r="CE122" s="150">
        <v>533</v>
      </c>
      <c r="CF122" s="150">
        <v>434</v>
      </c>
    </row>
    <row r="123" spans="1:84" x14ac:dyDescent="0.25">
      <c r="A123" s="17"/>
      <c r="B123" s="17"/>
      <c r="C123" s="17"/>
      <c r="D123" s="17"/>
      <c r="E123" s="11"/>
      <c r="F123" s="14" t="s">
        <v>102</v>
      </c>
      <c r="G123" s="106" t="e">
        <f ca="1">G122/G6</f>
        <v>#REF!</v>
      </c>
      <c r="H123" s="107" t="e">
        <f>H122/H6</f>
        <v>#REF!</v>
      </c>
      <c r="I123" s="107">
        <v>1.539556821215627E-2</v>
      </c>
      <c r="J123" s="107">
        <v>1.4334269247820304E-2</v>
      </c>
      <c r="K123" s="107">
        <v>1.3821233640471858E-2</v>
      </c>
      <c r="L123" s="107">
        <v>1.3947123223852784E-2</v>
      </c>
      <c r="M123" s="107">
        <v>1.5188476505779171E-2</v>
      </c>
      <c r="N123" s="107">
        <v>1.3794499551751063E-2</v>
      </c>
      <c r="O123" s="107">
        <v>1.2731881553174328E-2</v>
      </c>
      <c r="P123" s="107">
        <v>1.4557959593064908E-2</v>
      </c>
      <c r="Q123" s="107">
        <v>1.2354485277333942E-2</v>
      </c>
      <c r="R123" s="107">
        <v>1.5014075695964968E-2</v>
      </c>
      <c r="S123" s="107">
        <v>2.4883800022673166E-2</v>
      </c>
      <c r="T123" s="107">
        <v>1.4132278123233465E-2</v>
      </c>
      <c r="U123" s="107">
        <v>8.6503240349394203E-3</v>
      </c>
      <c r="V123" s="107">
        <v>1.066636725986639E-2</v>
      </c>
      <c r="W123" s="107">
        <v>1.6133549941179767E-2</v>
      </c>
      <c r="X123" s="107">
        <v>1.4241434196196699E-2</v>
      </c>
      <c r="Y123" s="107">
        <v>1.2039127163280662E-2</v>
      </c>
      <c r="Z123" s="107">
        <v>1.3036468756949077E-2</v>
      </c>
      <c r="AA123" s="107">
        <v>1.5029893711248892E-2</v>
      </c>
      <c r="AB123" s="107">
        <v>1.2666942034971774E-2</v>
      </c>
      <c r="AC123" s="107">
        <v>1.5713578072541142E-2</v>
      </c>
      <c r="AD123" s="107">
        <v>1.5310742214295514E-2</v>
      </c>
      <c r="AE123" s="107">
        <v>1.6677620768977983E-2</v>
      </c>
      <c r="AF123" s="107">
        <v>1.5055706112616682E-2</v>
      </c>
      <c r="AG123" s="107">
        <v>3.9094537700256988E-3</v>
      </c>
      <c r="AH123" s="107">
        <v>8.9305221760978808E-3</v>
      </c>
      <c r="AI123" s="107">
        <v>1.5203116911424135E-2</v>
      </c>
      <c r="AJ123" s="107">
        <v>1.2134868063850581E-2</v>
      </c>
      <c r="AK123" s="107">
        <v>8.3631049041896725E-3</v>
      </c>
      <c r="AL123" s="107">
        <v>1.1132427247426302E-2</v>
      </c>
      <c r="AM123" s="107">
        <v>1.2807749226422709E-2</v>
      </c>
      <c r="AN123" s="107">
        <v>1.2955661060593869E-2</v>
      </c>
      <c r="AO123" s="107">
        <v>1.448596843931591E-2</v>
      </c>
      <c r="AP123" s="107">
        <v>1.4997115939242453E-2</v>
      </c>
      <c r="AQ123" s="107">
        <v>1.3498043183088842E-2</v>
      </c>
      <c r="AR123" s="107">
        <v>1.8481109412535487E-2</v>
      </c>
      <c r="AS123" s="107">
        <v>1.5378752823974523E-2</v>
      </c>
      <c r="AT123" s="107">
        <v>1.4837431035406289E-2</v>
      </c>
      <c r="AU123" s="107">
        <v>1.4483177841795068E-2</v>
      </c>
      <c r="AV123" s="107">
        <v>1.5135933338607178E-2</v>
      </c>
      <c r="AW123" s="107">
        <v>9.8605288829128109E-3</v>
      </c>
      <c r="AX123" s="107">
        <v>1.2664893757076278E-2</v>
      </c>
      <c r="AY123" s="107">
        <v>1.5123319267161166E-2</v>
      </c>
      <c r="AZ123" s="107">
        <v>1.269503361977206E-2</v>
      </c>
      <c r="BA123" s="107">
        <v>1.3698983540580981E-2</v>
      </c>
      <c r="BB123" s="107">
        <v>1.1999280557054395E-2</v>
      </c>
      <c r="BC123" s="107">
        <v>1.4859715082227167E-2</v>
      </c>
      <c r="BD123" s="107">
        <v>1.6668360605752618E-2</v>
      </c>
      <c r="BE123" s="107">
        <v>1.5234443968017757E-2</v>
      </c>
      <c r="BF123" s="107">
        <v>1.6207576854881004E-2</v>
      </c>
      <c r="BG123" s="107">
        <v>1.6640704200974212E-2</v>
      </c>
      <c r="BH123" s="107">
        <v>1.1589363321629386E-2</v>
      </c>
      <c r="BI123" s="107">
        <v>1.0170403148913282E-2</v>
      </c>
      <c r="BJ123" s="107">
        <v>1.0618998089064125E-2</v>
      </c>
      <c r="BK123" s="107">
        <v>1.2919153423935188E-2</v>
      </c>
      <c r="BL123" s="107">
        <v>1.4567124648237046E-2</v>
      </c>
      <c r="BM123" s="107">
        <v>1.5158322888831084E-2</v>
      </c>
      <c r="BN123" s="107">
        <v>1.2585866189893668E-2</v>
      </c>
      <c r="BO123" s="107">
        <v>1.5219802260553576E-2</v>
      </c>
      <c r="BP123" s="107">
        <v>1.8049101065577618E-2</v>
      </c>
      <c r="BQ123" s="107">
        <v>2.0082015231400116E-2</v>
      </c>
      <c r="BR123" s="107">
        <v>2.00252360033648E-2</v>
      </c>
      <c r="BS123" s="107">
        <v>2.2470086262869865E-2</v>
      </c>
      <c r="BT123" s="107">
        <v>1.3264075688711623E-2</v>
      </c>
      <c r="BU123" s="107">
        <v>8.5103422688062331E-3</v>
      </c>
      <c r="BV123" s="107">
        <v>1.1944997453585814E-2</v>
      </c>
      <c r="BW123" s="107">
        <v>1.1548787261618218E-2</v>
      </c>
      <c r="BX123" s="107">
        <v>1.2339983854226733E-2</v>
      </c>
      <c r="BY123" s="107">
        <v>1.3596692696371152E-2</v>
      </c>
      <c r="BZ123" s="107">
        <v>1.1564002747881842E-2</v>
      </c>
      <c r="CA123" s="107">
        <v>1.1631089217296114E-2</v>
      </c>
      <c r="CB123" s="107">
        <v>1.0878718222990965E-2</v>
      </c>
      <c r="CC123" s="107">
        <v>1.2523086625523672E-2</v>
      </c>
      <c r="CD123" s="107">
        <v>1.0484575576315613E-2</v>
      </c>
      <c r="CE123" s="107">
        <v>1.1938626945906597E-2</v>
      </c>
      <c r="CF123" s="107">
        <v>9.685121956662426E-3</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85"/>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86"/>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86"/>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86"/>
    </row>
    <row r="128" spans="1:84" ht="24" customHeight="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86"/>
    </row>
    <row r="129" spans="1:84" ht="14.25" customHeight="1"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86"/>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4466</v>
      </c>
      <c r="J130" s="80">
        <v>4802</v>
      </c>
      <c r="K130" s="80">
        <v>4117</v>
      </c>
      <c r="L130" s="80">
        <v>5138</v>
      </c>
      <c r="M130" s="80">
        <v>4993</v>
      </c>
      <c r="N130" s="80">
        <v>5544</v>
      </c>
      <c r="O130" s="80">
        <v>5613</v>
      </c>
      <c r="P130" s="80">
        <v>5612</v>
      </c>
      <c r="Q130" s="80">
        <v>5889</v>
      </c>
      <c r="R130" s="80">
        <v>6731</v>
      </c>
      <c r="S130" s="80">
        <v>4849</v>
      </c>
      <c r="T130" s="80">
        <v>4896</v>
      </c>
      <c r="U130" s="80">
        <v>5497</v>
      </c>
      <c r="V130" s="80">
        <v>6997</v>
      </c>
      <c r="W130" s="80">
        <v>4180</v>
      </c>
      <c r="X130" s="80">
        <v>6579</v>
      </c>
      <c r="Y130" s="80">
        <v>6121</v>
      </c>
      <c r="Z130" s="80">
        <v>5225</v>
      </c>
      <c r="AA130" s="80">
        <v>5006</v>
      </c>
      <c r="AB130" s="80">
        <v>6113</v>
      </c>
      <c r="AC130" s="80">
        <v>6337</v>
      </c>
      <c r="AD130" s="80">
        <v>5899</v>
      </c>
      <c r="AE130" s="80">
        <v>6092</v>
      </c>
      <c r="AF130" s="80">
        <v>4066</v>
      </c>
      <c r="AG130" s="80">
        <v>7313</v>
      </c>
      <c r="AH130" s="80">
        <v>5584</v>
      </c>
      <c r="AI130" s="80">
        <v>4949</v>
      </c>
      <c r="AJ130" s="80">
        <v>6125</v>
      </c>
      <c r="AK130" s="80">
        <v>5534</v>
      </c>
      <c r="AL130" s="80">
        <v>5651</v>
      </c>
      <c r="AM130" s="80">
        <v>5347</v>
      </c>
      <c r="AN130" s="80">
        <v>4968</v>
      </c>
      <c r="AO130" s="80">
        <v>6018</v>
      </c>
      <c r="AP130" s="80">
        <v>6382</v>
      </c>
      <c r="AQ130" s="80">
        <v>4898</v>
      </c>
      <c r="AR130" s="80">
        <v>6134</v>
      </c>
      <c r="AS130" s="80">
        <v>4919</v>
      </c>
      <c r="AT130" s="80">
        <v>4749</v>
      </c>
      <c r="AU130" s="80">
        <v>5367</v>
      </c>
      <c r="AV130" s="80">
        <v>6597</v>
      </c>
      <c r="AW130" s="80">
        <v>5673</v>
      </c>
      <c r="AX130" s="80">
        <v>5924</v>
      </c>
      <c r="AY130" s="80">
        <v>5638</v>
      </c>
      <c r="AZ130" s="80">
        <v>6120</v>
      </c>
      <c r="BA130" s="80">
        <v>6634</v>
      </c>
      <c r="BB130" s="80">
        <v>6533</v>
      </c>
      <c r="BC130" s="80">
        <v>5875</v>
      </c>
      <c r="BD130" s="80">
        <v>5610</v>
      </c>
      <c r="BE130" s="80">
        <v>6461</v>
      </c>
      <c r="BF130" s="80">
        <v>5603</v>
      </c>
      <c r="BG130" s="80">
        <v>6213</v>
      </c>
      <c r="BH130" s="80">
        <v>7082</v>
      </c>
      <c r="BI130" s="80">
        <v>6149</v>
      </c>
      <c r="BJ130" s="80">
        <v>6319</v>
      </c>
      <c r="BK130" s="80">
        <v>6578</v>
      </c>
      <c r="BL130" s="80">
        <v>7194</v>
      </c>
      <c r="BM130" s="80">
        <v>6682</v>
      </c>
      <c r="BN130" s="80">
        <v>6744</v>
      </c>
      <c r="BO130" s="80">
        <v>6286</v>
      </c>
      <c r="BP130" s="80">
        <v>6117</v>
      </c>
      <c r="BQ130" s="80">
        <v>7171</v>
      </c>
      <c r="BR130" s="80">
        <v>5862</v>
      </c>
      <c r="BS130" s="80">
        <v>5949</v>
      </c>
      <c r="BT130" s="80">
        <v>7058</v>
      </c>
      <c r="BU130" s="80">
        <v>6133</v>
      </c>
      <c r="BV130" s="80">
        <v>6581</v>
      </c>
      <c r="BW130" s="80">
        <v>6353</v>
      </c>
      <c r="BX130" s="80">
        <v>7364</v>
      </c>
      <c r="BY130" s="80">
        <v>7311</v>
      </c>
      <c r="BZ130" s="80">
        <v>6676</v>
      </c>
      <c r="CA130" s="80">
        <v>6823</v>
      </c>
      <c r="CB130" s="80">
        <v>6232</v>
      </c>
      <c r="CC130" s="80">
        <v>6554</v>
      </c>
      <c r="CD130" s="80">
        <v>7828</v>
      </c>
      <c r="CE130" s="80">
        <v>4906</v>
      </c>
      <c r="CF130" s="80">
        <v>8182</v>
      </c>
    </row>
    <row r="131" spans="1:84" x14ac:dyDescent="0.25">
      <c r="A131" s="48" t="s">
        <v>112</v>
      </c>
      <c r="B131" s="49" t="s">
        <v>113</v>
      </c>
      <c r="C131" s="50" t="s">
        <v>114</v>
      </c>
      <c r="D131" s="17"/>
      <c r="E131" s="11"/>
      <c r="F131" s="14" t="s">
        <v>115</v>
      </c>
      <c r="G131" s="23" t="e">
        <f ca="1">G130/G8</f>
        <v>#REF!</v>
      </c>
      <c r="H131" s="81" t="e">
        <f>IF(H8=0, 0, H130/H8)</f>
        <v>#REF!</v>
      </c>
      <c r="I131" s="81">
        <v>0.1224366706875754</v>
      </c>
      <c r="J131" s="81">
        <v>0.13120935570249739</v>
      </c>
      <c r="K131" s="81">
        <v>0.11180815816631362</v>
      </c>
      <c r="L131" s="81">
        <v>0.13853911073961225</v>
      </c>
      <c r="M131" s="81">
        <v>0.13433598794662074</v>
      </c>
      <c r="N131" s="81">
        <v>0.14864466310963348</v>
      </c>
      <c r="O131" s="81">
        <v>0.15000801753166926</v>
      </c>
      <c r="P131" s="81">
        <v>0.14937847693577153</v>
      </c>
      <c r="Q131" s="81">
        <v>0.1562276163947473</v>
      </c>
      <c r="R131" s="81">
        <v>0.17807820519604212</v>
      </c>
      <c r="S131" s="81">
        <v>0.1279689644252085</v>
      </c>
      <c r="T131" s="81">
        <v>0.12895069532237674</v>
      </c>
      <c r="U131" s="81">
        <v>0.14443743759524935</v>
      </c>
      <c r="V131" s="81">
        <v>0.18331630380675418</v>
      </c>
      <c r="W131" s="81">
        <v>0.1093210586881473</v>
      </c>
      <c r="X131" s="81">
        <v>0.17158281824583366</v>
      </c>
      <c r="Y131" s="81">
        <v>0.15934294788358411</v>
      </c>
      <c r="Z131" s="81">
        <v>0.13570018699355912</v>
      </c>
      <c r="AA131" s="81">
        <v>0.1295179943597837</v>
      </c>
      <c r="AB131" s="81">
        <v>0.15739334174412317</v>
      </c>
      <c r="AC131" s="81">
        <v>0.16306837188955509</v>
      </c>
      <c r="AD131" s="81">
        <v>0.15140004619767472</v>
      </c>
      <c r="AE131" s="81">
        <v>0.15609706100904502</v>
      </c>
      <c r="AF131" s="81">
        <v>0.10415492596956812</v>
      </c>
      <c r="AG131" s="81">
        <v>0.18711460225673565</v>
      </c>
      <c r="AH131" s="81">
        <v>0.14271474940578116</v>
      </c>
      <c r="AI131" s="81">
        <v>0.12623389873740595</v>
      </c>
      <c r="AJ131" s="81">
        <v>0.15572957717830718</v>
      </c>
      <c r="AK131" s="81">
        <v>0.1402966155406262</v>
      </c>
      <c r="AL131" s="81">
        <v>0.14305966937545886</v>
      </c>
      <c r="AM131" s="81">
        <v>0.13483797755642415</v>
      </c>
      <c r="AN131" s="81">
        <v>0.12489001734583574</v>
      </c>
      <c r="AO131" s="81">
        <v>0.15644171779141106</v>
      </c>
      <c r="AP131" s="81">
        <v>0.16550400663883197</v>
      </c>
      <c r="AQ131" s="81">
        <v>0.12232461726730101</v>
      </c>
      <c r="AR131" s="81">
        <v>0.15820287313336601</v>
      </c>
      <c r="AS131" s="81">
        <v>0.12653376205787781</v>
      </c>
      <c r="AT131" s="81">
        <v>0.12032227824368492</v>
      </c>
      <c r="AU131" s="81">
        <v>0.13428914577390783</v>
      </c>
      <c r="AV131" s="81">
        <v>0.164714988389803</v>
      </c>
      <c r="AW131" s="81">
        <v>0.14163025839470728</v>
      </c>
      <c r="AX131" s="81">
        <v>0.14771593855974466</v>
      </c>
      <c r="AY131" s="81">
        <v>0.13998063410879658</v>
      </c>
      <c r="AZ131" s="81">
        <v>0.1506016684302483</v>
      </c>
      <c r="BA131" s="81">
        <v>0.1622917533087066</v>
      </c>
      <c r="BB131" s="81">
        <v>0.15921719633456813</v>
      </c>
      <c r="BC131" s="81">
        <v>0.14259016552594533</v>
      </c>
      <c r="BD131" s="81">
        <v>0.1353111432706223</v>
      </c>
      <c r="BE131" s="81">
        <v>0.15477673438098888</v>
      </c>
      <c r="BF131" s="81">
        <v>0.13296155671570953</v>
      </c>
      <c r="BG131" s="81">
        <v>0.14605764257840048</v>
      </c>
      <c r="BH131" s="81">
        <v>0.16540931916384444</v>
      </c>
      <c r="BI131" s="81">
        <v>0.14304990112830057</v>
      </c>
      <c r="BJ131" s="81">
        <v>0.14553536470208894</v>
      </c>
      <c r="BK131" s="81">
        <v>0.1502238056088426</v>
      </c>
      <c r="BL131" s="81">
        <v>0.16229020032485111</v>
      </c>
      <c r="BM131" s="81">
        <v>0.15073993863923479</v>
      </c>
      <c r="BN131" s="81">
        <v>0.15141105947329428</v>
      </c>
      <c r="BO131" s="81">
        <v>0.14155744719182092</v>
      </c>
      <c r="BP131" s="81">
        <v>0.13706641570314601</v>
      </c>
      <c r="BQ131" s="81">
        <v>0.16043941292285663</v>
      </c>
      <c r="BR131" s="81">
        <v>0.1308190136130328</v>
      </c>
      <c r="BS131" s="81">
        <v>0.13182210995147245</v>
      </c>
      <c r="BT131" s="81">
        <v>0.15639610893217221</v>
      </c>
      <c r="BU131" s="81">
        <v>0.1358993108644109</v>
      </c>
      <c r="BV131" s="81">
        <v>0.14558124101316225</v>
      </c>
      <c r="BW131" s="81">
        <v>0.14052822509290391</v>
      </c>
      <c r="BX131" s="81">
        <v>0.16237789684902207</v>
      </c>
      <c r="BY131" s="81">
        <v>0.16057191803386703</v>
      </c>
      <c r="BZ131" s="81">
        <v>0.14624956186470381</v>
      </c>
      <c r="CA131" s="81">
        <v>0.1488925259138025</v>
      </c>
      <c r="CB131" s="81">
        <v>0.13572610854604059</v>
      </c>
      <c r="CC131" s="81">
        <v>0.14131395674766598</v>
      </c>
      <c r="CD131" s="81">
        <v>0.16793238082979361</v>
      </c>
      <c r="CE131" s="81">
        <v>0.10524283507808478</v>
      </c>
      <c r="CF131" s="81">
        <v>0.17490006626621918</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3028</v>
      </c>
      <c r="J132" s="80">
        <v>3567</v>
      </c>
      <c r="K132" s="80">
        <v>2350</v>
      </c>
      <c r="L132" s="80">
        <v>3548</v>
      </c>
      <c r="M132" s="80">
        <v>3552</v>
      </c>
      <c r="N132" s="80">
        <v>4523</v>
      </c>
      <c r="O132" s="80">
        <v>4162</v>
      </c>
      <c r="P132" s="80">
        <v>4015</v>
      </c>
      <c r="Q132" s="80">
        <v>4516</v>
      </c>
      <c r="R132" s="80">
        <v>5045</v>
      </c>
      <c r="S132" s="80">
        <v>3009</v>
      </c>
      <c r="T132" s="80">
        <v>3888</v>
      </c>
      <c r="U132" s="80">
        <v>3873</v>
      </c>
      <c r="V132" s="80">
        <v>5854</v>
      </c>
      <c r="W132" s="80">
        <v>2734</v>
      </c>
      <c r="X132" s="80">
        <v>3810</v>
      </c>
      <c r="Y132" s="80">
        <v>4387</v>
      </c>
      <c r="Z132" s="80">
        <v>3045</v>
      </c>
      <c r="AA132" s="80">
        <v>3214</v>
      </c>
      <c r="AB132" s="80">
        <v>4082</v>
      </c>
      <c r="AC132" s="80">
        <v>3375</v>
      </c>
      <c r="AD132" s="80">
        <v>4256</v>
      </c>
      <c r="AE132" s="80">
        <v>3210</v>
      </c>
      <c r="AF132" s="80">
        <v>2817</v>
      </c>
      <c r="AG132" s="80">
        <v>5438</v>
      </c>
      <c r="AH132" s="80">
        <v>3404</v>
      </c>
      <c r="AI132" s="80">
        <v>2847</v>
      </c>
      <c r="AJ132" s="80">
        <v>4224</v>
      </c>
      <c r="AK132" s="80">
        <v>2666</v>
      </c>
      <c r="AL132" s="80">
        <v>2994</v>
      </c>
      <c r="AM132" s="80">
        <v>3290</v>
      </c>
      <c r="AN132" s="80">
        <v>2479</v>
      </c>
      <c r="AO132" s="80">
        <v>3238</v>
      </c>
      <c r="AP132" s="80">
        <v>3870</v>
      </c>
      <c r="AQ132" s="80">
        <v>3153</v>
      </c>
      <c r="AR132" s="80">
        <v>3041</v>
      </c>
      <c r="AS132" s="80">
        <v>3568</v>
      </c>
      <c r="AT132" s="80">
        <v>2914</v>
      </c>
      <c r="AU132" s="80">
        <v>2882</v>
      </c>
      <c r="AV132" s="80">
        <v>4507</v>
      </c>
      <c r="AW132" s="80">
        <v>3207</v>
      </c>
      <c r="AX132" s="80">
        <v>3243</v>
      </c>
      <c r="AY132" s="80">
        <v>3369</v>
      </c>
      <c r="AZ132" s="80">
        <v>3586</v>
      </c>
      <c r="BA132" s="80">
        <v>4276</v>
      </c>
      <c r="BB132" s="80">
        <v>4627</v>
      </c>
      <c r="BC132" s="80">
        <v>3637</v>
      </c>
      <c r="BD132" s="80">
        <v>3810</v>
      </c>
      <c r="BE132" s="80">
        <v>4275</v>
      </c>
      <c r="BF132" s="80">
        <v>3901</v>
      </c>
      <c r="BG132" s="80">
        <v>3973</v>
      </c>
      <c r="BH132" s="80">
        <v>4932</v>
      </c>
      <c r="BI132" s="80">
        <v>3727</v>
      </c>
      <c r="BJ132" s="80">
        <v>4560</v>
      </c>
      <c r="BK132" s="80">
        <v>4290</v>
      </c>
      <c r="BL132" s="80">
        <v>4629</v>
      </c>
      <c r="BM132" s="80">
        <v>4255</v>
      </c>
      <c r="BN132" s="80">
        <v>4000</v>
      </c>
      <c r="BO132" s="80">
        <v>3883</v>
      </c>
      <c r="BP132" s="80">
        <v>4103</v>
      </c>
      <c r="BQ132" s="80">
        <v>4621</v>
      </c>
      <c r="BR132" s="80">
        <v>3845</v>
      </c>
      <c r="BS132" s="80">
        <v>3582</v>
      </c>
      <c r="BT132" s="80">
        <v>4504</v>
      </c>
      <c r="BU132" s="80">
        <v>3378</v>
      </c>
      <c r="BV132" s="80">
        <v>4205</v>
      </c>
      <c r="BW132" s="80">
        <v>3649</v>
      </c>
      <c r="BX132" s="80">
        <v>4640</v>
      </c>
      <c r="BY132" s="80">
        <v>5064</v>
      </c>
      <c r="BZ132" s="80">
        <v>4333</v>
      </c>
      <c r="CA132" s="80">
        <v>4489</v>
      </c>
      <c r="CB132" s="80">
        <v>4131</v>
      </c>
      <c r="CC132" s="80">
        <v>3890</v>
      </c>
      <c r="CD132" s="80">
        <v>5682</v>
      </c>
      <c r="CE132" s="80">
        <v>2857</v>
      </c>
      <c r="CF132" s="80">
        <v>5101</v>
      </c>
    </row>
    <row r="133" spans="1:84" x14ac:dyDescent="0.25">
      <c r="A133" s="48" t="s">
        <v>117</v>
      </c>
      <c r="B133" s="49" t="s">
        <v>118</v>
      </c>
      <c r="C133" s="50" t="s">
        <v>119</v>
      </c>
      <c r="D133" s="17"/>
      <c r="E133" s="11"/>
      <c r="F133" s="14" t="s">
        <v>115</v>
      </c>
      <c r="G133" s="23" t="e">
        <f ca="1">G132/G8</f>
        <v>#REF!</v>
      </c>
      <c r="H133" s="81" t="e">
        <f>IF(H8=0, 0, H132/H8)</f>
        <v>#REF!</v>
      </c>
      <c r="I133" s="81">
        <v>8.3013488321087833E-2</v>
      </c>
      <c r="J133" s="81">
        <v>9.7464342313787644E-2</v>
      </c>
      <c r="K133" s="81">
        <v>6.3820542067242414E-2</v>
      </c>
      <c r="L133" s="81">
        <v>9.5666945290802705E-2</v>
      </c>
      <c r="M133" s="81">
        <v>9.5566078346965136E-2</v>
      </c>
      <c r="N133" s="81">
        <v>0.12126980722310106</v>
      </c>
      <c r="O133" s="81">
        <v>0.11122988935806297</v>
      </c>
      <c r="P133" s="81">
        <v>0.10687002581915941</v>
      </c>
      <c r="Q133" s="81">
        <v>0.11980368749170978</v>
      </c>
      <c r="R133" s="81">
        <v>0.13347267051166728</v>
      </c>
      <c r="S133" s="81">
        <v>7.940990182624301E-2</v>
      </c>
      <c r="T133" s="81">
        <v>0.10240202275600506</v>
      </c>
      <c r="U133" s="81">
        <v>0.10176572599716223</v>
      </c>
      <c r="V133" s="81">
        <v>0.15337053629909089</v>
      </c>
      <c r="W133" s="81">
        <v>7.1503295323778637E-2</v>
      </c>
      <c r="X133" s="81">
        <v>9.9366246772553013E-2</v>
      </c>
      <c r="Y133" s="81">
        <v>0.11420315509970323</v>
      </c>
      <c r="Z133" s="81">
        <v>7.9082692707251198E-2</v>
      </c>
      <c r="AA133" s="81">
        <v>8.3154381516648987E-2</v>
      </c>
      <c r="AB133" s="81">
        <v>0.10510054326836428</v>
      </c>
      <c r="AC133" s="81">
        <v>8.684799670620931E-2</v>
      </c>
      <c r="AD133" s="81">
        <v>0.10923183533095501</v>
      </c>
      <c r="AE133" s="81">
        <v>8.2250749481128455E-2</v>
      </c>
      <c r="AF133" s="81">
        <v>7.2160459039909836E-2</v>
      </c>
      <c r="AG133" s="81">
        <v>0.13913977944374792</v>
      </c>
      <c r="AH133" s="81">
        <v>8.6998747667850845E-2</v>
      </c>
      <c r="AI133" s="81">
        <v>7.2618288483611779E-2</v>
      </c>
      <c r="AJ133" s="81">
        <v>0.10739620146957871</v>
      </c>
      <c r="AK133" s="81">
        <v>6.7587780453796431E-2</v>
      </c>
      <c r="AL133" s="81">
        <v>7.5795549479759999E-2</v>
      </c>
      <c r="AM133" s="81">
        <v>8.2965578111209179E-2</v>
      </c>
      <c r="AN133" s="81">
        <v>6.2319314211015865E-2</v>
      </c>
      <c r="AO133" s="81">
        <v>8.4173858791722997E-2</v>
      </c>
      <c r="AP133" s="81">
        <v>0.10036046783019112</v>
      </c>
      <c r="AQ133" s="81">
        <v>7.874428710571664E-2</v>
      </c>
      <c r="AR133" s="81">
        <v>7.8430866840327032E-2</v>
      </c>
      <c r="AS133" s="81">
        <v>9.1781350482315116E-2</v>
      </c>
      <c r="AT133" s="81">
        <v>7.3830094504547875E-2</v>
      </c>
      <c r="AU133" s="81">
        <v>7.2111294600410353E-2</v>
      </c>
      <c r="AV133" s="81">
        <v>0.11253152230905596</v>
      </c>
      <c r="AW133" s="81">
        <v>8.0064910747721887E-2</v>
      </c>
      <c r="AX133" s="81">
        <v>8.0864751645721128E-2</v>
      </c>
      <c r="AY133" s="81">
        <v>8.3645753159371353E-2</v>
      </c>
      <c r="AZ133" s="81">
        <v>8.8244703103083397E-2</v>
      </c>
      <c r="BA133" s="81">
        <v>0.10460650243413167</v>
      </c>
      <c r="BB133" s="81">
        <v>0.11276564632481965</v>
      </c>
      <c r="BC133" s="81">
        <v>8.827241396048735E-2</v>
      </c>
      <c r="BD133" s="81">
        <v>9.1895803183791605E-2</v>
      </c>
      <c r="BE133" s="81">
        <v>0.1024099271751629</v>
      </c>
      <c r="BF133" s="81">
        <v>9.2572377788324639E-2</v>
      </c>
      <c r="BG133" s="81">
        <v>9.3398843387089189E-2</v>
      </c>
      <c r="BH133" s="81">
        <v>0.11519327338549573</v>
      </c>
      <c r="BI133" s="81">
        <v>8.6704664417820168E-2</v>
      </c>
      <c r="BJ133" s="81">
        <v>0.10502314654874594</v>
      </c>
      <c r="BK133" s="81">
        <v>9.7972047136201695E-2</v>
      </c>
      <c r="BL133" s="81">
        <v>0.10442609637249593</v>
      </c>
      <c r="BM133" s="81">
        <v>9.5988991156830891E-2</v>
      </c>
      <c r="BN133" s="81">
        <v>8.9804898857232668E-2</v>
      </c>
      <c r="BO133" s="81">
        <v>8.7443138314642163E-2</v>
      </c>
      <c r="BP133" s="81">
        <v>9.1937796898807919E-2</v>
      </c>
      <c r="BQ133" s="81">
        <v>0.10338732772507607</v>
      </c>
      <c r="BR133" s="81">
        <v>8.5806739567060919E-2</v>
      </c>
      <c r="BS133" s="81">
        <v>7.9372465598617298E-2</v>
      </c>
      <c r="BT133" s="81">
        <v>9.9802787564537213E-2</v>
      </c>
      <c r="BU133" s="81">
        <v>7.4852090673402913E-2</v>
      </c>
      <c r="BV133" s="81">
        <v>9.3020683552704347E-2</v>
      </c>
      <c r="BW133" s="81">
        <v>8.0715802512829588E-2</v>
      </c>
      <c r="BX133" s="81">
        <v>0.10231306917157285</v>
      </c>
      <c r="BY133" s="81">
        <v>0.11122092640179218</v>
      </c>
      <c r="BZ133" s="81">
        <v>9.4922011917280058E-2</v>
      </c>
      <c r="CA133" s="81">
        <v>9.7959629023458811E-2</v>
      </c>
      <c r="CB133" s="81">
        <v>8.9968638383134417E-2</v>
      </c>
      <c r="CC133" s="81">
        <v>8.3874167187735826E-2</v>
      </c>
      <c r="CD133" s="81">
        <v>0.12189470974385377</v>
      </c>
      <c r="CE133" s="81">
        <v>6.1287969795778274E-2</v>
      </c>
      <c r="CF133" s="81">
        <v>0.10903999486971207</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2307</v>
      </c>
      <c r="J134" s="80">
        <v>2562</v>
      </c>
      <c r="K134" s="80">
        <v>2579</v>
      </c>
      <c r="L134" s="80">
        <v>3027</v>
      </c>
      <c r="M134" s="80">
        <v>3175</v>
      </c>
      <c r="N134" s="80">
        <v>3064</v>
      </c>
      <c r="O134" s="80">
        <v>2407</v>
      </c>
      <c r="P134" s="80">
        <v>2738</v>
      </c>
      <c r="Q134" s="80">
        <v>3087</v>
      </c>
      <c r="R134" s="80">
        <v>3113</v>
      </c>
      <c r="S134" s="80">
        <v>2590</v>
      </c>
      <c r="T134" s="80">
        <v>2777</v>
      </c>
      <c r="U134" s="80">
        <v>2775</v>
      </c>
      <c r="V134" s="80">
        <v>3309</v>
      </c>
      <c r="W134" s="80">
        <v>2495</v>
      </c>
      <c r="X134" s="80">
        <v>2729</v>
      </c>
      <c r="Y134" s="80">
        <v>3285</v>
      </c>
      <c r="Z134" s="80">
        <v>2444</v>
      </c>
      <c r="AA134" s="80">
        <v>2608</v>
      </c>
      <c r="AB134" s="80">
        <v>2980</v>
      </c>
      <c r="AC134" s="80">
        <v>2470</v>
      </c>
      <c r="AD134" s="80">
        <v>2644</v>
      </c>
      <c r="AE134" s="80">
        <v>2660</v>
      </c>
      <c r="AF134" s="80">
        <v>2958</v>
      </c>
      <c r="AG134" s="80">
        <v>4991</v>
      </c>
      <c r="AH134" s="80">
        <v>2821</v>
      </c>
      <c r="AI134" s="80">
        <v>1757</v>
      </c>
      <c r="AJ134" s="80">
        <v>2510</v>
      </c>
      <c r="AK134" s="80">
        <v>2203</v>
      </c>
      <c r="AL134" s="80">
        <v>1805</v>
      </c>
      <c r="AM134" s="80">
        <v>1644</v>
      </c>
      <c r="AN134" s="80">
        <v>1746</v>
      </c>
      <c r="AO134" s="80">
        <v>1513</v>
      </c>
      <c r="AP134" s="80">
        <v>1721</v>
      </c>
      <c r="AQ134" s="80">
        <v>1322</v>
      </c>
      <c r="AR134" s="80">
        <v>1305</v>
      </c>
      <c r="AS134" s="80">
        <v>1354</v>
      </c>
      <c r="AT134" s="80">
        <v>1200</v>
      </c>
      <c r="AU134" s="80">
        <v>1270</v>
      </c>
      <c r="AV134" s="80">
        <v>1359</v>
      </c>
      <c r="AW134" s="80">
        <v>2328</v>
      </c>
      <c r="AX134" s="80">
        <v>1273</v>
      </c>
      <c r="AY134" s="80">
        <v>1267</v>
      </c>
      <c r="AZ134" s="80">
        <v>1262</v>
      </c>
      <c r="BA134" s="80">
        <v>1066</v>
      </c>
      <c r="BB134" s="80">
        <v>1501</v>
      </c>
      <c r="BC134" s="80">
        <v>1123</v>
      </c>
      <c r="BD134" s="80">
        <v>1275</v>
      </c>
      <c r="BE134" s="80">
        <v>1405</v>
      </c>
      <c r="BF134" s="80">
        <v>1279</v>
      </c>
      <c r="BG134" s="80">
        <v>1289</v>
      </c>
      <c r="BH134" s="80">
        <v>1139</v>
      </c>
      <c r="BI134" s="80">
        <v>1326</v>
      </c>
      <c r="BJ134" s="80">
        <v>963</v>
      </c>
      <c r="BK134" s="80">
        <v>1442</v>
      </c>
      <c r="BL134" s="80">
        <v>1191</v>
      </c>
      <c r="BM134" s="80">
        <v>1548</v>
      </c>
      <c r="BN134" s="80">
        <v>1911</v>
      </c>
      <c r="BO134" s="80">
        <v>1627</v>
      </c>
      <c r="BP134" s="80">
        <v>1571</v>
      </c>
      <c r="BQ134" s="80">
        <v>1310</v>
      </c>
      <c r="BR134" s="80">
        <v>1099</v>
      </c>
      <c r="BS134" s="80">
        <v>1381</v>
      </c>
      <c r="BT134" s="80">
        <v>1489</v>
      </c>
      <c r="BU134" s="80">
        <v>2106</v>
      </c>
      <c r="BV134" s="80">
        <v>1416</v>
      </c>
      <c r="BW134" s="80">
        <v>1150</v>
      </c>
      <c r="BX134" s="80">
        <v>1562</v>
      </c>
      <c r="BY134" s="80">
        <v>1551</v>
      </c>
      <c r="BZ134" s="80">
        <v>978</v>
      </c>
      <c r="CA134" s="80">
        <v>1407</v>
      </c>
      <c r="CB134" s="80">
        <v>1449</v>
      </c>
      <c r="CC134" s="80">
        <v>1709</v>
      </c>
      <c r="CD134" s="80">
        <v>2165</v>
      </c>
      <c r="CE134" s="80">
        <v>1350</v>
      </c>
      <c r="CF134" s="80">
        <v>1431</v>
      </c>
    </row>
    <row r="135" spans="1:84" x14ac:dyDescent="0.25">
      <c r="A135" s="48" t="s">
        <v>34</v>
      </c>
      <c r="B135" s="49" t="s">
        <v>121</v>
      </c>
      <c r="C135" s="50" t="s">
        <v>122</v>
      </c>
      <c r="D135" s="17"/>
      <c r="E135" s="11"/>
      <c r="F135" s="14" t="s">
        <v>115</v>
      </c>
      <c r="G135" s="23" t="e">
        <f ca="1">G134/G8</f>
        <v>#REF!</v>
      </c>
      <c r="H135" s="81" t="e">
        <f>IF(H8=0, 0, H134/H8)</f>
        <v>#REF!</v>
      </c>
      <c r="I135" s="81">
        <v>6.3247066564316265E-2</v>
      </c>
      <c r="J135" s="81">
        <v>7.0003825345647308E-2</v>
      </c>
      <c r="K135" s="81">
        <v>7.003965020911411E-2</v>
      </c>
      <c r="L135" s="81">
        <v>8.1618896109148756E-2</v>
      </c>
      <c r="M135" s="81">
        <v>8.5422944468359879E-2</v>
      </c>
      <c r="N135" s="81">
        <v>8.2151379467517494E-2</v>
      </c>
      <c r="O135" s="81">
        <v>6.4327329092949914E-2</v>
      </c>
      <c r="P135" s="81">
        <v>7.2879235539939843E-2</v>
      </c>
      <c r="Q135" s="81">
        <v>8.1894150417827299E-2</v>
      </c>
      <c r="R135" s="81">
        <v>8.2358854965871212E-2</v>
      </c>
      <c r="S135" s="81">
        <v>6.8352158767022067E-2</v>
      </c>
      <c r="T135" s="81">
        <v>7.3140539401601354E-2</v>
      </c>
      <c r="U135" s="81">
        <v>7.2915024436386575E-2</v>
      </c>
      <c r="V135" s="81">
        <v>8.669338992376012E-2</v>
      </c>
      <c r="W135" s="81">
        <v>6.5252641489695576E-2</v>
      </c>
      <c r="X135" s="81">
        <v>7.1173356284067499E-2</v>
      </c>
      <c r="Y135" s="81">
        <v>8.551569740198886E-2</v>
      </c>
      <c r="Z135" s="81">
        <v>6.3473924787035119E-2</v>
      </c>
      <c r="AA135" s="81">
        <v>6.7475615119919272E-2</v>
      </c>
      <c r="AB135" s="81">
        <v>7.6727001210123838E-2</v>
      </c>
      <c r="AC135" s="81">
        <v>6.3559867219062816E-2</v>
      </c>
      <c r="AD135" s="81">
        <v>6.7859251084362082E-2</v>
      </c>
      <c r="AE135" s="81">
        <v>6.8157941937632915E-2</v>
      </c>
      <c r="AF135" s="81">
        <v>7.5772324401864849E-2</v>
      </c>
      <c r="AG135" s="81">
        <v>0.12770258168513166</v>
      </c>
      <c r="AH135" s="81">
        <v>7.2098550872798831E-2</v>
      </c>
      <c r="AI135" s="81">
        <v>4.4815712281596733E-2</v>
      </c>
      <c r="AJ135" s="81">
        <v>6.3817345096743028E-2</v>
      </c>
      <c r="AK135" s="81">
        <v>5.5849917606794273E-2</v>
      </c>
      <c r="AL135" s="81">
        <v>4.5695045695045698E-2</v>
      </c>
      <c r="AM135" s="81">
        <v>4.1457571554658935E-2</v>
      </c>
      <c r="AN135" s="81">
        <v>4.3892506096181401E-2</v>
      </c>
      <c r="AO135" s="81">
        <v>3.9331392326089218E-2</v>
      </c>
      <c r="AP135" s="81">
        <v>4.4630585306397658E-2</v>
      </c>
      <c r="AQ135" s="81">
        <v>3.3016158437601459E-2</v>
      </c>
      <c r="AR135" s="81">
        <v>3.3657442034405384E-2</v>
      </c>
      <c r="AS135" s="81">
        <v>3.4829581993569135E-2</v>
      </c>
      <c r="AT135" s="81">
        <v>3.0403607894803515E-2</v>
      </c>
      <c r="AU135" s="81">
        <v>3.1777010458890059E-2</v>
      </c>
      <c r="AV135" s="81">
        <v>3.3931737035280018E-2</v>
      </c>
      <c r="AW135" s="81">
        <v>5.8120084883285482E-2</v>
      </c>
      <c r="AX135" s="81">
        <v>3.1742469579094358E-2</v>
      </c>
      <c r="AY135" s="81">
        <v>3.145715917272885E-2</v>
      </c>
      <c r="AZ135" s="81">
        <v>3.1055442084799566E-2</v>
      </c>
      <c r="BA135" s="81">
        <v>2.6078234704112337E-2</v>
      </c>
      <c r="BB135" s="81">
        <v>3.6581204913238449E-2</v>
      </c>
      <c r="BC135" s="81">
        <v>2.7255958448619E-2</v>
      </c>
      <c r="BD135" s="81">
        <v>3.0752532561505064E-2</v>
      </c>
      <c r="BE135" s="81">
        <v>3.3657531621310847E-2</v>
      </c>
      <c r="BF135" s="81">
        <v>3.0351210251542478E-2</v>
      </c>
      <c r="BG135" s="81">
        <v>3.0302317927500117E-2</v>
      </c>
      <c r="BH135" s="81">
        <v>2.6602826112343804E-2</v>
      </c>
      <c r="BI135" s="81">
        <v>3.0847970222170524E-2</v>
      </c>
      <c r="BJ135" s="81">
        <v>2.2179230290886479E-2</v>
      </c>
      <c r="BK135" s="81">
        <v>3.2931396729697637E-2</v>
      </c>
      <c r="BL135" s="81">
        <v>2.6867893881970764E-2</v>
      </c>
      <c r="BM135" s="81">
        <v>3.4921494315105578E-2</v>
      </c>
      <c r="BN135" s="81">
        <v>4.2904290429042903E-2</v>
      </c>
      <c r="BO135" s="81">
        <v>3.6639192901860108E-2</v>
      </c>
      <c r="BP135" s="81">
        <v>3.5202115263959846E-2</v>
      </c>
      <c r="BQ135" s="81">
        <v>2.9309110434938248E-2</v>
      </c>
      <c r="BR135" s="81">
        <v>2.452577549654095E-2</v>
      </c>
      <c r="BS135" s="81">
        <v>3.0601165547652284E-2</v>
      </c>
      <c r="BT135" s="81">
        <v>3.2994305213942254E-2</v>
      </c>
      <c r="BU135" s="81">
        <v>4.6666223492654389E-2</v>
      </c>
      <c r="BV135" s="81">
        <v>3.1323968587545624E-2</v>
      </c>
      <c r="BW135" s="81">
        <v>2.5437975579543443E-2</v>
      </c>
      <c r="BX135" s="81">
        <v>3.4442459923706203E-2</v>
      </c>
      <c r="BY135" s="81">
        <v>3.4064703169269288E-2</v>
      </c>
      <c r="BZ135" s="81">
        <v>2.1424815983175603E-2</v>
      </c>
      <c r="CA135" s="81">
        <v>3.0703764320785597E-2</v>
      </c>
      <c r="CB135" s="81">
        <v>3.1557626970990502E-2</v>
      </c>
      <c r="CC135" s="81">
        <v>3.6848573707928156E-2</v>
      </c>
      <c r="CD135" s="81">
        <v>4.6445273952031581E-2</v>
      </c>
      <c r="CE135" s="81">
        <v>2.8960013729191693E-2</v>
      </c>
      <c r="CF135" s="81">
        <v>3.0589341826810029E-2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7040</v>
      </c>
      <c r="J136" s="80">
        <v>6798</v>
      </c>
      <c r="K136" s="80">
        <v>6606</v>
      </c>
      <c r="L136" s="80">
        <v>6464</v>
      </c>
      <c r="M136" s="80">
        <v>6332</v>
      </c>
      <c r="N136" s="80">
        <v>6186</v>
      </c>
      <c r="O136" s="80">
        <v>6153</v>
      </c>
      <c r="P136" s="80">
        <v>5931</v>
      </c>
      <c r="Q136" s="80">
        <v>5617</v>
      </c>
      <c r="R136" s="80">
        <v>5290</v>
      </c>
      <c r="S136" s="80">
        <v>5253</v>
      </c>
      <c r="T136" s="80">
        <v>4965</v>
      </c>
      <c r="U136" s="80">
        <v>5012</v>
      </c>
      <c r="V136" s="80">
        <v>5000</v>
      </c>
      <c r="W136" s="80">
        <v>4831</v>
      </c>
      <c r="X136" s="80">
        <v>4671</v>
      </c>
      <c r="Y136" s="80">
        <v>4421</v>
      </c>
      <c r="Z136" s="80">
        <v>4132</v>
      </c>
      <c r="AA136" s="80">
        <v>4612</v>
      </c>
      <c r="AB136" s="80">
        <v>4093</v>
      </c>
      <c r="AC136" s="80">
        <v>3608</v>
      </c>
      <c r="AD136" s="80">
        <v>2949</v>
      </c>
      <c r="AE136" s="80">
        <v>2633</v>
      </c>
      <c r="AF136" s="80">
        <v>2371</v>
      </c>
      <c r="AG136" s="80">
        <v>1381</v>
      </c>
      <c r="AH136" s="80">
        <v>1075</v>
      </c>
      <c r="AI136" s="80">
        <v>2595</v>
      </c>
      <c r="AJ136" s="80">
        <v>3039</v>
      </c>
      <c r="AK136" s="80">
        <v>1664</v>
      </c>
      <c r="AL136" s="80">
        <v>1176</v>
      </c>
      <c r="AM136" s="80">
        <v>3524</v>
      </c>
      <c r="AN136" s="80">
        <v>3287</v>
      </c>
      <c r="AO136" s="80">
        <v>3059</v>
      </c>
      <c r="AP136" s="80">
        <v>2808</v>
      </c>
      <c r="AQ136" s="80">
        <v>2473</v>
      </c>
      <c r="AR136" s="80">
        <v>2207</v>
      </c>
      <c r="AS136" s="80">
        <v>2080</v>
      </c>
      <c r="AT136" s="80">
        <v>1585</v>
      </c>
      <c r="AU136" s="80">
        <v>1354</v>
      </c>
      <c r="AV136" s="80">
        <v>1771</v>
      </c>
      <c r="AW136" s="80">
        <v>1017</v>
      </c>
      <c r="AX136" s="80">
        <v>968</v>
      </c>
      <c r="AY136" s="80">
        <v>905</v>
      </c>
      <c r="AZ136" s="80">
        <v>690</v>
      </c>
      <c r="BA136" s="80">
        <v>607</v>
      </c>
      <c r="BB136" s="80">
        <v>636</v>
      </c>
      <c r="BC136" s="80">
        <v>531</v>
      </c>
      <c r="BD136" s="80">
        <v>541</v>
      </c>
      <c r="BE136" s="80">
        <v>662</v>
      </c>
      <c r="BF136" s="80">
        <v>606</v>
      </c>
      <c r="BG136" s="80">
        <v>789</v>
      </c>
      <c r="BH136" s="80">
        <v>1143</v>
      </c>
      <c r="BI136" s="80">
        <v>898</v>
      </c>
      <c r="BJ136" s="80">
        <v>797</v>
      </c>
      <c r="BK136" s="80">
        <v>907</v>
      </c>
      <c r="BL136" s="80">
        <v>820</v>
      </c>
      <c r="BM136" s="80">
        <v>874</v>
      </c>
      <c r="BN136" s="80">
        <v>880</v>
      </c>
      <c r="BO136" s="80">
        <v>887</v>
      </c>
      <c r="BP136" s="80">
        <v>849</v>
      </c>
      <c r="BQ136" s="80">
        <v>1195</v>
      </c>
      <c r="BR136" s="80">
        <v>1073</v>
      </c>
      <c r="BS136" s="80">
        <v>890</v>
      </c>
      <c r="BT136" s="80">
        <v>1247</v>
      </c>
      <c r="BU136" s="80">
        <v>1054</v>
      </c>
      <c r="BV136" s="80">
        <v>1169</v>
      </c>
      <c r="BW136" s="80">
        <v>1112</v>
      </c>
      <c r="BX136" s="80">
        <v>1262</v>
      </c>
      <c r="BY136" s="80">
        <v>1374</v>
      </c>
      <c r="BZ136" s="80">
        <v>1065</v>
      </c>
      <c r="CA136" s="80">
        <v>985</v>
      </c>
      <c r="CB136" s="80">
        <v>1238</v>
      </c>
      <c r="CC136" s="80">
        <v>1887</v>
      </c>
      <c r="CD136" s="80">
        <v>1787</v>
      </c>
      <c r="CE136" s="80">
        <v>2009</v>
      </c>
      <c r="CF136" s="80">
        <v>2180</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1700</v>
      </c>
      <c r="J137" s="80">
        <v>1697</v>
      </c>
      <c r="K137" s="80">
        <v>1696</v>
      </c>
      <c r="L137" s="80">
        <v>1688</v>
      </c>
      <c r="M137" s="80">
        <v>1675</v>
      </c>
      <c r="N137" s="80">
        <v>1662</v>
      </c>
      <c r="O137" s="80">
        <v>1647</v>
      </c>
      <c r="P137" s="80">
        <v>1635</v>
      </c>
      <c r="Q137" s="80">
        <v>1631</v>
      </c>
      <c r="R137" s="80">
        <v>1621</v>
      </c>
      <c r="S137" s="80">
        <v>1579</v>
      </c>
      <c r="T137" s="80">
        <v>1572</v>
      </c>
      <c r="U137" s="80">
        <v>1563</v>
      </c>
      <c r="V137" s="80">
        <v>1556</v>
      </c>
      <c r="W137" s="80">
        <v>1533</v>
      </c>
      <c r="X137" s="80">
        <v>1531</v>
      </c>
      <c r="Y137" s="80">
        <v>1522</v>
      </c>
      <c r="Z137" s="80">
        <v>1507</v>
      </c>
      <c r="AA137" s="80">
        <v>1464</v>
      </c>
      <c r="AB137" s="80">
        <v>1453</v>
      </c>
      <c r="AC137" s="80">
        <v>1400</v>
      </c>
      <c r="AD137" s="80">
        <v>1369</v>
      </c>
      <c r="AE137" s="80">
        <v>1334</v>
      </c>
      <c r="AF137" s="80">
        <v>1317</v>
      </c>
      <c r="AG137" s="80">
        <v>1296</v>
      </c>
      <c r="AH137" s="80">
        <v>1277</v>
      </c>
      <c r="AI137" s="80">
        <v>1262</v>
      </c>
      <c r="AJ137" s="80">
        <v>1429</v>
      </c>
      <c r="AK137" s="80">
        <v>1145</v>
      </c>
      <c r="AL137" s="80">
        <v>1108</v>
      </c>
      <c r="AM137" s="80">
        <v>1562</v>
      </c>
      <c r="AN137" s="80">
        <v>1567</v>
      </c>
      <c r="AO137" s="80">
        <v>1555</v>
      </c>
      <c r="AP137" s="80">
        <v>1555</v>
      </c>
      <c r="AQ137" s="80">
        <v>1532</v>
      </c>
      <c r="AR137" s="80">
        <v>1518</v>
      </c>
      <c r="AS137" s="80">
        <v>1481</v>
      </c>
      <c r="AT137" s="80">
        <v>1461</v>
      </c>
      <c r="AU137" s="80">
        <v>1444</v>
      </c>
      <c r="AV137" s="80">
        <v>1437</v>
      </c>
      <c r="AW137" s="80">
        <v>1314</v>
      </c>
      <c r="AX137" s="80">
        <v>1284</v>
      </c>
      <c r="AY137" s="80">
        <v>1261</v>
      </c>
      <c r="AZ137" s="80">
        <v>1591</v>
      </c>
      <c r="BA137" s="80">
        <v>1590</v>
      </c>
      <c r="BB137" s="80">
        <v>1717</v>
      </c>
      <c r="BC137" s="80">
        <v>1717</v>
      </c>
      <c r="BD137" s="80">
        <v>1701</v>
      </c>
      <c r="BE137" s="80">
        <v>1708</v>
      </c>
      <c r="BF137" s="80">
        <v>1693</v>
      </c>
      <c r="BG137" s="80">
        <v>1698</v>
      </c>
      <c r="BH137" s="80">
        <v>1686</v>
      </c>
      <c r="BI137" s="80">
        <v>1668</v>
      </c>
      <c r="BJ137" s="80">
        <v>1660</v>
      </c>
      <c r="BK137" s="80">
        <v>1882</v>
      </c>
      <c r="BL137" s="80">
        <v>1868</v>
      </c>
      <c r="BM137" s="80">
        <v>1843</v>
      </c>
      <c r="BN137" s="80">
        <v>1830</v>
      </c>
      <c r="BO137" s="80">
        <v>1804</v>
      </c>
      <c r="BP137" s="80">
        <v>1778</v>
      </c>
      <c r="BQ137" s="80">
        <v>1741</v>
      </c>
      <c r="BR137" s="80">
        <v>1715</v>
      </c>
      <c r="BS137" s="80">
        <v>1667</v>
      </c>
      <c r="BT137" s="80">
        <v>1639</v>
      </c>
      <c r="BU137" s="80">
        <v>1597</v>
      </c>
      <c r="BV137" s="80">
        <v>1525</v>
      </c>
      <c r="BW137" s="80">
        <v>1467</v>
      </c>
      <c r="BX137" s="80">
        <v>1447</v>
      </c>
      <c r="BY137" s="80">
        <v>1410</v>
      </c>
      <c r="BZ137" s="80">
        <v>1296</v>
      </c>
      <c r="CA137" s="80">
        <v>1260</v>
      </c>
      <c r="CB137" s="80">
        <v>1232</v>
      </c>
      <c r="CC137" s="80">
        <v>1212</v>
      </c>
      <c r="CD137" s="80">
        <v>1169</v>
      </c>
      <c r="CE137" s="80">
        <v>1089</v>
      </c>
      <c r="CF137" s="80">
        <v>1070</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29</v>
      </c>
      <c r="J139" s="80">
        <v>33</v>
      </c>
      <c r="K139" s="80">
        <v>23</v>
      </c>
      <c r="L139" s="80">
        <v>27</v>
      </c>
      <c r="M139" s="80">
        <v>16</v>
      </c>
      <c r="N139" s="80">
        <v>61</v>
      </c>
      <c r="O139" s="80">
        <v>41</v>
      </c>
      <c r="P139" s="80">
        <v>50</v>
      </c>
      <c r="Q139" s="80">
        <v>33</v>
      </c>
      <c r="R139" s="80">
        <v>34</v>
      </c>
      <c r="S139" s="80">
        <v>48</v>
      </c>
      <c r="T139" s="80">
        <v>38</v>
      </c>
      <c r="U139" s="80">
        <v>35</v>
      </c>
      <c r="V139" s="80">
        <v>26</v>
      </c>
      <c r="W139" s="80">
        <v>41</v>
      </c>
      <c r="X139" s="80">
        <v>17</v>
      </c>
      <c r="Y139" s="80">
        <v>23</v>
      </c>
      <c r="Z139" s="80">
        <v>24</v>
      </c>
      <c r="AA139" s="80">
        <v>32</v>
      </c>
      <c r="AB139" s="80">
        <v>58</v>
      </c>
      <c r="AC139" s="80">
        <v>49</v>
      </c>
      <c r="AD139" s="80">
        <v>63</v>
      </c>
      <c r="AE139" s="80">
        <v>51</v>
      </c>
      <c r="AF139" s="80">
        <v>33</v>
      </c>
      <c r="AG139" s="80">
        <v>1</v>
      </c>
      <c r="AH139" s="80">
        <v>53</v>
      </c>
      <c r="AI139" s="80">
        <v>46</v>
      </c>
      <c r="AJ139" s="80">
        <v>45</v>
      </c>
      <c r="AK139" s="80">
        <v>33</v>
      </c>
      <c r="AL139" s="80">
        <v>34</v>
      </c>
      <c r="AM139" s="80">
        <v>49</v>
      </c>
      <c r="AN139" s="80">
        <v>45</v>
      </c>
      <c r="AO139" s="80">
        <v>28</v>
      </c>
      <c r="AP139" s="80">
        <v>38</v>
      </c>
      <c r="AQ139" s="80">
        <v>35</v>
      </c>
      <c r="AR139" s="80">
        <v>37</v>
      </c>
      <c r="AS139" s="80">
        <v>42</v>
      </c>
      <c r="AT139" s="80">
        <v>126</v>
      </c>
      <c r="AU139" s="80">
        <v>59</v>
      </c>
      <c r="AV139" s="80">
        <v>46</v>
      </c>
      <c r="AW139" s="80">
        <v>51</v>
      </c>
      <c r="AX139" s="80">
        <v>51</v>
      </c>
      <c r="AY139" s="80">
        <v>36</v>
      </c>
      <c r="AZ139" s="80">
        <v>29</v>
      </c>
      <c r="BA139" s="80">
        <v>30</v>
      </c>
      <c r="BB139" s="80">
        <v>40</v>
      </c>
      <c r="BC139" s="80">
        <v>47</v>
      </c>
      <c r="BD139" s="80">
        <v>39</v>
      </c>
      <c r="BE139" s="80">
        <v>37</v>
      </c>
      <c r="BF139" s="80">
        <v>43</v>
      </c>
      <c r="BG139" s="80">
        <v>41</v>
      </c>
      <c r="BH139" s="80">
        <v>39</v>
      </c>
      <c r="BI139" s="80">
        <v>33</v>
      </c>
      <c r="BJ139" s="80">
        <v>47</v>
      </c>
      <c r="BK139" s="80">
        <v>53</v>
      </c>
      <c r="BL139" s="80">
        <v>59</v>
      </c>
      <c r="BM139" s="80">
        <v>65</v>
      </c>
      <c r="BN139" s="80">
        <v>49</v>
      </c>
      <c r="BO139" s="80">
        <v>81</v>
      </c>
      <c r="BP139" s="80">
        <v>50</v>
      </c>
      <c r="BQ139" s="80">
        <v>44</v>
      </c>
      <c r="BR139" s="80">
        <v>63</v>
      </c>
      <c r="BS139" s="80">
        <v>57</v>
      </c>
      <c r="BT139" s="80">
        <v>52</v>
      </c>
      <c r="BU139" s="80">
        <v>30</v>
      </c>
      <c r="BV139" s="80">
        <v>59</v>
      </c>
      <c r="BW139" s="80">
        <v>53</v>
      </c>
      <c r="BX139" s="80">
        <v>64</v>
      </c>
      <c r="BY139" s="80">
        <v>56</v>
      </c>
      <c r="BZ139" s="80">
        <v>53</v>
      </c>
      <c r="CA139" s="80">
        <v>68</v>
      </c>
      <c r="CB139" s="80">
        <v>49</v>
      </c>
      <c r="CC139" s="80">
        <v>46</v>
      </c>
      <c r="CD139" s="80">
        <v>36</v>
      </c>
      <c r="CE139" s="80">
        <v>50</v>
      </c>
      <c r="CF139" s="80">
        <v>32</v>
      </c>
    </row>
    <row r="140" spans="1:84" ht="24" x14ac:dyDescent="0.25">
      <c r="A140" s="82" t="s">
        <v>15</v>
      </c>
      <c r="B140" s="83" t="s">
        <v>131</v>
      </c>
      <c r="C140" s="84" t="s">
        <v>47</v>
      </c>
      <c r="D140" s="17"/>
      <c r="E140" s="11"/>
      <c r="F140" s="14" t="s">
        <v>115</v>
      </c>
      <c r="G140" s="23" t="e">
        <f ca="1">G139/G8</f>
        <v>#REF!</v>
      </c>
      <c r="H140" s="85" t="e">
        <f>IF(H8=0, 0, H139/H8)</f>
        <v>#REF!</v>
      </c>
      <c r="I140" s="85">
        <v>7.9504331615308694E-4</v>
      </c>
      <c r="J140" s="85">
        <v>9.0168861686430951E-4</v>
      </c>
      <c r="K140" s="85">
        <v>6.2462658193471296E-4</v>
      </c>
      <c r="L140" s="85">
        <v>7.2801790384770942E-4</v>
      </c>
      <c r="M140" s="85">
        <v>4.3047783039173483E-4</v>
      </c>
      <c r="N140" s="85">
        <v>1.6355202831326917E-3</v>
      </c>
      <c r="O140" s="85">
        <v>1.0957293281308462E-3</v>
      </c>
      <c r="P140" s="85">
        <v>1.3308845058425829E-3</v>
      </c>
      <c r="Q140" s="85">
        <v>8.754476721050537E-4</v>
      </c>
      <c r="R140" s="85">
        <v>8.9951849304195988E-4</v>
      </c>
      <c r="S140" s="85">
        <v>1.2667581547556213E-3</v>
      </c>
      <c r="T140" s="85">
        <v>1.0008428150021071E-3</v>
      </c>
      <c r="U140" s="85">
        <v>9.1964895685532611E-4</v>
      </c>
      <c r="V140" s="85">
        <v>6.8118106316644397E-4</v>
      </c>
      <c r="W140" s="85">
        <v>1.0722878962234543E-3</v>
      </c>
      <c r="X140" s="85">
        <v>4.4336645541559087E-4</v>
      </c>
      <c r="Y140" s="85">
        <v>5.9874004269276822E-4</v>
      </c>
      <c r="Z140" s="85">
        <v>6.2331186370247248E-4</v>
      </c>
      <c r="AA140" s="85">
        <v>8.2792165791311994E-4</v>
      </c>
      <c r="AB140" s="85">
        <v>1.4933443188547594E-3</v>
      </c>
      <c r="AC140" s="85">
        <v>1.2609042484753351E-3</v>
      </c>
      <c r="AD140" s="85">
        <v>1.6169186150963735E-3</v>
      </c>
      <c r="AE140" s="85">
        <v>1.3067876085786764E-3</v>
      </c>
      <c r="AF140" s="85">
        <v>8.4533019109585533E-4</v>
      </c>
      <c r="AG140" s="85">
        <v>2.5586572166926795E-5</v>
      </c>
      <c r="AH140" s="85">
        <v>1.3545633450047282E-3</v>
      </c>
      <c r="AI140" s="85">
        <v>1.1733197296263233E-3</v>
      </c>
      <c r="AJ140" s="85">
        <v>1.144135669065114E-3</v>
      </c>
      <c r="AK140" s="85">
        <v>8.3660793509950559E-4</v>
      </c>
      <c r="AL140" s="85">
        <v>8.6073770284296599E-4</v>
      </c>
      <c r="AM140" s="85">
        <v>1.2356575463371581E-3</v>
      </c>
      <c r="AN140" s="85">
        <v>1.1312501571180773E-3</v>
      </c>
      <c r="AO140" s="85">
        <v>7.278777165436207E-4</v>
      </c>
      <c r="AP140" s="85">
        <v>9.8545162210523585E-4</v>
      </c>
      <c r="AQ140" s="85">
        <v>8.7410404335556057E-4</v>
      </c>
      <c r="AR140" s="85">
        <v>9.5427230289118722E-4</v>
      </c>
      <c r="AS140" s="85">
        <v>1.0803858520900321E-3</v>
      </c>
      <c r="AT140" s="85">
        <v>3.1923788289543692E-3</v>
      </c>
      <c r="AU140" s="85">
        <v>1.476254816594105E-3</v>
      </c>
      <c r="AV140" s="85">
        <v>1.1485356170882126E-3</v>
      </c>
      <c r="AW140" s="85">
        <v>1.2732492822369243E-3</v>
      </c>
      <c r="AX140" s="85">
        <v>1.2716935966487132E-3</v>
      </c>
      <c r="AY140" s="85">
        <v>8.9381036323460037E-4</v>
      </c>
      <c r="AZ140" s="85">
        <v>7.1363535694071907E-4</v>
      </c>
      <c r="BA140" s="85">
        <v>7.3390904420578805E-4</v>
      </c>
      <c r="BB140" s="85">
        <v>9.7484889842074476E-4</v>
      </c>
      <c r="BC140" s="85">
        <v>1.1407213242075628E-3</v>
      </c>
      <c r="BD140" s="85">
        <v>9.4066570188133141E-4</v>
      </c>
      <c r="BE140" s="85">
        <v>8.863549252587198E-4</v>
      </c>
      <c r="BF140" s="85">
        <v>1.0204081632653062E-3</v>
      </c>
      <c r="BG140" s="85">
        <v>9.6384409234096576E-4</v>
      </c>
      <c r="BH140" s="85">
        <v>9.108957141188836E-4</v>
      </c>
      <c r="BI140" s="85">
        <v>7.6770966616261486E-4</v>
      </c>
      <c r="BJ140" s="85">
        <v>1.0824754139892674E-3</v>
      </c>
      <c r="BK140" s="85">
        <v>1.2103772723120489E-3</v>
      </c>
      <c r="BL140" s="85">
        <v>1.3309871864284426E-3</v>
      </c>
      <c r="BM140" s="85">
        <v>1.4663418155567588E-3</v>
      </c>
      <c r="BN140" s="85">
        <v>1.1001100110011001E-3</v>
      </c>
      <c r="BO140" s="85">
        <v>1.8240778273206323E-3</v>
      </c>
      <c r="BP140" s="85">
        <v>1.1203728600878372E-3</v>
      </c>
      <c r="BQ140" s="85">
        <v>9.8442813674601759E-4</v>
      </c>
      <c r="BR140" s="85">
        <v>1.4059361749609461E-3</v>
      </c>
      <c r="BS140" s="85">
        <v>1.2630459349863724E-3</v>
      </c>
      <c r="BT140" s="85">
        <v>1.1522524319173924E-3</v>
      </c>
      <c r="BU140" s="85">
        <v>6.6476101841388016E-4</v>
      </c>
      <c r="BV140" s="85">
        <v>1.305165357814401E-3</v>
      </c>
      <c r="BW140" s="85">
        <v>1.1723588745354804E-3</v>
      </c>
      <c r="BX140" s="85">
        <v>1.4112147471941083E-3</v>
      </c>
      <c r="BY140" s="85">
        <v>1.2299312556280336E-3</v>
      </c>
      <c r="BZ140" s="85">
        <v>1.1610585348755696E-3</v>
      </c>
      <c r="CA140" s="85">
        <v>1.4839061647572286E-3</v>
      </c>
      <c r="CB140" s="85">
        <v>1.0671661294537852E-3</v>
      </c>
      <c r="CC140" s="85">
        <v>9.9182819810690191E-4</v>
      </c>
      <c r="CD140" s="85">
        <v>7.7230016733170293E-4</v>
      </c>
      <c r="CE140" s="85">
        <v>1.0725931010811738E-3</v>
      </c>
      <c r="CF140" s="85">
        <v>6.8403839165473164E-4</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80" t="e">
        <f>#REF!</f>
        <v>#REF!</v>
      </c>
      <c r="I141" s="80">
        <v>7</v>
      </c>
      <c r="J141" s="80">
        <v>8</v>
      </c>
      <c r="K141" s="80">
        <v>0</v>
      </c>
      <c r="L141" s="80">
        <v>0</v>
      </c>
      <c r="M141" s="80">
        <v>3</v>
      </c>
      <c r="N141" s="80">
        <v>4</v>
      </c>
      <c r="O141" s="80">
        <v>8</v>
      </c>
      <c r="P141" s="80">
        <v>9</v>
      </c>
      <c r="Q141" s="80">
        <v>1</v>
      </c>
      <c r="R141" s="80">
        <v>6</v>
      </c>
      <c r="S141" s="80">
        <v>0</v>
      </c>
      <c r="T141" s="80">
        <v>1</v>
      </c>
      <c r="U141" s="80">
        <v>7</v>
      </c>
      <c r="V141" s="80">
        <v>2</v>
      </c>
      <c r="W141" s="80">
        <v>9</v>
      </c>
      <c r="X141" s="80">
        <v>1</v>
      </c>
      <c r="Y141" s="80">
        <v>1</v>
      </c>
      <c r="Z141" s="80">
        <v>2</v>
      </c>
      <c r="AA141" s="80">
        <v>1</v>
      </c>
      <c r="AB141" s="80">
        <v>7</v>
      </c>
      <c r="AC141" s="80">
        <v>3</v>
      </c>
      <c r="AD141" s="80">
        <v>5</v>
      </c>
      <c r="AE141" s="80">
        <v>7</v>
      </c>
      <c r="AF141" s="80">
        <v>2</v>
      </c>
      <c r="AG141" s="80">
        <v>0</v>
      </c>
      <c r="AH141" s="80">
        <v>3</v>
      </c>
      <c r="AI141" s="80">
        <v>2</v>
      </c>
      <c r="AJ141" s="80">
        <v>4</v>
      </c>
      <c r="AK141" s="80">
        <v>5</v>
      </c>
      <c r="AL141" s="80">
        <v>2</v>
      </c>
      <c r="AM141" s="80">
        <v>4</v>
      </c>
      <c r="AN141" s="80">
        <v>1</v>
      </c>
      <c r="AO141" s="80">
        <v>2</v>
      </c>
      <c r="AP141" s="80">
        <v>8</v>
      </c>
      <c r="AQ141" s="80">
        <v>3</v>
      </c>
      <c r="AR141" s="80">
        <v>2</v>
      </c>
      <c r="AS141" s="80">
        <v>1</v>
      </c>
      <c r="AT141" s="80">
        <v>7</v>
      </c>
      <c r="AU141" s="80">
        <v>8</v>
      </c>
      <c r="AV141" s="80">
        <v>3</v>
      </c>
      <c r="AW141" s="80">
        <v>3</v>
      </c>
      <c r="AX141" s="80">
        <v>6</v>
      </c>
      <c r="AY141" s="80">
        <v>2</v>
      </c>
      <c r="AZ141" s="80">
        <v>1</v>
      </c>
      <c r="BA141" s="80">
        <v>3</v>
      </c>
      <c r="BB141" s="80">
        <v>8</v>
      </c>
      <c r="BC141" s="80">
        <v>3</v>
      </c>
      <c r="BD141" s="80">
        <v>0</v>
      </c>
      <c r="BE141" s="80">
        <v>3</v>
      </c>
      <c r="BF141" s="80">
        <v>2</v>
      </c>
      <c r="BG141" s="80">
        <v>1</v>
      </c>
      <c r="BH141" s="80">
        <v>6</v>
      </c>
      <c r="BI141" s="80">
        <v>1</v>
      </c>
      <c r="BJ141" s="80">
        <v>7</v>
      </c>
      <c r="BK141" s="80">
        <v>5</v>
      </c>
      <c r="BL141" s="80">
        <v>6</v>
      </c>
      <c r="BM141" s="80">
        <v>5</v>
      </c>
      <c r="BN141" s="80">
        <v>3</v>
      </c>
      <c r="BO141" s="80">
        <v>5</v>
      </c>
      <c r="BP141" s="80">
        <v>4</v>
      </c>
      <c r="BQ141" s="80">
        <v>2</v>
      </c>
      <c r="BR141" s="80">
        <v>8</v>
      </c>
      <c r="BS141" s="80">
        <v>2</v>
      </c>
      <c r="BT141" s="80">
        <v>1</v>
      </c>
      <c r="BU141" s="80">
        <v>2</v>
      </c>
      <c r="BV141" s="80">
        <v>3</v>
      </c>
      <c r="BW141" s="80">
        <v>6</v>
      </c>
      <c r="BX141" s="80">
        <v>4</v>
      </c>
      <c r="BY141" s="80">
        <v>4</v>
      </c>
      <c r="BZ141" s="80">
        <v>2</v>
      </c>
      <c r="CA141" s="80">
        <v>5</v>
      </c>
      <c r="CB141" s="80">
        <v>3</v>
      </c>
      <c r="CC141" s="80">
        <v>2</v>
      </c>
      <c r="CD141" s="80">
        <v>3</v>
      </c>
      <c r="CE141" s="80">
        <v>7</v>
      </c>
      <c r="CF141" s="80">
        <v>1</v>
      </c>
    </row>
    <row r="142" spans="1:84" ht="24" x14ac:dyDescent="0.25">
      <c r="A142" s="82" t="s">
        <v>133</v>
      </c>
      <c r="B142" s="83" t="s">
        <v>134</v>
      </c>
      <c r="C142" s="84" t="s">
        <v>135</v>
      </c>
      <c r="D142" s="17"/>
      <c r="E142" s="11"/>
      <c r="F142" s="14" t="s">
        <v>115</v>
      </c>
      <c r="G142" s="23" t="e">
        <f ca="1">G141/G8</f>
        <v>#REF!</v>
      </c>
      <c r="H142" s="85" t="e">
        <f>IF(H8=0, 0, H141/H8)</f>
        <v>#REF!</v>
      </c>
      <c r="I142" s="85">
        <v>1.9190700734729685E-4</v>
      </c>
      <c r="J142" s="85">
        <v>2.1859117984589322E-4</v>
      </c>
      <c r="K142" s="85">
        <v>0</v>
      </c>
      <c r="L142" s="85">
        <v>0</v>
      </c>
      <c r="M142" s="85">
        <v>8.0714593198450281E-5</v>
      </c>
      <c r="N142" s="85">
        <v>1.0724723168083223E-4</v>
      </c>
      <c r="O142" s="85">
        <v>2.1380084451333583E-4</v>
      </c>
      <c r="P142" s="85">
        <v>2.3955921105166494E-4</v>
      </c>
      <c r="Q142" s="85">
        <v>2.652871733651678E-5</v>
      </c>
      <c r="R142" s="85">
        <v>1.5873855759563997E-4</v>
      </c>
      <c r="S142" s="85">
        <v>0</v>
      </c>
      <c r="T142" s="85">
        <v>2.6337968815844923E-5</v>
      </c>
      <c r="U142" s="85">
        <v>1.8392979137106522E-4</v>
      </c>
      <c r="V142" s="85">
        <v>5.2398543320495692E-5</v>
      </c>
      <c r="W142" s="85">
        <v>2.3538026990270949E-4</v>
      </c>
      <c r="X142" s="85">
        <v>2.6080379730328874E-5</v>
      </c>
      <c r="Y142" s="85">
        <v>2.6032175769250796E-5</v>
      </c>
      <c r="Z142" s="85">
        <v>5.1942655308539371E-5</v>
      </c>
      <c r="AA142" s="85">
        <v>2.5872551809784998E-5</v>
      </c>
      <c r="AB142" s="85">
        <v>1.8023121089626406E-4</v>
      </c>
      <c r="AC142" s="85">
        <v>7.7198219294408277E-5</v>
      </c>
      <c r="AD142" s="85">
        <v>1.2832687421399791E-4</v>
      </c>
      <c r="AE142" s="85">
        <v>1.79363005099034E-4</v>
      </c>
      <c r="AF142" s="85">
        <v>5.1232132793688203E-5</v>
      </c>
      <c r="AG142" s="85">
        <v>0</v>
      </c>
      <c r="AH142" s="85">
        <v>7.6673396887060085E-5</v>
      </c>
      <c r="AI142" s="85">
        <v>5.101390128810101E-5</v>
      </c>
      <c r="AJ142" s="85">
        <v>1.0170094836134347E-4</v>
      </c>
      <c r="AK142" s="85">
        <v>1.2675877804537965E-4</v>
      </c>
      <c r="AL142" s="85">
        <v>5.0631629578998002E-5</v>
      </c>
      <c r="AM142" s="85">
        <v>1.0087000378262515E-4</v>
      </c>
      <c r="AN142" s="85">
        <v>2.513889238040172E-5</v>
      </c>
      <c r="AO142" s="85">
        <v>5.1991265467401477E-5</v>
      </c>
      <c r="AP142" s="85">
        <v>2.0746349939057597E-4</v>
      </c>
      <c r="AQ142" s="85">
        <v>7.4923203716190903E-5</v>
      </c>
      <c r="AR142" s="85">
        <v>5.1582286642766877E-5</v>
      </c>
      <c r="AS142" s="85">
        <v>2.5723472668810288E-5</v>
      </c>
      <c r="AT142" s="85">
        <v>1.7735437938635386E-4</v>
      </c>
      <c r="AU142" s="85">
        <v>2.0017014462292949E-4</v>
      </c>
      <c r="AV142" s="85">
        <v>7.4904496766622561E-5</v>
      </c>
      <c r="AW142" s="85">
        <v>7.4897016602172014E-5</v>
      </c>
      <c r="AX142" s="85">
        <v>1.4961101137043686E-4</v>
      </c>
      <c r="AY142" s="85">
        <v>4.9656131290811136E-5</v>
      </c>
      <c r="AZ142" s="85">
        <v>2.460811575657652E-5</v>
      </c>
      <c r="BA142" s="85">
        <v>7.3390904420578807E-5</v>
      </c>
      <c r="BB142" s="85">
        <v>1.9496977968414895E-4</v>
      </c>
      <c r="BC142" s="85">
        <v>7.2811999417504001E-5</v>
      </c>
      <c r="BD142" s="85">
        <v>0</v>
      </c>
      <c r="BE142" s="85">
        <v>7.1866615561517821E-5</v>
      </c>
      <c r="BF142" s="85">
        <v>4.7460844803037492E-5</v>
      </c>
      <c r="BG142" s="85">
        <v>2.3508392496121114E-5</v>
      </c>
      <c r="BH142" s="85">
        <v>1.4013780217213593E-4</v>
      </c>
      <c r="BI142" s="85">
        <v>2.3263929277654997E-5</v>
      </c>
      <c r="BJ142" s="85">
        <v>1.6121974250903981E-4</v>
      </c>
      <c r="BK142" s="85">
        <v>1.1418653512377821E-4</v>
      </c>
      <c r="BL142" s="85">
        <v>1.3535462912831619E-4</v>
      </c>
      <c r="BM142" s="85">
        <v>1.1279552427359682E-4</v>
      </c>
      <c r="BN142" s="85">
        <v>6.7353674142924498E-5</v>
      </c>
      <c r="BO142" s="85">
        <v>1.1259739674818718E-4</v>
      </c>
      <c r="BP142" s="85">
        <v>8.9629828807026975E-5</v>
      </c>
      <c r="BQ142" s="85">
        <v>4.4746733488455345E-5</v>
      </c>
      <c r="BR142" s="85">
        <v>1.7853157777281858E-4</v>
      </c>
      <c r="BS142" s="85">
        <v>4.4317401227592013E-5</v>
      </c>
      <c r="BT142" s="85">
        <v>2.2158700613796007E-5</v>
      </c>
      <c r="BU142" s="85">
        <v>4.4317401227592013E-5</v>
      </c>
      <c r="BV142" s="85">
        <v>6.6364340227850901E-5</v>
      </c>
      <c r="BW142" s="85">
        <v>1.3271987258892232E-4</v>
      </c>
      <c r="BX142" s="85">
        <v>8.8200921699631768E-5</v>
      </c>
      <c r="BY142" s="85">
        <v>8.7852232544859547E-5</v>
      </c>
      <c r="BZ142" s="85">
        <v>4.3813529617946025E-5</v>
      </c>
      <c r="CA142" s="85">
        <v>1.0911074740861975E-4</v>
      </c>
      <c r="CB142" s="85">
        <v>6.5336701803292969E-5</v>
      </c>
      <c r="CC142" s="85">
        <v>4.3122965135082691E-5</v>
      </c>
      <c r="CD142" s="85">
        <v>6.4358347277641915E-5</v>
      </c>
      <c r="CE142" s="85">
        <v>1.5016303415136433E-4</v>
      </c>
      <c r="CF142" s="85">
        <v>2.1376199739210364E-5</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5664</v>
      </c>
      <c r="J143" s="73">
        <v>6428</v>
      </c>
      <c r="K143" s="73">
        <v>6352</v>
      </c>
      <c r="L143" s="73">
        <v>5872</v>
      </c>
      <c r="M143" s="73">
        <v>6090</v>
      </c>
      <c r="N143" s="73">
        <v>5942</v>
      </c>
      <c r="O143" s="73">
        <v>5467</v>
      </c>
      <c r="P143" s="73">
        <v>5732</v>
      </c>
      <c r="Q143" s="73">
        <v>5762</v>
      </c>
      <c r="R143" s="73">
        <v>5979</v>
      </c>
      <c r="S143" s="73">
        <v>5929</v>
      </c>
      <c r="T143" s="73">
        <v>5563</v>
      </c>
      <c r="U143" s="73">
        <v>6099</v>
      </c>
      <c r="V143" s="73">
        <v>6438</v>
      </c>
      <c r="W143" s="73">
        <v>5613</v>
      </c>
      <c r="X143" s="73">
        <v>5563</v>
      </c>
      <c r="Y143" s="73">
        <v>6084</v>
      </c>
      <c r="Z143" s="73">
        <v>5794</v>
      </c>
      <c r="AA143" s="73">
        <v>6132</v>
      </c>
      <c r="AB143" s="73">
        <v>6125</v>
      </c>
      <c r="AC143" s="73">
        <v>6024</v>
      </c>
      <c r="AD143" s="73">
        <v>6209</v>
      </c>
      <c r="AE143" s="73">
        <v>6291</v>
      </c>
      <c r="AF143" s="73">
        <v>5643</v>
      </c>
      <c r="AG143" s="73">
        <v>6129</v>
      </c>
      <c r="AH143" s="73">
        <v>6920</v>
      </c>
      <c r="AI143" s="73">
        <v>5699</v>
      </c>
      <c r="AJ143" s="73">
        <v>6358</v>
      </c>
      <c r="AK143" s="73">
        <v>6346</v>
      </c>
      <c r="AL143" s="73">
        <v>5656</v>
      </c>
      <c r="AM143" s="73">
        <v>6014</v>
      </c>
      <c r="AN143" s="73">
        <v>6003</v>
      </c>
      <c r="AO143" s="73">
        <v>6411</v>
      </c>
      <c r="AP143" s="73">
        <v>6336</v>
      </c>
      <c r="AQ143" s="73">
        <v>5447</v>
      </c>
      <c r="AR143" s="73">
        <v>6501</v>
      </c>
      <c r="AS143" s="73">
        <v>6928</v>
      </c>
      <c r="AT143" s="73">
        <v>6591</v>
      </c>
      <c r="AU143" s="73">
        <v>7069</v>
      </c>
      <c r="AV143" s="73">
        <v>7276</v>
      </c>
      <c r="AW143" s="73">
        <v>6517</v>
      </c>
      <c r="AX143" s="73">
        <v>7060</v>
      </c>
      <c r="AY143" s="73">
        <v>7025</v>
      </c>
      <c r="AZ143" s="73">
        <v>6175</v>
      </c>
      <c r="BA143" s="73">
        <v>7207</v>
      </c>
      <c r="BB143" s="73">
        <v>6981</v>
      </c>
      <c r="BC143" s="73">
        <v>6254</v>
      </c>
      <c r="BD143" s="73">
        <v>7032</v>
      </c>
      <c r="BE143" s="73">
        <v>7037</v>
      </c>
      <c r="BF143" s="73">
        <v>7263</v>
      </c>
      <c r="BG143" s="73">
        <v>7185</v>
      </c>
      <c r="BH143" s="73">
        <v>7721</v>
      </c>
      <c r="BI143" s="73">
        <v>6903</v>
      </c>
      <c r="BJ143" s="73">
        <v>7362</v>
      </c>
      <c r="BK143" s="73">
        <v>7615</v>
      </c>
      <c r="BL143" s="73">
        <v>6526</v>
      </c>
      <c r="BM143" s="73">
        <v>7672</v>
      </c>
      <c r="BN143" s="73">
        <v>7611</v>
      </c>
      <c r="BO143" s="73">
        <v>7714</v>
      </c>
      <c r="BP143" s="73">
        <v>8024</v>
      </c>
      <c r="BQ143" s="73">
        <v>6949</v>
      </c>
      <c r="BR143" s="73">
        <v>8400</v>
      </c>
      <c r="BS143" s="73">
        <v>7657</v>
      </c>
      <c r="BT143" s="73">
        <v>7993</v>
      </c>
      <c r="BU143" s="73">
        <v>7902</v>
      </c>
      <c r="BV143" s="73">
        <v>8108</v>
      </c>
      <c r="BW143" s="73">
        <v>7803</v>
      </c>
      <c r="BX143" s="73">
        <v>7978</v>
      </c>
      <c r="BY143" s="73">
        <v>8346</v>
      </c>
      <c r="BZ143" s="73">
        <v>7524</v>
      </c>
      <c r="CA143" s="73">
        <v>7611</v>
      </c>
      <c r="CB143" s="73">
        <v>8313</v>
      </c>
      <c r="CC143" s="73">
        <v>7654</v>
      </c>
      <c r="CD143" s="73">
        <v>8606</v>
      </c>
      <c r="CE143" s="73">
        <v>8346</v>
      </c>
      <c r="CF143" s="73">
        <v>7710</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4</v>
      </c>
      <c r="J144" s="71">
        <v>0</v>
      </c>
      <c r="K144" s="71">
        <v>35</v>
      </c>
      <c r="L144" s="71">
        <v>0</v>
      </c>
      <c r="M144" s="71">
        <v>0</v>
      </c>
      <c r="N144" s="71">
        <v>4</v>
      </c>
      <c r="O144" s="71">
        <v>60</v>
      </c>
      <c r="P144" s="71">
        <v>18</v>
      </c>
      <c r="Q144" s="71">
        <v>3</v>
      </c>
      <c r="R144" s="71">
        <v>80</v>
      </c>
      <c r="S144" s="71">
        <v>11</v>
      </c>
      <c r="T144" s="71">
        <v>0</v>
      </c>
      <c r="U144" s="71">
        <v>4</v>
      </c>
      <c r="V144" s="71">
        <v>2</v>
      </c>
      <c r="W144" s="71">
        <v>2</v>
      </c>
      <c r="X144" s="71">
        <v>80</v>
      </c>
      <c r="Y144" s="71">
        <v>0</v>
      </c>
      <c r="Z144" s="71">
        <v>5</v>
      </c>
      <c r="AA144" s="71">
        <v>0</v>
      </c>
      <c r="AB144" s="71">
        <v>0</v>
      </c>
      <c r="AC144" s="71">
        <v>0</v>
      </c>
      <c r="AD144" s="71">
        <v>33</v>
      </c>
      <c r="AE144" s="71">
        <v>5</v>
      </c>
      <c r="AF144" s="71">
        <v>1</v>
      </c>
      <c r="AG144" s="71">
        <v>5</v>
      </c>
      <c r="AH144" s="71">
        <v>79</v>
      </c>
      <c r="AI144" s="71">
        <v>0</v>
      </c>
      <c r="AJ144" s="71">
        <v>0</v>
      </c>
      <c r="AK144" s="71">
        <v>0</v>
      </c>
      <c r="AL144" s="71">
        <v>0</v>
      </c>
      <c r="AM144" s="71">
        <v>0</v>
      </c>
      <c r="AN144" s="71">
        <v>0</v>
      </c>
      <c r="AO144" s="71">
        <v>0</v>
      </c>
      <c r="AP144" s="71">
        <v>8</v>
      </c>
      <c r="AQ144" s="71">
        <v>30</v>
      </c>
      <c r="AR144" s="71">
        <v>7</v>
      </c>
      <c r="AS144" s="71">
        <v>0</v>
      </c>
      <c r="AT144" s="71">
        <v>0</v>
      </c>
      <c r="AU144" s="71">
        <v>0</v>
      </c>
      <c r="AV144" s="71">
        <v>15</v>
      </c>
      <c r="AW144" s="71">
        <v>0</v>
      </c>
      <c r="AX144" s="71">
        <v>15</v>
      </c>
      <c r="AY144" s="71">
        <v>41</v>
      </c>
      <c r="AZ144" s="71">
        <v>105</v>
      </c>
      <c r="BA144" s="71">
        <v>25</v>
      </c>
      <c r="BB144" s="71">
        <v>14</v>
      </c>
      <c r="BC144" s="71">
        <v>9</v>
      </c>
      <c r="BD144" s="71">
        <v>6968</v>
      </c>
      <c r="BE144" s="71">
        <v>6660</v>
      </c>
      <c r="BF144" s="71">
        <v>6322</v>
      </c>
      <c r="BG144" s="71">
        <v>5920</v>
      </c>
      <c r="BH144" s="71">
        <v>5620</v>
      </c>
      <c r="BI144" s="71">
        <v>5227</v>
      </c>
      <c r="BJ144" s="71">
        <v>4854</v>
      </c>
      <c r="BK144" s="71">
        <v>4512</v>
      </c>
      <c r="BL144" s="71">
        <v>4157</v>
      </c>
      <c r="BM144" s="71">
        <v>3819</v>
      </c>
      <c r="BN144" s="71">
        <v>3488</v>
      </c>
      <c r="BO144" s="71">
        <v>3137</v>
      </c>
      <c r="BP144" s="71">
        <v>2775</v>
      </c>
      <c r="BQ144" s="71">
        <v>2456</v>
      </c>
      <c r="BR144" s="71">
        <v>2063</v>
      </c>
      <c r="BS144" s="71">
        <v>1694</v>
      </c>
      <c r="BT144" s="71">
        <v>1421</v>
      </c>
      <c r="BU144" s="71">
        <v>1962</v>
      </c>
      <c r="BV144" s="71">
        <v>1666</v>
      </c>
      <c r="BW144" s="71">
        <v>1309</v>
      </c>
      <c r="BX144" s="71">
        <v>958</v>
      </c>
      <c r="BY144" s="71">
        <v>582</v>
      </c>
      <c r="BZ144" s="71">
        <v>232</v>
      </c>
      <c r="CA144" s="71">
        <v>32</v>
      </c>
      <c r="CB144" s="71">
        <v>269</v>
      </c>
      <c r="CC144" s="71">
        <v>153</v>
      </c>
      <c r="CD144" s="71">
        <v>8250</v>
      </c>
      <c r="CE144" s="71">
        <v>8861</v>
      </c>
      <c r="CF144" s="71">
        <v>8541</v>
      </c>
    </row>
    <row r="145" spans="1:84" ht="24" x14ac:dyDescent="0.25">
      <c r="A145" s="82" t="s">
        <v>138</v>
      </c>
      <c r="B145" s="83" t="s">
        <v>139</v>
      </c>
      <c r="C145" s="84" t="s">
        <v>140</v>
      </c>
      <c r="D145" s="17"/>
      <c r="E145" s="11"/>
      <c r="F145" s="14" t="s">
        <v>141</v>
      </c>
      <c r="G145" s="23" t="e">
        <f ca="1">G144/G19</f>
        <v>#REF!</v>
      </c>
      <c r="H145" s="70" t="e">
        <f>IF(H19=0, 0, H144/H19)</f>
        <v>#REF!</v>
      </c>
      <c r="I145" s="70">
        <v>2</v>
      </c>
      <c r="J145" s="70">
        <v>0</v>
      </c>
      <c r="K145" s="70">
        <v>17.5</v>
      </c>
      <c r="L145" s="70">
        <v>0</v>
      </c>
      <c r="M145" s="70">
        <v>0</v>
      </c>
      <c r="N145" s="70">
        <v>2</v>
      </c>
      <c r="O145" s="70">
        <v>30</v>
      </c>
      <c r="P145" s="70">
        <v>9</v>
      </c>
      <c r="Q145" s="70">
        <v>1.5</v>
      </c>
      <c r="R145" s="70">
        <v>26.666666666666668</v>
      </c>
      <c r="S145" s="70">
        <v>3.6666666666666665</v>
      </c>
      <c r="T145" s="70">
        <v>0</v>
      </c>
      <c r="U145" s="70">
        <v>1.3333333333333333</v>
      </c>
      <c r="V145" s="70">
        <v>0.66666666666666663</v>
      </c>
      <c r="W145" s="70">
        <v>0.66666666666666663</v>
      </c>
      <c r="X145" s="70">
        <v>26.666666666666668</v>
      </c>
      <c r="Y145" s="70">
        <v>0</v>
      </c>
      <c r="Z145" s="70">
        <v>1.6666666666666667</v>
      </c>
      <c r="AA145" s="70">
        <v>0</v>
      </c>
      <c r="AB145" s="70">
        <v>0</v>
      </c>
      <c r="AC145" s="70">
        <v>0</v>
      </c>
      <c r="AD145" s="70">
        <v>11</v>
      </c>
      <c r="AE145" s="70">
        <v>1.6666666666666667</v>
      </c>
      <c r="AF145" s="70">
        <v>0.33333333333333331</v>
      </c>
      <c r="AG145" s="70">
        <v>1.6666666666666667</v>
      </c>
      <c r="AH145" s="70">
        <v>26.333333333333332</v>
      </c>
      <c r="AI145" s="70">
        <v>0</v>
      </c>
      <c r="AJ145" s="70">
        <v>0</v>
      </c>
      <c r="AK145" s="70">
        <v>0</v>
      </c>
      <c r="AL145" s="70">
        <v>0</v>
      </c>
      <c r="AM145" s="70">
        <v>0</v>
      </c>
      <c r="AN145" s="70">
        <v>0</v>
      </c>
      <c r="AO145" s="70">
        <v>0</v>
      </c>
      <c r="AP145" s="70">
        <v>1.6</v>
      </c>
      <c r="AQ145" s="70">
        <v>6</v>
      </c>
      <c r="AR145" s="70">
        <v>1.4</v>
      </c>
      <c r="AS145" s="70">
        <v>0</v>
      </c>
      <c r="AT145" s="70">
        <v>0</v>
      </c>
      <c r="AU145" s="70">
        <v>0</v>
      </c>
      <c r="AV145" s="70">
        <v>3</v>
      </c>
      <c r="AW145" s="70">
        <v>0</v>
      </c>
      <c r="AX145" s="70">
        <v>2.5</v>
      </c>
      <c r="AY145" s="70">
        <v>6.833333333333333</v>
      </c>
      <c r="AZ145" s="70">
        <v>17.5</v>
      </c>
      <c r="BA145" s="70">
        <v>3.5714285714285716</v>
      </c>
      <c r="BB145" s="70">
        <v>1.75</v>
      </c>
      <c r="BC145" s="70">
        <v>1.125</v>
      </c>
      <c r="BD145" s="70">
        <v>871</v>
      </c>
      <c r="BE145" s="70">
        <v>832.5</v>
      </c>
      <c r="BF145" s="70">
        <v>790.25</v>
      </c>
      <c r="BG145" s="70">
        <v>740</v>
      </c>
      <c r="BH145" s="70">
        <v>702.5</v>
      </c>
      <c r="BI145" s="70">
        <v>653.375</v>
      </c>
      <c r="BJ145" s="70">
        <v>809</v>
      </c>
      <c r="BK145" s="70">
        <v>752</v>
      </c>
      <c r="BL145" s="70">
        <v>692.83333333333337</v>
      </c>
      <c r="BM145" s="70">
        <v>0</v>
      </c>
      <c r="BN145" s="70">
        <v>581.33333333333337</v>
      </c>
      <c r="BO145" s="70">
        <v>522.83333333333337</v>
      </c>
      <c r="BP145" s="70">
        <v>462.5</v>
      </c>
      <c r="BQ145" s="70">
        <v>307</v>
      </c>
      <c r="BR145" s="70">
        <v>229.22222222222223</v>
      </c>
      <c r="BS145" s="70">
        <v>188.22222222222223</v>
      </c>
      <c r="BT145" s="70">
        <v>236.83333333333334</v>
      </c>
      <c r="BU145" s="70">
        <v>981</v>
      </c>
      <c r="BV145" s="70">
        <v>833</v>
      </c>
      <c r="BW145" s="70">
        <v>654.5</v>
      </c>
      <c r="BX145" s="70">
        <v>479</v>
      </c>
      <c r="BY145" s="70">
        <v>291</v>
      </c>
      <c r="BZ145" s="70">
        <v>116</v>
      </c>
      <c r="CA145" s="70">
        <v>3.2</v>
      </c>
      <c r="CB145" s="70">
        <v>26.9</v>
      </c>
      <c r="CC145" s="70">
        <v>15.3</v>
      </c>
      <c r="CD145" s="70">
        <v>916.66666666666663</v>
      </c>
      <c r="CE145" s="70">
        <v>984.55555555555554</v>
      </c>
      <c r="CF145" s="70">
        <v>1220.1428571428571</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1340</v>
      </c>
      <c r="J146" s="80">
        <v>1339</v>
      </c>
      <c r="K146" s="80">
        <v>1254</v>
      </c>
      <c r="L146" s="80">
        <v>1349</v>
      </c>
      <c r="M146" s="80">
        <v>1154</v>
      </c>
      <c r="N146" s="80">
        <v>1050</v>
      </c>
      <c r="O146" s="80">
        <v>1085</v>
      </c>
      <c r="P146" s="80">
        <v>827</v>
      </c>
      <c r="Q146" s="80">
        <v>764</v>
      </c>
      <c r="R146" s="80">
        <v>746</v>
      </c>
      <c r="S146" s="80">
        <v>743</v>
      </c>
      <c r="T146" s="80">
        <v>526</v>
      </c>
      <c r="U146" s="80">
        <v>655</v>
      </c>
      <c r="V146" s="80">
        <v>760</v>
      </c>
      <c r="W146" s="80">
        <v>360</v>
      </c>
      <c r="X146" s="80">
        <v>1133</v>
      </c>
      <c r="Y146" s="80">
        <v>1110</v>
      </c>
      <c r="Z146" s="80">
        <v>1069</v>
      </c>
      <c r="AA146" s="80">
        <v>1025</v>
      </c>
      <c r="AB146" s="80">
        <v>931</v>
      </c>
      <c r="AC146" s="80">
        <v>911</v>
      </c>
      <c r="AD146" s="80">
        <v>885</v>
      </c>
      <c r="AE146" s="80">
        <v>887</v>
      </c>
      <c r="AF146" s="80">
        <v>840</v>
      </c>
      <c r="AG146" s="80">
        <v>812</v>
      </c>
      <c r="AH146" s="80">
        <v>773</v>
      </c>
      <c r="AI146" s="80">
        <v>722</v>
      </c>
      <c r="AJ146" s="80">
        <v>1044</v>
      </c>
      <c r="AK146" s="80">
        <v>653</v>
      </c>
      <c r="AL146" s="80">
        <v>563</v>
      </c>
      <c r="AM146" s="80">
        <v>953</v>
      </c>
      <c r="AN146" s="80">
        <v>891</v>
      </c>
      <c r="AO146" s="80">
        <v>836</v>
      </c>
      <c r="AP146" s="80">
        <v>763</v>
      </c>
      <c r="AQ146" s="80">
        <v>695</v>
      </c>
      <c r="AR146" s="80">
        <v>809</v>
      </c>
      <c r="AS146" s="80">
        <v>605</v>
      </c>
      <c r="AT146" s="80">
        <v>272</v>
      </c>
      <c r="AU146" s="80">
        <v>527</v>
      </c>
      <c r="AV146" s="80">
        <v>268</v>
      </c>
      <c r="AW146" s="80">
        <v>812</v>
      </c>
      <c r="AX146" s="80">
        <v>754</v>
      </c>
      <c r="AY146" s="80">
        <v>668</v>
      </c>
      <c r="AZ146" s="80">
        <v>595</v>
      </c>
      <c r="BA146" s="80">
        <v>558</v>
      </c>
      <c r="BB146" s="80">
        <v>395</v>
      </c>
      <c r="BC146" s="80">
        <v>236</v>
      </c>
      <c r="BD146" s="80">
        <v>746</v>
      </c>
      <c r="BE146" s="80">
        <v>312</v>
      </c>
      <c r="BF146" s="80">
        <v>871</v>
      </c>
      <c r="BG146" s="80">
        <v>381</v>
      </c>
      <c r="BH146" s="80">
        <v>179</v>
      </c>
      <c r="BI146" s="80">
        <v>981</v>
      </c>
      <c r="BJ146" s="80">
        <v>5</v>
      </c>
      <c r="BK146" s="80">
        <v>379</v>
      </c>
      <c r="BL146" s="80">
        <v>772</v>
      </c>
      <c r="BM146" s="80">
        <v>774</v>
      </c>
      <c r="BN146" s="80">
        <v>854</v>
      </c>
      <c r="BO146" s="80">
        <v>721</v>
      </c>
      <c r="BP146" s="80">
        <v>1099</v>
      </c>
      <c r="BQ146" s="80">
        <v>1349</v>
      </c>
      <c r="BR146" s="80">
        <v>492</v>
      </c>
      <c r="BS146" s="80">
        <v>722</v>
      </c>
      <c r="BT146" s="80">
        <v>1273</v>
      </c>
      <c r="BU146" s="80">
        <v>837</v>
      </c>
      <c r="BV146" s="80">
        <v>492</v>
      </c>
      <c r="BW146" s="80">
        <v>445</v>
      </c>
      <c r="BX146" s="80">
        <v>1459</v>
      </c>
      <c r="BY146" s="80">
        <v>376</v>
      </c>
      <c r="BZ146" s="80">
        <v>250</v>
      </c>
      <c r="CA146" s="80">
        <v>578</v>
      </c>
      <c r="CB146" s="80">
        <v>501</v>
      </c>
      <c r="CC146" s="80">
        <v>630</v>
      </c>
      <c r="CD146" s="80">
        <v>288</v>
      </c>
      <c r="CE146" s="80">
        <v>1343</v>
      </c>
      <c r="CF146" s="80">
        <v>1079</v>
      </c>
    </row>
    <row r="147" spans="1:84" ht="24" x14ac:dyDescent="0.25">
      <c r="A147" s="82" t="s">
        <v>143</v>
      </c>
      <c r="B147" s="83" t="s">
        <v>144</v>
      </c>
      <c r="C147" s="65" t="s">
        <v>145</v>
      </c>
      <c r="D147" s="17"/>
      <c r="E147" s="11"/>
      <c r="F147" s="14" t="s">
        <v>141</v>
      </c>
      <c r="G147" s="23" t="e">
        <f ca="1">G146/G19</f>
        <v>#REF!</v>
      </c>
      <c r="H147" s="81" t="e">
        <f>IF(H19=0, 0, H146/H19)</f>
        <v>#REF!</v>
      </c>
      <c r="I147" s="81">
        <v>670</v>
      </c>
      <c r="J147" s="81">
        <v>669.5</v>
      </c>
      <c r="K147" s="81">
        <v>627</v>
      </c>
      <c r="L147" s="81">
        <v>674.5</v>
      </c>
      <c r="M147" s="81">
        <v>577</v>
      </c>
      <c r="N147" s="81">
        <v>525</v>
      </c>
      <c r="O147" s="81">
        <v>542.5</v>
      </c>
      <c r="P147" s="81">
        <v>413.5</v>
      </c>
      <c r="Q147" s="81">
        <v>382</v>
      </c>
      <c r="R147" s="81">
        <v>248.66666666666666</v>
      </c>
      <c r="S147" s="81">
        <v>247.66666666666666</v>
      </c>
      <c r="T147" s="81">
        <v>175.33333333333334</v>
      </c>
      <c r="U147" s="81">
        <v>218.33333333333334</v>
      </c>
      <c r="V147" s="81">
        <v>253.33333333333334</v>
      </c>
      <c r="W147" s="81">
        <v>120</v>
      </c>
      <c r="X147" s="81">
        <v>377.66666666666669</v>
      </c>
      <c r="Y147" s="81">
        <v>370</v>
      </c>
      <c r="Z147" s="81">
        <v>356.33333333333331</v>
      </c>
      <c r="AA147" s="81">
        <v>341.66666666666669</v>
      </c>
      <c r="AB147" s="81">
        <v>310.33333333333331</v>
      </c>
      <c r="AC147" s="81">
        <v>303.66666666666669</v>
      </c>
      <c r="AD147" s="81">
        <v>295</v>
      </c>
      <c r="AE147" s="81">
        <v>295.66666666666669</v>
      </c>
      <c r="AF147" s="81">
        <v>280</v>
      </c>
      <c r="AG147" s="81">
        <v>270.66666666666669</v>
      </c>
      <c r="AH147" s="81">
        <v>257.66666666666669</v>
      </c>
      <c r="AI147" s="81">
        <v>240.66666666666666</v>
      </c>
      <c r="AJ147" s="81">
        <v>348</v>
      </c>
      <c r="AK147" s="81">
        <v>217.66666666666666</v>
      </c>
      <c r="AL147" s="81">
        <v>187.66666666666666</v>
      </c>
      <c r="AM147" s="81">
        <v>190.6</v>
      </c>
      <c r="AN147" s="81">
        <v>178.2</v>
      </c>
      <c r="AO147" s="81">
        <v>167.2</v>
      </c>
      <c r="AP147" s="81">
        <v>152.6</v>
      </c>
      <c r="AQ147" s="81">
        <v>139</v>
      </c>
      <c r="AR147" s="81">
        <v>161.80000000000001</v>
      </c>
      <c r="AS147" s="81">
        <v>121</v>
      </c>
      <c r="AT147" s="81">
        <v>54.4</v>
      </c>
      <c r="AU147" s="81">
        <v>105.4</v>
      </c>
      <c r="AV147" s="81">
        <v>53.6</v>
      </c>
      <c r="AW147" s="81">
        <v>162.4</v>
      </c>
      <c r="AX147" s="81">
        <v>125.66666666666667</v>
      </c>
      <c r="AY147" s="81">
        <v>111.33333333333333</v>
      </c>
      <c r="AZ147" s="81">
        <v>99.166666666666671</v>
      </c>
      <c r="BA147" s="81">
        <v>79.714285714285708</v>
      </c>
      <c r="BB147" s="81">
        <v>49.375</v>
      </c>
      <c r="BC147" s="81">
        <v>29.5</v>
      </c>
      <c r="BD147" s="81">
        <v>93.25</v>
      </c>
      <c r="BE147" s="81">
        <v>39</v>
      </c>
      <c r="BF147" s="81">
        <v>108.875</v>
      </c>
      <c r="BG147" s="81">
        <v>47.625</v>
      </c>
      <c r="BH147" s="81">
        <v>22.375</v>
      </c>
      <c r="BI147" s="81">
        <v>122.625</v>
      </c>
      <c r="BJ147" s="81">
        <v>0.83333333333333337</v>
      </c>
      <c r="BK147" s="81">
        <v>63.166666666666664</v>
      </c>
      <c r="BL147" s="81">
        <v>128.66666666666666</v>
      </c>
      <c r="BM147" s="81">
        <v>0</v>
      </c>
      <c r="BN147" s="81">
        <v>142.33333333333334</v>
      </c>
      <c r="BO147" s="81">
        <v>120.16666666666667</v>
      </c>
      <c r="BP147" s="81">
        <v>183.16666666666666</v>
      </c>
      <c r="BQ147" s="81">
        <v>168.625</v>
      </c>
      <c r="BR147" s="81">
        <v>54.666666666666664</v>
      </c>
      <c r="BS147" s="81">
        <v>80.222222222222229</v>
      </c>
      <c r="BT147" s="81">
        <v>212.16666666666666</v>
      </c>
      <c r="BU147" s="81">
        <v>418.5</v>
      </c>
      <c r="BV147" s="81">
        <v>246</v>
      </c>
      <c r="BW147" s="81">
        <v>222.5</v>
      </c>
      <c r="BX147" s="81">
        <v>729.5</v>
      </c>
      <c r="BY147" s="81">
        <v>188</v>
      </c>
      <c r="BZ147" s="81">
        <v>125</v>
      </c>
      <c r="CA147" s="81">
        <v>57.8</v>
      </c>
      <c r="CB147" s="81">
        <v>50.1</v>
      </c>
      <c r="CC147" s="81">
        <v>63</v>
      </c>
      <c r="CD147" s="81">
        <v>32</v>
      </c>
      <c r="CE147" s="81">
        <v>149.22222222222223</v>
      </c>
      <c r="CF147" s="81">
        <v>154.14285714285714</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241</v>
      </c>
      <c r="J148" s="80">
        <v>243</v>
      </c>
      <c r="K148" s="80">
        <v>238</v>
      </c>
      <c r="L148" s="80">
        <v>228</v>
      </c>
      <c r="M148" s="80">
        <v>218</v>
      </c>
      <c r="N148" s="80">
        <v>219</v>
      </c>
      <c r="O148" s="80">
        <v>220</v>
      </c>
      <c r="P148" s="80">
        <v>221</v>
      </c>
      <c r="Q148" s="80">
        <v>217</v>
      </c>
      <c r="R148" s="80">
        <v>221</v>
      </c>
      <c r="S148" s="80">
        <v>216</v>
      </c>
      <c r="T148" s="80">
        <v>205</v>
      </c>
      <c r="U148" s="80">
        <v>204</v>
      </c>
      <c r="V148" s="80">
        <v>206</v>
      </c>
      <c r="W148" s="80">
        <v>204</v>
      </c>
      <c r="X148" s="80">
        <v>207</v>
      </c>
      <c r="Y148" s="80">
        <v>202</v>
      </c>
      <c r="Z148" s="80">
        <v>194</v>
      </c>
      <c r="AA148" s="80">
        <v>191</v>
      </c>
      <c r="AB148" s="80">
        <v>190</v>
      </c>
      <c r="AC148" s="80">
        <v>187</v>
      </c>
      <c r="AD148" s="80">
        <v>181</v>
      </c>
      <c r="AE148" s="80">
        <v>173</v>
      </c>
      <c r="AF148" s="80">
        <v>169</v>
      </c>
      <c r="AG148" s="80">
        <v>167</v>
      </c>
      <c r="AH148" s="80">
        <v>165</v>
      </c>
      <c r="AI148" s="80">
        <v>159</v>
      </c>
      <c r="AJ148" s="80">
        <v>157</v>
      </c>
      <c r="AK148" s="80">
        <v>154</v>
      </c>
      <c r="AL148" s="80">
        <v>151</v>
      </c>
      <c r="AM148" s="80">
        <v>142</v>
      </c>
      <c r="AN148" s="80">
        <v>131</v>
      </c>
      <c r="AO148" s="80">
        <v>122</v>
      </c>
      <c r="AP148" s="80">
        <v>107</v>
      </c>
      <c r="AQ148" s="80">
        <v>39</v>
      </c>
      <c r="AR148" s="80">
        <v>86</v>
      </c>
      <c r="AS148" s="80">
        <v>85</v>
      </c>
      <c r="AT148" s="80">
        <v>308</v>
      </c>
      <c r="AU148" s="80">
        <v>311</v>
      </c>
      <c r="AV148" s="80">
        <v>303</v>
      </c>
      <c r="AW148" s="80">
        <v>297</v>
      </c>
      <c r="AX148" s="80">
        <v>298</v>
      </c>
      <c r="AY148" s="80">
        <v>285</v>
      </c>
      <c r="AZ148" s="80">
        <v>284</v>
      </c>
      <c r="BA148" s="80">
        <v>281</v>
      </c>
      <c r="BB148" s="80">
        <v>283</v>
      </c>
      <c r="BC148" s="80">
        <v>291</v>
      </c>
      <c r="BD148" s="80">
        <v>285</v>
      </c>
      <c r="BE148" s="80">
        <v>290</v>
      </c>
      <c r="BF148" s="80">
        <v>288</v>
      </c>
      <c r="BG148" s="80">
        <v>291</v>
      </c>
      <c r="BH148" s="80">
        <v>286</v>
      </c>
      <c r="BI148" s="80">
        <v>281</v>
      </c>
      <c r="BJ148" s="80">
        <v>270</v>
      </c>
      <c r="BK148" s="80">
        <v>259</v>
      </c>
      <c r="BL148" s="80">
        <v>252</v>
      </c>
      <c r="BM148" s="80">
        <v>246</v>
      </c>
      <c r="BN148" s="80">
        <v>257</v>
      </c>
      <c r="BO148" s="80">
        <v>238</v>
      </c>
      <c r="BP148" s="80">
        <v>254</v>
      </c>
      <c r="BQ148" s="80">
        <v>247</v>
      </c>
      <c r="BR148" s="80">
        <v>246</v>
      </c>
      <c r="BS148" s="80">
        <v>230</v>
      </c>
      <c r="BT148" s="80">
        <v>218</v>
      </c>
      <c r="BU148" s="80">
        <v>204</v>
      </c>
      <c r="BV148" s="80">
        <v>196</v>
      </c>
      <c r="BW148" s="80">
        <v>170</v>
      </c>
      <c r="BX148" s="80">
        <v>166</v>
      </c>
      <c r="BY148" s="80">
        <v>156</v>
      </c>
      <c r="BZ148" s="80">
        <v>152</v>
      </c>
      <c r="CA148" s="80">
        <v>144</v>
      </c>
      <c r="CB148" s="80">
        <v>142</v>
      </c>
      <c r="CC148" s="80">
        <v>140</v>
      </c>
      <c r="CD148" s="80">
        <v>136</v>
      </c>
      <c r="CE148" s="80">
        <v>134</v>
      </c>
      <c r="CF148" s="80">
        <v>123</v>
      </c>
    </row>
    <row r="149" spans="1:84" x14ac:dyDescent="0.25">
      <c r="A149" s="17"/>
      <c r="B149" s="17"/>
      <c r="C149" s="17"/>
      <c r="D149" s="17"/>
      <c r="E149" s="11"/>
      <c r="F149" s="14" t="s">
        <v>147</v>
      </c>
      <c r="G149" s="23" t="e">
        <f ca="1">G148/G8</f>
        <v>#REF!</v>
      </c>
      <c r="H149" s="110" t="e">
        <f>IF(H8 = 0, 0, H148/H8)</f>
        <v>#REF!</v>
      </c>
      <c r="I149" s="110">
        <v>6.6070841100997913E-3</v>
      </c>
      <c r="J149" s="110">
        <v>6.6397070878190063E-3</v>
      </c>
      <c r="K149" s="110">
        <v>6.4635272391505077E-3</v>
      </c>
      <c r="L149" s="110">
        <v>6.14770674360288E-3</v>
      </c>
      <c r="M149" s="110">
        <v>5.8652604390873869E-3</v>
      </c>
      <c r="N149" s="110">
        <v>5.8717859345255655E-3</v>
      </c>
      <c r="O149" s="110">
        <v>5.8795232241167349E-3</v>
      </c>
      <c r="P149" s="110">
        <v>5.8825095158242168E-3</v>
      </c>
      <c r="Q149" s="110">
        <v>5.7567316620241414E-3</v>
      </c>
      <c r="R149" s="110">
        <v>5.8468702047727392E-3</v>
      </c>
      <c r="S149" s="110">
        <v>5.7004116964002958E-3</v>
      </c>
      <c r="T149" s="110">
        <v>5.3992836072482087E-3</v>
      </c>
      <c r="U149" s="110">
        <v>5.3602396342424721E-3</v>
      </c>
      <c r="V149" s="110">
        <v>5.397049962011056E-3</v>
      </c>
      <c r="W149" s="110">
        <v>5.3352861177947486E-3</v>
      </c>
      <c r="X149" s="110">
        <v>5.3986386041780772E-3</v>
      </c>
      <c r="Y149" s="110">
        <v>5.2584995053886604E-3</v>
      </c>
      <c r="Z149" s="110">
        <v>5.0384375649283192E-3</v>
      </c>
      <c r="AA149" s="110">
        <v>4.9416573956689346E-3</v>
      </c>
      <c r="AB149" s="110">
        <v>4.8919900100414535E-3</v>
      </c>
      <c r="AC149" s="110">
        <v>4.8120223360181161E-3</v>
      </c>
      <c r="AD149" s="110">
        <v>4.6454328465467239E-3</v>
      </c>
      <c r="AE149" s="110">
        <v>4.4328285545904116E-3</v>
      </c>
      <c r="AF149" s="110">
        <v>4.3291152210666534E-3</v>
      </c>
      <c r="AG149" s="110">
        <v>4.2729575518767752E-3</v>
      </c>
      <c r="AH149" s="110">
        <v>4.2170368287883049E-3</v>
      </c>
      <c r="AI149" s="110">
        <v>4.0556051524040298E-3</v>
      </c>
      <c r="AJ149" s="110">
        <v>3.9917622231827312E-3</v>
      </c>
      <c r="AK149" s="110">
        <v>3.9041703637976931E-3</v>
      </c>
      <c r="AL149" s="110">
        <v>3.8226880332143491E-3</v>
      </c>
      <c r="AM149" s="110">
        <v>3.5808851342831924E-3</v>
      </c>
      <c r="AN149" s="110">
        <v>3.2931949018326252E-3</v>
      </c>
      <c r="AO149" s="110">
        <v>3.1714671935114901E-3</v>
      </c>
      <c r="AP149" s="110">
        <v>2.7748243043489535E-3</v>
      </c>
      <c r="AQ149" s="110">
        <v>9.7400164831048174E-4</v>
      </c>
      <c r="AR149" s="110">
        <v>2.2180383256389757E-3</v>
      </c>
      <c r="AS149" s="110">
        <v>2.1864951768488746E-3</v>
      </c>
      <c r="AT149" s="110">
        <v>7.803592692999569E-3</v>
      </c>
      <c r="AU149" s="110">
        <v>7.7816143722163836E-3</v>
      </c>
      <c r="AV149" s="110">
        <v>7.5653541734288779E-3</v>
      </c>
      <c r="AW149" s="110">
        <v>7.414804643615029E-3</v>
      </c>
      <c r="AX149" s="110">
        <v>7.4306802313983643E-3</v>
      </c>
      <c r="AY149" s="110">
        <v>7.0759987089405868E-3</v>
      </c>
      <c r="AZ149" s="110">
        <v>6.9887048748677313E-3</v>
      </c>
      <c r="BA149" s="110">
        <v>6.8742813807275488E-3</v>
      </c>
      <c r="BB149" s="110">
        <v>6.8970559563267695E-3</v>
      </c>
      <c r="BC149" s="110">
        <v>7.0627639434978889E-3</v>
      </c>
      <c r="BD149" s="110">
        <v>6.8740955137481909E-3</v>
      </c>
      <c r="BE149" s="110">
        <v>6.9471061709467227E-3</v>
      </c>
      <c r="BF149" s="110">
        <v>6.8343616516373992E-3</v>
      </c>
      <c r="BG149" s="110">
        <v>6.8409422163712447E-3</v>
      </c>
      <c r="BH149" s="110">
        <v>6.6799019035384795E-3</v>
      </c>
      <c r="BI149" s="110">
        <v>6.5371641270210541E-3</v>
      </c>
      <c r="BJ149" s="110">
        <v>6.2184757824915362E-3</v>
      </c>
      <c r="BK149" s="110">
        <v>5.9148625194117106E-3</v>
      </c>
      <c r="BL149" s="110">
        <v>5.6848944233892796E-3</v>
      </c>
      <c r="BM149" s="110">
        <v>5.5495397942609635E-3</v>
      </c>
      <c r="BN149" s="110">
        <v>5.7699647515771987E-3</v>
      </c>
      <c r="BO149" s="110">
        <v>5.3596360852137094E-3</v>
      </c>
      <c r="BP149" s="110">
        <v>5.6914941292462128E-3</v>
      </c>
      <c r="BQ149" s="110">
        <v>5.526221585824235E-3</v>
      </c>
      <c r="BR149" s="110">
        <v>5.4898460165141707E-3</v>
      </c>
      <c r="BS149" s="110">
        <v>5.0965011411730817E-3</v>
      </c>
      <c r="BT149" s="110">
        <v>4.8305967338075299E-3</v>
      </c>
      <c r="BU149" s="110">
        <v>4.5203749252143858E-3</v>
      </c>
      <c r="BV149" s="110">
        <v>4.3358035615529257E-3</v>
      </c>
      <c r="BW149" s="110">
        <v>3.7603963900194656E-3</v>
      </c>
      <c r="BX149" s="110">
        <v>3.6603382505347179E-3</v>
      </c>
      <c r="BY149" s="110">
        <v>3.4262370692495223E-3</v>
      </c>
      <c r="BZ149" s="110">
        <v>3.3298282509638976E-3</v>
      </c>
      <c r="CA149" s="110">
        <v>3.1423895253682487E-3</v>
      </c>
      <c r="CB149" s="110">
        <v>3.0926038853558674E-3</v>
      </c>
      <c r="CC149" s="110">
        <v>3.0186075594557881E-3</v>
      </c>
      <c r="CD149" s="110">
        <v>2.9175784099197666E-3</v>
      </c>
      <c r="CE149" s="110">
        <v>2.8745495108975457E-3</v>
      </c>
      <c r="CF149" s="110">
        <v>2.6292725679228747E-3</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45</v>
      </c>
      <c r="J150" s="150">
        <v>45</v>
      </c>
      <c r="K150" s="150">
        <v>45</v>
      </c>
      <c r="L150" s="150">
        <v>45</v>
      </c>
      <c r="M150" s="150">
        <v>44</v>
      </c>
      <c r="N150" s="150">
        <v>44</v>
      </c>
      <c r="O150" s="150">
        <v>44</v>
      </c>
      <c r="P150" s="150">
        <v>44</v>
      </c>
      <c r="Q150" s="150">
        <v>44</v>
      </c>
      <c r="R150" s="150">
        <v>44</v>
      </c>
      <c r="S150" s="150">
        <v>44</v>
      </c>
      <c r="T150" s="150">
        <v>44</v>
      </c>
      <c r="U150" s="150">
        <v>44</v>
      </c>
      <c r="V150" s="150">
        <v>44</v>
      </c>
      <c r="W150" s="150">
        <v>44</v>
      </c>
      <c r="X150" s="150">
        <v>44</v>
      </c>
      <c r="Y150" s="150">
        <v>44</v>
      </c>
      <c r="Z150" s="150">
        <v>44</v>
      </c>
      <c r="AA150" s="150">
        <v>45</v>
      </c>
      <c r="AB150" s="150">
        <v>44</v>
      </c>
      <c r="AC150" s="150">
        <v>44</v>
      </c>
      <c r="AD150" s="150">
        <v>44</v>
      </c>
      <c r="AE150" s="150">
        <v>44</v>
      </c>
      <c r="AF150" s="150">
        <v>44</v>
      </c>
      <c r="AG150" s="150">
        <v>44</v>
      </c>
      <c r="AH150" s="150">
        <v>44</v>
      </c>
      <c r="AI150" s="150">
        <v>41</v>
      </c>
      <c r="AJ150" s="150">
        <v>40</v>
      </c>
      <c r="AK150" s="150">
        <v>39</v>
      </c>
      <c r="AL150" s="150">
        <v>39</v>
      </c>
      <c r="AM150" s="150">
        <v>39</v>
      </c>
      <c r="AN150" s="150">
        <v>39</v>
      </c>
      <c r="AO150" s="150">
        <v>39</v>
      </c>
      <c r="AP150" s="150">
        <v>39</v>
      </c>
      <c r="AQ150" s="150">
        <v>39</v>
      </c>
      <c r="AR150" s="150">
        <v>39</v>
      </c>
      <c r="AS150" s="150">
        <v>39</v>
      </c>
      <c r="AT150" s="150">
        <v>39</v>
      </c>
      <c r="AU150" s="150">
        <v>39</v>
      </c>
      <c r="AV150" s="150">
        <v>40</v>
      </c>
      <c r="AW150" s="150">
        <v>40</v>
      </c>
      <c r="AX150" s="150">
        <v>39</v>
      </c>
      <c r="AY150" s="150">
        <v>39</v>
      </c>
      <c r="AZ150" s="150">
        <v>39</v>
      </c>
      <c r="BA150" s="150">
        <v>39</v>
      </c>
      <c r="BB150" s="150">
        <v>39</v>
      </c>
      <c r="BC150" s="150">
        <v>39</v>
      </c>
      <c r="BD150" s="150">
        <v>37</v>
      </c>
      <c r="BE150" s="150">
        <v>37</v>
      </c>
      <c r="BF150" s="150">
        <v>37</v>
      </c>
      <c r="BG150" s="150">
        <v>37</v>
      </c>
      <c r="BH150" s="150">
        <v>36</v>
      </c>
      <c r="BI150" s="150">
        <v>36</v>
      </c>
      <c r="BJ150" s="150">
        <v>35</v>
      </c>
      <c r="BK150" s="150">
        <v>36</v>
      </c>
      <c r="BL150" s="150">
        <v>36</v>
      </c>
      <c r="BM150" s="150">
        <v>36</v>
      </c>
      <c r="BN150" s="150">
        <v>45</v>
      </c>
      <c r="BO150" s="150">
        <v>44</v>
      </c>
      <c r="BP150" s="150">
        <v>44</v>
      </c>
      <c r="BQ150" s="150">
        <v>42</v>
      </c>
      <c r="BR150" s="150">
        <v>43</v>
      </c>
      <c r="BS150" s="150">
        <v>43</v>
      </c>
      <c r="BT150" s="150">
        <v>43</v>
      </c>
      <c r="BU150" s="150">
        <v>39</v>
      </c>
      <c r="BV150" s="150">
        <v>39</v>
      </c>
      <c r="BW150" s="150">
        <v>40</v>
      </c>
      <c r="BX150" s="150">
        <v>39</v>
      </c>
      <c r="BY150" s="150">
        <v>40</v>
      </c>
      <c r="BZ150" s="150">
        <v>40</v>
      </c>
      <c r="CA150" s="150">
        <v>39</v>
      </c>
      <c r="CB150" s="150">
        <v>39</v>
      </c>
      <c r="CC150" s="150">
        <v>39</v>
      </c>
      <c r="CD150" s="150">
        <v>39</v>
      </c>
      <c r="CE150" s="150">
        <v>39</v>
      </c>
      <c r="CF150" s="150">
        <v>38</v>
      </c>
    </row>
    <row r="151" spans="1:84" x14ac:dyDescent="0.25">
      <c r="A151" s="17"/>
      <c r="B151" s="17"/>
      <c r="C151" s="17"/>
      <c r="D151" s="17"/>
      <c r="E151" s="11"/>
      <c r="F151" s="14" t="s">
        <v>149</v>
      </c>
      <c r="G151" s="23" t="e">
        <f ca="1">G150/G8</f>
        <v>#REF!</v>
      </c>
      <c r="H151" s="107" t="e">
        <f>IF(H8 = 0, 0, H150/H8)</f>
        <v>#REF!</v>
      </c>
      <c r="I151" s="107">
        <v>1.2336879043754797E-3</v>
      </c>
      <c r="J151" s="107">
        <v>1.2295753866331494E-3</v>
      </c>
      <c r="K151" s="107">
        <v>1.2220954863940035E-3</v>
      </c>
      <c r="L151" s="107">
        <v>1.2133631730795156E-3</v>
      </c>
      <c r="M151" s="107">
        <v>1.1838140335772708E-3</v>
      </c>
      <c r="N151" s="107">
        <v>1.1797195484891546E-3</v>
      </c>
      <c r="O151" s="107">
        <v>1.175904644823347E-3</v>
      </c>
      <c r="P151" s="107">
        <v>1.171178365141473E-3</v>
      </c>
      <c r="Q151" s="107">
        <v>1.1672635628067383E-3</v>
      </c>
      <c r="R151" s="107">
        <v>1.1640827557013599E-3</v>
      </c>
      <c r="S151" s="107">
        <v>1.1611949751926527E-3</v>
      </c>
      <c r="T151" s="107">
        <v>1.1588706278971765E-3</v>
      </c>
      <c r="U151" s="107">
        <v>1.1561301171895528E-3</v>
      </c>
      <c r="V151" s="107">
        <v>1.1527679530509052E-3</v>
      </c>
      <c r="W151" s="107">
        <v>1.1507479861910242E-3</v>
      </c>
      <c r="X151" s="107">
        <v>1.1475367081344703E-3</v>
      </c>
      <c r="Y151" s="107">
        <v>1.1454157338470349E-3</v>
      </c>
      <c r="Z151" s="107">
        <v>1.1427384167878663E-3</v>
      </c>
      <c r="AA151" s="107">
        <v>1.1642648314403249E-3</v>
      </c>
      <c r="AB151" s="107">
        <v>1.1328818970622312E-3</v>
      </c>
      <c r="AC151" s="107">
        <v>1.1322405496513213E-3</v>
      </c>
      <c r="AD151" s="107">
        <v>1.1292764930831815E-3</v>
      </c>
      <c r="AE151" s="107">
        <v>1.1274246034796423E-3</v>
      </c>
      <c r="AF151" s="107">
        <v>1.1271069214611404E-3</v>
      </c>
      <c r="AG151" s="107">
        <v>1.125809175344779E-3</v>
      </c>
      <c r="AH151" s="107">
        <v>1.1245431543435479E-3</v>
      </c>
      <c r="AI151" s="107">
        <v>1.0457849764060707E-3</v>
      </c>
      <c r="AJ151" s="107">
        <v>1.0170094836134346E-3</v>
      </c>
      <c r="AK151" s="107">
        <v>9.8871846875396119E-4</v>
      </c>
      <c r="AL151" s="107">
        <v>9.8731677679046097E-4</v>
      </c>
      <c r="AM151" s="107">
        <v>9.8348253688059504E-4</v>
      </c>
      <c r="AN151" s="107">
        <v>9.804168028356671E-4</v>
      </c>
      <c r="AO151" s="107">
        <v>1.0138296766143287E-3</v>
      </c>
      <c r="AP151" s="107">
        <v>1.0113845595290578E-3</v>
      </c>
      <c r="AQ151" s="107">
        <v>9.7400164831048174E-4</v>
      </c>
      <c r="AR151" s="107">
        <v>1.005854589533954E-3</v>
      </c>
      <c r="AS151" s="107">
        <v>1.0032154340836013E-3</v>
      </c>
      <c r="AT151" s="107">
        <v>9.8811725658111437E-4</v>
      </c>
      <c r="AU151" s="107">
        <v>9.7582945503678126E-4</v>
      </c>
      <c r="AV151" s="107">
        <v>9.9872662355496734E-4</v>
      </c>
      <c r="AW151" s="107">
        <v>9.9862688802896012E-4</v>
      </c>
      <c r="AX151" s="107">
        <v>9.7247157390783958E-4</v>
      </c>
      <c r="AY151" s="107">
        <v>9.6829456017081714E-4</v>
      </c>
      <c r="AZ151" s="107">
        <v>9.5971651450648429E-4</v>
      </c>
      <c r="BA151" s="107">
        <v>9.5408175746752454E-4</v>
      </c>
      <c r="BB151" s="107">
        <v>9.5047767596022619E-4</v>
      </c>
      <c r="BC151" s="107">
        <v>9.465559924275521E-4</v>
      </c>
      <c r="BD151" s="107">
        <v>8.9242643511818626E-4</v>
      </c>
      <c r="BE151" s="107">
        <v>8.863549252587198E-4</v>
      </c>
      <c r="BF151" s="107">
        <v>8.7802562885619362E-4</v>
      </c>
      <c r="BG151" s="107">
        <v>8.6981052235648125E-4</v>
      </c>
      <c r="BH151" s="107">
        <v>8.4082681303281558E-4</v>
      </c>
      <c r="BI151" s="107">
        <v>8.3750145399557989E-4</v>
      </c>
      <c r="BJ151" s="107">
        <v>8.0609871254519916E-4</v>
      </c>
      <c r="BK151" s="107">
        <v>8.2214305289120303E-4</v>
      </c>
      <c r="BL151" s="107">
        <v>8.1212777476989716E-4</v>
      </c>
      <c r="BM151" s="107">
        <v>8.1212777476989716E-4</v>
      </c>
      <c r="BN151" s="107">
        <v>1.0103051121438675E-3</v>
      </c>
      <c r="BO151" s="107">
        <v>9.9085709138404718E-4</v>
      </c>
      <c r="BP151" s="107">
        <v>9.8592811687729675E-4</v>
      </c>
      <c r="BQ151" s="107">
        <v>9.3968140325756215E-4</v>
      </c>
      <c r="BR151" s="107">
        <v>9.5960723052889981E-4</v>
      </c>
      <c r="BS151" s="107">
        <v>9.5282412639322825E-4</v>
      </c>
      <c r="BT151" s="107">
        <v>9.5282412639322825E-4</v>
      </c>
      <c r="BU151" s="107">
        <v>8.6418932393804427E-4</v>
      </c>
      <c r="BV151" s="107">
        <v>8.6273642296206177E-4</v>
      </c>
      <c r="BW151" s="107">
        <v>8.8479915059281548E-4</v>
      </c>
      <c r="BX151" s="107">
        <v>8.5995898657140971E-4</v>
      </c>
      <c r="BY151" s="107">
        <v>8.7852232544859544E-4</v>
      </c>
      <c r="BZ151" s="107">
        <v>8.7627059235892044E-4</v>
      </c>
      <c r="CA151" s="107">
        <v>8.5106382978723403E-4</v>
      </c>
      <c r="CB151" s="107">
        <v>8.4937712344280861E-4</v>
      </c>
      <c r="CC151" s="107">
        <v>8.4089782013411238E-4</v>
      </c>
      <c r="CD151" s="107">
        <v>8.3665851460934483E-4</v>
      </c>
      <c r="CE151" s="107">
        <v>8.3662261884331565E-4</v>
      </c>
      <c r="CF151" s="107">
        <v>8.1229559008999378E-4</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196</v>
      </c>
      <c r="J152" s="150">
        <v>198</v>
      </c>
      <c r="K152" s="150">
        <v>193</v>
      </c>
      <c r="L152" s="150">
        <v>183</v>
      </c>
      <c r="M152" s="150">
        <v>174</v>
      </c>
      <c r="N152" s="150">
        <v>175</v>
      </c>
      <c r="O152" s="150">
        <v>176</v>
      </c>
      <c r="P152" s="150">
        <v>177</v>
      </c>
      <c r="Q152" s="150">
        <v>173</v>
      </c>
      <c r="R152" s="150">
        <v>177</v>
      </c>
      <c r="S152" s="150">
        <v>172</v>
      </c>
      <c r="T152" s="150">
        <v>161</v>
      </c>
      <c r="U152" s="150">
        <v>160</v>
      </c>
      <c r="V152" s="150">
        <v>162</v>
      </c>
      <c r="W152" s="150">
        <v>160</v>
      </c>
      <c r="X152" s="150">
        <v>163</v>
      </c>
      <c r="Y152" s="150">
        <v>158</v>
      </c>
      <c r="Z152" s="150">
        <v>150</v>
      </c>
      <c r="AA152" s="150">
        <v>146</v>
      </c>
      <c r="AB152" s="150">
        <v>146</v>
      </c>
      <c r="AC152" s="150">
        <v>143</v>
      </c>
      <c r="AD152" s="150">
        <v>137</v>
      </c>
      <c r="AE152" s="150">
        <v>129</v>
      </c>
      <c r="AF152" s="150">
        <v>125</v>
      </c>
      <c r="AG152" s="150">
        <v>123</v>
      </c>
      <c r="AH152" s="150">
        <v>121</v>
      </c>
      <c r="AI152" s="150">
        <v>118</v>
      </c>
      <c r="AJ152" s="150">
        <v>117</v>
      </c>
      <c r="AK152" s="150">
        <v>115</v>
      </c>
      <c r="AL152" s="150">
        <v>112</v>
      </c>
      <c r="AM152" s="150">
        <v>103</v>
      </c>
      <c r="AN152" s="150">
        <v>92</v>
      </c>
      <c r="AO152" s="150">
        <v>83</v>
      </c>
      <c r="AP152" s="150">
        <v>68</v>
      </c>
      <c r="AQ152" s="150">
        <v>0</v>
      </c>
      <c r="AR152" s="150">
        <v>47</v>
      </c>
      <c r="AS152" s="150">
        <v>46</v>
      </c>
      <c r="AT152" s="150">
        <v>269</v>
      </c>
      <c r="AU152" s="150">
        <v>272</v>
      </c>
      <c r="AV152" s="150">
        <v>263</v>
      </c>
      <c r="AW152" s="150">
        <v>257</v>
      </c>
      <c r="AX152" s="150">
        <v>259</v>
      </c>
      <c r="AY152" s="150">
        <v>246</v>
      </c>
      <c r="AZ152" s="150">
        <v>245</v>
      </c>
      <c r="BA152" s="150">
        <v>242</v>
      </c>
      <c r="BB152" s="150">
        <v>244</v>
      </c>
      <c r="BC152" s="150">
        <v>252</v>
      </c>
      <c r="BD152" s="150">
        <v>248</v>
      </c>
      <c r="BE152" s="150">
        <v>253</v>
      </c>
      <c r="BF152" s="150">
        <v>251</v>
      </c>
      <c r="BG152" s="150">
        <v>254</v>
      </c>
      <c r="BH152" s="150">
        <v>250</v>
      </c>
      <c r="BI152" s="150">
        <v>245</v>
      </c>
      <c r="BJ152" s="150">
        <v>235</v>
      </c>
      <c r="BK152" s="150">
        <v>223</v>
      </c>
      <c r="BL152" s="150">
        <v>216</v>
      </c>
      <c r="BM152" s="150">
        <v>210</v>
      </c>
      <c r="BN152" s="150">
        <v>212</v>
      </c>
      <c r="BO152" s="150">
        <v>194</v>
      </c>
      <c r="BP152" s="150">
        <v>210</v>
      </c>
      <c r="BQ152" s="150">
        <v>205</v>
      </c>
      <c r="BR152" s="150">
        <v>203</v>
      </c>
      <c r="BS152" s="150">
        <v>187</v>
      </c>
      <c r="BT152" s="150">
        <v>175</v>
      </c>
      <c r="BU152" s="150">
        <v>165</v>
      </c>
      <c r="BV152" s="150">
        <v>157</v>
      </c>
      <c r="BW152" s="150">
        <v>130</v>
      </c>
      <c r="BX152" s="150">
        <v>127</v>
      </c>
      <c r="BY152" s="150">
        <v>116</v>
      </c>
      <c r="BZ152" s="150">
        <v>112</v>
      </c>
      <c r="CA152" s="150">
        <v>105</v>
      </c>
      <c r="CB152" s="150">
        <v>103</v>
      </c>
      <c r="CC152" s="150">
        <v>101</v>
      </c>
      <c r="CD152" s="150">
        <v>97</v>
      </c>
      <c r="CE152" s="150">
        <v>95</v>
      </c>
      <c r="CF152" s="150">
        <v>85</v>
      </c>
    </row>
    <row r="153" spans="1:84" ht="24" x14ac:dyDescent="0.25">
      <c r="A153" s="82" t="s">
        <v>133</v>
      </c>
      <c r="B153" s="83" t="s">
        <v>134</v>
      </c>
      <c r="C153" s="84" t="s">
        <v>135</v>
      </c>
      <c r="D153" s="17"/>
      <c r="E153" s="11"/>
      <c r="F153" s="14" t="s">
        <v>151</v>
      </c>
      <c r="G153" s="23" t="e">
        <f ca="1">G152/G8</f>
        <v>#REF!</v>
      </c>
      <c r="H153" s="107" t="e">
        <f>IF(H8 = 0, 0, H152/H8)</f>
        <v>#REF!</v>
      </c>
      <c r="I153" s="107">
        <v>5.3733962057243116E-3</v>
      </c>
      <c r="J153" s="107">
        <v>5.4101317011858571E-3</v>
      </c>
      <c r="K153" s="107">
        <v>5.2414317527565042E-3</v>
      </c>
      <c r="L153" s="107">
        <v>4.9343435705233637E-3</v>
      </c>
      <c r="M153" s="107">
        <v>4.6814464055101165E-3</v>
      </c>
      <c r="N153" s="107">
        <v>4.6920663860364102E-3</v>
      </c>
      <c r="O153" s="107">
        <v>4.7036185792933881E-3</v>
      </c>
      <c r="P153" s="107">
        <v>4.7113311506827441E-3</v>
      </c>
      <c r="Q153" s="107">
        <v>4.5894680992174027E-3</v>
      </c>
      <c r="R153" s="107">
        <v>4.6827874490713798E-3</v>
      </c>
      <c r="S153" s="107">
        <v>4.5392167212076426E-3</v>
      </c>
      <c r="T153" s="107">
        <v>4.2404129793510324E-3</v>
      </c>
      <c r="U153" s="107">
        <v>4.2041095170529189E-3</v>
      </c>
      <c r="V153" s="107">
        <v>4.2442820089601506E-3</v>
      </c>
      <c r="W153" s="107">
        <v>4.1845381316037242E-3</v>
      </c>
      <c r="X153" s="107">
        <v>4.2511018960436067E-3</v>
      </c>
      <c r="Y153" s="107">
        <v>4.1130837715416257E-3</v>
      </c>
      <c r="Z153" s="107">
        <v>3.8956991481404529E-3</v>
      </c>
      <c r="AA153" s="107">
        <v>3.7773925642286097E-3</v>
      </c>
      <c r="AB153" s="107">
        <v>3.7591081129792221E-3</v>
      </c>
      <c r="AC153" s="107">
        <v>3.6797817863667946E-3</v>
      </c>
      <c r="AD153" s="107">
        <v>3.5161563534635422E-3</v>
      </c>
      <c r="AE153" s="107">
        <v>3.3054039511107693E-3</v>
      </c>
      <c r="AF153" s="107">
        <v>3.2020082996055124E-3</v>
      </c>
      <c r="AG153" s="107">
        <v>3.1471483765319959E-3</v>
      </c>
      <c r="AH153" s="107">
        <v>3.092493674444757E-3</v>
      </c>
      <c r="AI153" s="107">
        <v>3.0098201759979596E-3</v>
      </c>
      <c r="AJ153" s="107">
        <v>2.9747527395692966E-3</v>
      </c>
      <c r="AK153" s="107">
        <v>2.9154518950437317E-3</v>
      </c>
      <c r="AL153" s="107">
        <v>2.8353712564238879E-3</v>
      </c>
      <c r="AM153" s="107">
        <v>2.5974025974025974E-3</v>
      </c>
      <c r="AN153" s="107">
        <v>2.3127780989969583E-3</v>
      </c>
      <c r="AO153" s="107">
        <v>2.1576375168971614E-3</v>
      </c>
      <c r="AP153" s="107">
        <v>1.7634397448198958E-3</v>
      </c>
      <c r="AQ153" s="107">
        <v>0</v>
      </c>
      <c r="AR153" s="107">
        <v>1.2121837361050215E-3</v>
      </c>
      <c r="AS153" s="107">
        <v>1.1832797427652733E-3</v>
      </c>
      <c r="AT153" s="107">
        <v>6.8154754364184549E-3</v>
      </c>
      <c r="AU153" s="107">
        <v>6.8057849171796027E-3</v>
      </c>
      <c r="AV153" s="107">
        <v>6.5666275498739105E-3</v>
      </c>
      <c r="AW153" s="107">
        <v>6.4161777555860689E-3</v>
      </c>
      <c r="AX153" s="107">
        <v>6.4582086574905247E-3</v>
      </c>
      <c r="AY153" s="107">
        <v>6.1077041487697693E-3</v>
      </c>
      <c r="AZ153" s="107">
        <v>6.0289883603612468E-3</v>
      </c>
      <c r="BA153" s="107">
        <v>5.9201996232600236E-3</v>
      </c>
      <c r="BB153" s="107">
        <v>5.9465782803665435E-3</v>
      </c>
      <c r="BC153" s="107">
        <v>6.1162079510703364E-3</v>
      </c>
      <c r="BD153" s="107">
        <v>5.9816690786300046E-3</v>
      </c>
      <c r="BE153" s="107">
        <v>6.0607512456880034E-3</v>
      </c>
      <c r="BF153" s="107">
        <v>5.9563360227812053E-3</v>
      </c>
      <c r="BG153" s="107">
        <v>5.9711316940147634E-3</v>
      </c>
      <c r="BH153" s="107">
        <v>5.8390750905056637E-3</v>
      </c>
      <c r="BI153" s="107">
        <v>5.6996626730254742E-3</v>
      </c>
      <c r="BJ153" s="107">
        <v>5.4123770699463373E-3</v>
      </c>
      <c r="BK153" s="107">
        <v>5.0927194665205079E-3</v>
      </c>
      <c r="BL153" s="107">
        <v>4.8727666486193828E-3</v>
      </c>
      <c r="BM153" s="107">
        <v>4.7374120194910666E-3</v>
      </c>
      <c r="BN153" s="107">
        <v>4.7596596394333312E-3</v>
      </c>
      <c r="BO153" s="107">
        <v>4.3687789938296629E-3</v>
      </c>
      <c r="BP153" s="107">
        <v>4.7055660123689162E-3</v>
      </c>
      <c r="BQ153" s="107">
        <v>4.5865401825666728E-3</v>
      </c>
      <c r="BR153" s="107">
        <v>4.5302387859852715E-3</v>
      </c>
      <c r="BS153" s="107">
        <v>4.1436770147798537E-3</v>
      </c>
      <c r="BT153" s="107">
        <v>3.8777726074143014E-3</v>
      </c>
      <c r="BU153" s="107">
        <v>3.6561856012763409E-3</v>
      </c>
      <c r="BV153" s="107">
        <v>3.4730671385908639E-3</v>
      </c>
      <c r="BW153" s="107">
        <v>2.8755972394266501E-3</v>
      </c>
      <c r="BX153" s="107">
        <v>2.8003792639633082E-3</v>
      </c>
      <c r="BY153" s="107">
        <v>2.5477147438009266E-3</v>
      </c>
      <c r="BZ153" s="107">
        <v>2.4535576586049773E-3</v>
      </c>
      <c r="CA153" s="107">
        <v>2.2913256955810145E-3</v>
      </c>
      <c r="CB153" s="107">
        <v>2.2432267619130588E-3</v>
      </c>
      <c r="CC153" s="107">
        <v>2.1777097393216758E-3</v>
      </c>
      <c r="CD153" s="107">
        <v>2.0809198953104218E-3</v>
      </c>
      <c r="CE153" s="107">
        <v>2.0379268920542302E-3</v>
      </c>
      <c r="CF153" s="107">
        <v>1.816976977832881E-3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85"/>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86"/>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86"/>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86"/>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86"/>
    </row>
    <row r="159" spans="1:84" ht="12.75" customHeight="1"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86"/>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4</v>
      </c>
      <c r="J160" s="86">
        <v>10</v>
      </c>
      <c r="K160" s="86">
        <v>10</v>
      </c>
      <c r="L160" s="86">
        <v>7</v>
      </c>
      <c r="M160" s="86">
        <v>9</v>
      </c>
      <c r="N160" s="86">
        <v>14</v>
      </c>
      <c r="O160" s="86">
        <v>16</v>
      </c>
      <c r="P160" s="86">
        <v>15</v>
      </c>
      <c r="Q160" s="86">
        <v>14</v>
      </c>
      <c r="R160" s="86">
        <v>19</v>
      </c>
      <c r="S160" s="86">
        <v>0</v>
      </c>
      <c r="T160" s="86">
        <v>15</v>
      </c>
      <c r="U160" s="86">
        <v>17</v>
      </c>
      <c r="V160" s="86">
        <v>17</v>
      </c>
      <c r="W160" s="86">
        <v>26</v>
      </c>
      <c r="X160" s="86">
        <v>19</v>
      </c>
      <c r="Y160" s="86">
        <v>15</v>
      </c>
      <c r="Z160" s="86">
        <v>41</v>
      </c>
      <c r="AA160" s="86">
        <v>4</v>
      </c>
      <c r="AB160" s="86">
        <v>0</v>
      </c>
      <c r="AC160" s="86">
        <v>13</v>
      </c>
      <c r="AD160" s="86">
        <v>10</v>
      </c>
      <c r="AE160" s="86">
        <v>8</v>
      </c>
      <c r="AF160" s="86">
        <v>4</v>
      </c>
      <c r="AG160" s="86">
        <v>11</v>
      </c>
      <c r="AH160" s="86">
        <v>3</v>
      </c>
      <c r="AI160" s="86">
        <v>4</v>
      </c>
      <c r="AJ160" s="86">
        <v>5</v>
      </c>
      <c r="AK160" s="86">
        <v>12</v>
      </c>
      <c r="AL160" s="86">
        <v>8</v>
      </c>
      <c r="AM160" s="86">
        <v>8</v>
      </c>
      <c r="AN160" s="86">
        <v>6</v>
      </c>
      <c r="AO160" s="86">
        <v>12</v>
      </c>
      <c r="AP160" s="86">
        <v>25</v>
      </c>
      <c r="AQ160" s="86">
        <v>10</v>
      </c>
      <c r="AR160" s="86">
        <v>12</v>
      </c>
      <c r="AS160" s="86">
        <v>12</v>
      </c>
      <c r="AT160" s="86">
        <v>7</v>
      </c>
      <c r="AU160" s="86">
        <v>12</v>
      </c>
      <c r="AV160" s="86">
        <v>16</v>
      </c>
      <c r="AW160" s="86">
        <v>6</v>
      </c>
      <c r="AX160" s="86">
        <v>13</v>
      </c>
      <c r="AY160" s="86">
        <v>9</v>
      </c>
      <c r="AZ160" s="86">
        <v>9</v>
      </c>
      <c r="BA160" s="86">
        <v>2</v>
      </c>
      <c r="BB160" s="86">
        <v>3</v>
      </c>
      <c r="BC160" s="86">
        <v>6</v>
      </c>
      <c r="BD160" s="86">
        <v>2</v>
      </c>
      <c r="BE160" s="86">
        <v>5</v>
      </c>
      <c r="BF160" s="86">
        <v>11</v>
      </c>
      <c r="BG160" s="86">
        <v>3</v>
      </c>
      <c r="BH160" s="86">
        <v>2</v>
      </c>
      <c r="BI160" s="86">
        <v>27</v>
      </c>
      <c r="BJ160" s="86">
        <v>11</v>
      </c>
      <c r="BK160" s="86">
        <v>7</v>
      </c>
      <c r="BL160" s="86">
        <v>6</v>
      </c>
      <c r="BM160" s="86">
        <v>5</v>
      </c>
      <c r="BN160" s="86">
        <v>6</v>
      </c>
      <c r="BO160" s="86">
        <v>5</v>
      </c>
      <c r="BP160" s="86">
        <v>4</v>
      </c>
      <c r="BQ160" s="86">
        <v>10</v>
      </c>
      <c r="BR160" s="86">
        <v>41</v>
      </c>
      <c r="BS160" s="86">
        <v>12</v>
      </c>
      <c r="BT160" s="86">
        <v>13</v>
      </c>
      <c r="BU160" s="86">
        <v>5</v>
      </c>
      <c r="BV160" s="86">
        <v>8</v>
      </c>
      <c r="BW160" s="86">
        <v>5</v>
      </c>
      <c r="BX160" s="86">
        <v>4</v>
      </c>
      <c r="BY160" s="86">
        <v>9</v>
      </c>
      <c r="BZ160" s="86">
        <v>11</v>
      </c>
      <c r="CA160" s="86">
        <v>33</v>
      </c>
      <c r="CB160" s="86">
        <v>5</v>
      </c>
      <c r="CC160" s="86">
        <v>4</v>
      </c>
      <c r="CD160" s="86">
        <v>5</v>
      </c>
      <c r="CE160" s="86">
        <v>11</v>
      </c>
      <c r="CF160" s="86">
        <v>8</v>
      </c>
    </row>
    <row r="161" spans="1:84" ht="26.4" x14ac:dyDescent="0.25">
      <c r="A161" s="48" t="s">
        <v>154</v>
      </c>
      <c r="B161" s="49" t="s">
        <v>155</v>
      </c>
      <c r="C161" s="50" t="s">
        <v>156</v>
      </c>
      <c r="D161" s="17"/>
      <c r="E161" s="11"/>
      <c r="F161" s="14" t="s">
        <v>115</v>
      </c>
      <c r="G161" s="23" t="e">
        <f ca="1">G160/G8</f>
        <v>#REF!</v>
      </c>
      <c r="H161" s="60" t="e">
        <f>IF(H8=0, 0, H160/H8)</f>
        <v>#REF!</v>
      </c>
      <c r="I161" s="60">
        <v>1.096611470555982E-4</v>
      </c>
      <c r="J161" s="60">
        <v>2.7323897480736653E-4</v>
      </c>
      <c r="K161" s="60">
        <v>2.7157677475422301E-4</v>
      </c>
      <c r="L161" s="60">
        <v>1.8874538247903578E-4</v>
      </c>
      <c r="M161" s="60">
        <v>2.4214377959535084E-4</v>
      </c>
      <c r="N161" s="60">
        <v>3.7536531088291285E-4</v>
      </c>
      <c r="O161" s="60">
        <v>4.2760168902667166E-4</v>
      </c>
      <c r="P161" s="60">
        <v>3.992653517527749E-4</v>
      </c>
      <c r="Q161" s="60">
        <v>3.7140204271123489E-4</v>
      </c>
      <c r="R161" s="60">
        <v>5.026720990528599E-4</v>
      </c>
      <c r="S161" s="60">
        <v>0</v>
      </c>
      <c r="T161" s="60">
        <v>3.9506953223767381E-4</v>
      </c>
      <c r="U161" s="60">
        <v>4.4668663618687267E-4</v>
      </c>
      <c r="V161" s="60">
        <v>4.4538761822421336E-4</v>
      </c>
      <c r="W161" s="60">
        <v>6.7998744638560519E-4</v>
      </c>
      <c r="X161" s="60">
        <v>4.9552721487624858E-4</v>
      </c>
      <c r="Y161" s="60">
        <v>3.9048263653876191E-4</v>
      </c>
      <c r="Z161" s="60">
        <v>1.0648244338250571E-3</v>
      </c>
      <c r="AA161" s="60">
        <v>1.0349020723913999E-4</v>
      </c>
      <c r="AB161" s="60">
        <v>0</v>
      </c>
      <c r="AC161" s="60">
        <v>3.3452561694243585E-4</v>
      </c>
      <c r="AD161" s="60">
        <v>2.5665374842799582E-4</v>
      </c>
      <c r="AE161" s="60">
        <v>2.0498629154175313E-4</v>
      </c>
      <c r="AF161" s="60">
        <v>1.0246426558737641E-4</v>
      </c>
      <c r="AG161" s="60">
        <v>2.8145229383619476E-4</v>
      </c>
      <c r="AH161" s="60">
        <v>7.6673396887060085E-5</v>
      </c>
      <c r="AI161" s="60">
        <v>1.0202780257620202E-4</v>
      </c>
      <c r="AJ161" s="60">
        <v>1.2712618545167932E-4</v>
      </c>
      <c r="AK161" s="60">
        <v>3.0422106730891113E-4</v>
      </c>
      <c r="AL161" s="60">
        <v>2.0252651831599201E-4</v>
      </c>
      <c r="AM161" s="60">
        <v>2.017400075652503E-4</v>
      </c>
      <c r="AN161" s="60">
        <v>1.508333542824103E-4</v>
      </c>
      <c r="AO161" s="60">
        <v>3.1194759280440883E-4</v>
      </c>
      <c r="AP161" s="60">
        <v>6.4832343559554988E-4</v>
      </c>
      <c r="AQ161" s="60">
        <v>2.4974401238730303E-4</v>
      </c>
      <c r="AR161" s="60">
        <v>3.0949371985660123E-4</v>
      </c>
      <c r="AS161" s="60">
        <v>3.0868167202572348E-4</v>
      </c>
      <c r="AT161" s="60">
        <v>1.7735437938635386E-4</v>
      </c>
      <c r="AU161" s="60">
        <v>3.0025521693439425E-4</v>
      </c>
      <c r="AV161" s="60">
        <v>3.9949064942198696E-4</v>
      </c>
      <c r="AW161" s="60">
        <v>1.4979403320434403E-4</v>
      </c>
      <c r="AX161" s="60">
        <v>3.2415719130261323E-4</v>
      </c>
      <c r="AY161" s="60">
        <v>2.2345259080865009E-4</v>
      </c>
      <c r="AZ161" s="60">
        <v>2.2147304180918868E-4</v>
      </c>
      <c r="BA161" s="60">
        <v>4.8927269613719209E-5</v>
      </c>
      <c r="BB161" s="60">
        <v>7.3113667381555865E-5</v>
      </c>
      <c r="BC161" s="60">
        <v>1.45623998835008E-4</v>
      </c>
      <c r="BD161" s="60">
        <v>4.8239266763145201E-5</v>
      </c>
      <c r="BE161" s="60">
        <v>1.1977769260252971E-4</v>
      </c>
      <c r="BF161" s="60">
        <v>2.6103464641670624E-4</v>
      </c>
      <c r="BG161" s="60">
        <v>7.0525177488363342E-5</v>
      </c>
      <c r="BH161" s="60">
        <v>4.6712600724045312E-5</v>
      </c>
      <c r="BI161" s="60">
        <v>6.2812609049668492E-4</v>
      </c>
      <c r="BJ161" s="60">
        <v>2.5334530965706256E-4</v>
      </c>
      <c r="BK161" s="60">
        <v>1.5986114917328949E-4</v>
      </c>
      <c r="BL161" s="60">
        <v>1.3535462912831619E-4</v>
      </c>
      <c r="BM161" s="60">
        <v>1.1279552427359682E-4</v>
      </c>
      <c r="BN161" s="60">
        <v>1.34707348285849E-4</v>
      </c>
      <c r="BO161" s="60">
        <v>1.1259739674818718E-4</v>
      </c>
      <c r="BP161" s="60">
        <v>8.9629828807026975E-5</v>
      </c>
      <c r="BQ161" s="60">
        <v>2.2373366744227671E-4</v>
      </c>
      <c r="BR161" s="60">
        <v>9.1497433608569512E-4</v>
      </c>
      <c r="BS161" s="60">
        <v>2.6590440736555206E-4</v>
      </c>
      <c r="BT161" s="60">
        <v>2.8806310797934809E-4</v>
      </c>
      <c r="BU161" s="60">
        <v>1.1079350306898004E-4</v>
      </c>
      <c r="BV161" s="60">
        <v>1.7697157394093574E-4</v>
      </c>
      <c r="BW161" s="60">
        <v>1.1059989382410193E-4</v>
      </c>
      <c r="BX161" s="60">
        <v>8.8200921699631768E-5</v>
      </c>
      <c r="BY161" s="60">
        <v>1.9766752322593399E-4</v>
      </c>
      <c r="BZ161" s="60">
        <v>2.4097441289870313E-4</v>
      </c>
      <c r="CA161" s="60">
        <v>7.201309328968903E-4</v>
      </c>
      <c r="CB161" s="60">
        <v>1.0889450300548829E-4</v>
      </c>
      <c r="CC161" s="60">
        <v>8.6245930270165383E-5</v>
      </c>
      <c r="CD161" s="60">
        <v>1.0726391212940318E-4</v>
      </c>
      <c r="CE161" s="60">
        <v>2.3597048223785824E-4</v>
      </c>
      <c r="CF161" s="60">
        <v>1.7100959791368291E-4</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86" t="e">
        <f>#REF!</f>
        <v>#REF!</v>
      </c>
      <c r="I162" s="86">
        <v>0</v>
      </c>
      <c r="J162" s="86">
        <v>1</v>
      </c>
      <c r="K162" s="86">
        <v>1</v>
      </c>
      <c r="L162" s="86">
        <v>0</v>
      </c>
      <c r="M162" s="86">
        <v>0</v>
      </c>
      <c r="N162" s="86">
        <v>0</v>
      </c>
      <c r="O162" s="86">
        <v>2</v>
      </c>
      <c r="P162" s="86">
        <v>0</v>
      </c>
      <c r="Q162" s="86">
        <v>7</v>
      </c>
      <c r="R162" s="86">
        <v>3</v>
      </c>
      <c r="S162" s="86">
        <v>0</v>
      </c>
      <c r="T162" s="86">
        <v>0</v>
      </c>
      <c r="U162" s="86">
        <v>0</v>
      </c>
      <c r="V162" s="86">
        <v>0</v>
      </c>
      <c r="W162" s="86">
        <v>3</v>
      </c>
      <c r="X162" s="86">
        <v>0</v>
      </c>
      <c r="Y162" s="86">
        <v>4</v>
      </c>
      <c r="Z162" s="86">
        <v>2</v>
      </c>
      <c r="AA162" s="86">
        <v>0</v>
      </c>
      <c r="AB162" s="86">
        <v>0</v>
      </c>
      <c r="AC162" s="86">
        <v>1</v>
      </c>
      <c r="AD162" s="86">
        <v>2</v>
      </c>
      <c r="AE162" s="86">
        <v>0</v>
      </c>
      <c r="AF162" s="86">
        <v>0</v>
      </c>
      <c r="AG162" s="86">
        <v>0</v>
      </c>
      <c r="AH162" s="86">
        <v>0</v>
      </c>
      <c r="AI162" s="86">
        <v>0</v>
      </c>
      <c r="AJ162" s="86">
        <v>108</v>
      </c>
      <c r="AK162" s="86">
        <v>114</v>
      </c>
      <c r="AL162" s="86">
        <v>123</v>
      </c>
      <c r="AM162" s="86">
        <v>98</v>
      </c>
      <c r="AN162" s="86">
        <v>116</v>
      </c>
      <c r="AO162" s="86">
        <v>122</v>
      </c>
      <c r="AP162" s="86">
        <v>121</v>
      </c>
      <c r="AQ162" s="86">
        <v>143</v>
      </c>
      <c r="AR162" s="86">
        <v>121</v>
      </c>
      <c r="AS162" s="86">
        <v>115</v>
      </c>
      <c r="AT162" s="86">
        <v>122</v>
      </c>
      <c r="AU162" s="86">
        <v>31</v>
      </c>
      <c r="AV162" s="86">
        <v>72</v>
      </c>
      <c r="AW162" s="86">
        <v>165</v>
      </c>
      <c r="AX162" s="86">
        <v>112</v>
      </c>
      <c r="AY162" s="86">
        <v>62</v>
      </c>
      <c r="AZ162" s="86">
        <v>52</v>
      </c>
      <c r="BA162" s="86">
        <v>21</v>
      </c>
      <c r="BB162" s="86">
        <v>74</v>
      </c>
      <c r="BC162" s="86">
        <v>110</v>
      </c>
      <c r="BD162" s="86">
        <v>78</v>
      </c>
      <c r="BE162" s="86">
        <v>49</v>
      </c>
      <c r="BF162" s="86">
        <v>38</v>
      </c>
      <c r="BG162" s="86">
        <v>26</v>
      </c>
      <c r="BH162" s="86">
        <v>45</v>
      </c>
      <c r="BI162" s="86">
        <v>66</v>
      </c>
      <c r="BJ162" s="86">
        <v>38</v>
      </c>
      <c r="BK162" s="86">
        <v>33</v>
      </c>
      <c r="BL162" s="86">
        <v>60</v>
      </c>
      <c r="BM162" s="86">
        <v>43</v>
      </c>
      <c r="BN162" s="86">
        <v>52</v>
      </c>
      <c r="BO162" s="86">
        <v>98</v>
      </c>
      <c r="BP162" s="86">
        <v>55</v>
      </c>
      <c r="BQ162" s="86">
        <v>68</v>
      </c>
      <c r="BR162" s="86">
        <v>66</v>
      </c>
      <c r="BS162" s="86">
        <v>85</v>
      </c>
      <c r="BT162" s="86">
        <v>82</v>
      </c>
      <c r="BU162" s="86">
        <v>119</v>
      </c>
      <c r="BV162" s="86">
        <v>56</v>
      </c>
      <c r="BW162" s="86">
        <v>48</v>
      </c>
      <c r="BX162" s="86">
        <v>37</v>
      </c>
      <c r="BY162" s="86">
        <v>41</v>
      </c>
      <c r="BZ162" s="86">
        <v>51</v>
      </c>
      <c r="CA162" s="86">
        <v>82</v>
      </c>
      <c r="CB162" s="86">
        <v>92</v>
      </c>
      <c r="CC162" s="86">
        <v>52</v>
      </c>
      <c r="CD162" s="86">
        <v>70</v>
      </c>
      <c r="CE162" s="86">
        <v>90</v>
      </c>
      <c r="CF162" s="86">
        <v>33</v>
      </c>
    </row>
    <row r="163" spans="1:84" x14ac:dyDescent="0.25">
      <c r="A163" s="48" t="s">
        <v>34</v>
      </c>
      <c r="B163" s="49" t="s">
        <v>121</v>
      </c>
      <c r="C163" s="50" t="s">
        <v>122</v>
      </c>
      <c r="D163" s="17"/>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7"/>
      <c r="B164" s="17"/>
      <c r="C164" s="17"/>
      <c r="D164" s="17"/>
      <c r="E164" s="11"/>
      <c r="F164" s="133" t="s">
        <v>158</v>
      </c>
      <c r="G164" s="108" t="e">
        <f ca="1">(INDIRECT("H164")+INDIRECT("I164")+INDIRECT("J164")+INDIRECT("K164")+INDIRECT("L164")+INDIRECT("M164")+INDIRECT("N164")+INDIRECT("O164")+INDIRECT("P164")+INDIRECT("Q164")+INDIRECT("R164")+INDIRECT("S164")) / 12</f>
        <v>#REF!</v>
      </c>
      <c r="H164" s="150" t="e">
        <f>#REF!</f>
        <v>#REF!</v>
      </c>
      <c r="I164" s="150">
        <v>6718</v>
      </c>
      <c r="J164" s="150">
        <v>6661</v>
      </c>
      <c r="K164" s="150">
        <v>6661</v>
      </c>
      <c r="L164" s="150">
        <v>6674</v>
      </c>
      <c r="M164" s="150">
        <v>6566</v>
      </c>
      <c r="N164" s="150">
        <v>6505</v>
      </c>
      <c r="O164" s="150">
        <v>6309</v>
      </c>
      <c r="P164" s="150">
        <v>6457</v>
      </c>
      <c r="Q164" s="150">
        <v>6452</v>
      </c>
      <c r="R164" s="150">
        <v>6466</v>
      </c>
      <c r="S164" s="150">
        <v>0</v>
      </c>
      <c r="T164" s="150">
        <v>6432</v>
      </c>
      <c r="U164" s="150">
        <v>6381</v>
      </c>
      <c r="V164" s="150">
        <v>6381</v>
      </c>
      <c r="W164" s="150">
        <v>6350</v>
      </c>
      <c r="X164" s="150">
        <v>6346</v>
      </c>
      <c r="Y164" s="150">
        <v>6359</v>
      </c>
      <c r="Z164" s="150">
        <v>6373</v>
      </c>
      <c r="AA164" s="150">
        <v>6230</v>
      </c>
      <c r="AB164" s="150">
        <v>0</v>
      </c>
      <c r="AC164" s="150">
        <v>6380</v>
      </c>
      <c r="AD164" s="150">
        <v>6337</v>
      </c>
      <c r="AE164" s="150">
        <v>6306</v>
      </c>
      <c r="AF164" s="150">
        <v>6236</v>
      </c>
      <c r="AG164" s="150">
        <v>6220</v>
      </c>
      <c r="AH164" s="150">
        <v>6205</v>
      </c>
      <c r="AI164" s="150">
        <v>6230</v>
      </c>
      <c r="AJ164" s="150">
        <v>6125</v>
      </c>
      <c r="AK164" s="150">
        <v>6115</v>
      </c>
      <c r="AL164" s="150">
        <v>6110</v>
      </c>
      <c r="AM164" s="150">
        <v>6101</v>
      </c>
      <c r="AN164" s="150">
        <v>6028</v>
      </c>
      <c r="AO164" s="150">
        <v>5995</v>
      </c>
      <c r="AP164" s="150">
        <v>5966</v>
      </c>
      <c r="AQ164" s="150">
        <v>5893</v>
      </c>
      <c r="AR164" s="150">
        <v>5813</v>
      </c>
      <c r="AS164" s="150">
        <v>5743</v>
      </c>
      <c r="AT164" s="150">
        <v>5616</v>
      </c>
      <c r="AU164" s="150">
        <v>5615</v>
      </c>
      <c r="AV164" s="150">
        <v>5611</v>
      </c>
      <c r="AW164" s="150">
        <v>5593</v>
      </c>
      <c r="AX164" s="150">
        <v>5568</v>
      </c>
      <c r="AY164" s="150">
        <v>5568</v>
      </c>
      <c r="AZ164" s="150">
        <v>5569</v>
      </c>
      <c r="BA164" s="150">
        <v>5555</v>
      </c>
      <c r="BB164" s="150">
        <v>5552</v>
      </c>
      <c r="BC164" s="150">
        <v>5551</v>
      </c>
      <c r="BD164" s="150">
        <v>5670</v>
      </c>
      <c r="BE164" s="150">
        <v>5401</v>
      </c>
      <c r="BF164" s="150">
        <v>5391</v>
      </c>
      <c r="BG164" s="150">
        <v>5373</v>
      </c>
      <c r="BH164" s="150">
        <v>5363</v>
      </c>
      <c r="BI164" s="150">
        <v>5371</v>
      </c>
      <c r="BJ164" s="150">
        <v>5364</v>
      </c>
      <c r="BK164" s="150">
        <v>5374</v>
      </c>
      <c r="BL164" s="150">
        <v>5354</v>
      </c>
      <c r="BM164" s="150">
        <v>5349</v>
      </c>
      <c r="BN164" s="150">
        <v>5309</v>
      </c>
      <c r="BO164" s="150">
        <v>5274</v>
      </c>
      <c r="BP164" s="150">
        <v>5236</v>
      </c>
      <c r="BQ164" s="150">
        <v>5259</v>
      </c>
      <c r="BR164" s="150">
        <v>5273</v>
      </c>
      <c r="BS164" s="150">
        <v>5236</v>
      </c>
      <c r="BT164" s="150">
        <v>5254</v>
      </c>
      <c r="BU164" s="150">
        <v>5169</v>
      </c>
      <c r="BV164" s="150">
        <v>5157</v>
      </c>
      <c r="BW164" s="150">
        <v>5168</v>
      </c>
      <c r="BX164" s="150">
        <v>5162</v>
      </c>
      <c r="BY164" s="150">
        <v>5130</v>
      </c>
      <c r="BZ164" s="150">
        <v>5089</v>
      </c>
      <c r="CA164" s="150">
        <v>5079</v>
      </c>
      <c r="CB164" s="150">
        <v>5086</v>
      </c>
      <c r="CC164" s="150">
        <v>5075</v>
      </c>
      <c r="CD164" s="150">
        <v>5109</v>
      </c>
      <c r="CE164" s="150">
        <v>5109</v>
      </c>
      <c r="CF164" s="150">
        <v>5073</v>
      </c>
    </row>
    <row r="165" spans="1:84" x14ac:dyDescent="0.25">
      <c r="A165" s="17"/>
      <c r="B165" s="17"/>
      <c r="C165" s="17"/>
      <c r="D165" s="17"/>
      <c r="E165" s="11"/>
      <c r="F165" s="14" t="s">
        <v>115</v>
      </c>
      <c r="G165" s="23" t="e">
        <f ca="1">G164/G8</f>
        <v>#REF!</v>
      </c>
      <c r="H165" s="107" t="e">
        <f>H164/H8</f>
        <v>#REF!</v>
      </c>
      <c r="I165" s="107">
        <v>0.18417589647987717</v>
      </c>
      <c r="J165" s="107">
        <v>0.18200448111918685</v>
      </c>
      <c r="K165" s="107">
        <v>0.18089728966378796</v>
      </c>
      <c r="L165" s="107">
        <v>0.17995524038072641</v>
      </c>
      <c r="M165" s="107">
        <v>0.17665733964700817</v>
      </c>
      <c r="N165" s="107">
        <v>0.17441081052095342</v>
      </c>
      <c r="O165" s="107">
        <v>0.16860869100432946</v>
      </c>
      <c r="P165" s="107">
        <v>0.17187042508451117</v>
      </c>
      <c r="Q165" s="107">
        <v>0.17116328425520627</v>
      </c>
      <c r="R165" s="107">
        <v>0.17106725223556801</v>
      </c>
      <c r="S165" s="107">
        <v>0</v>
      </c>
      <c r="T165" s="107">
        <v>0.16940581542351454</v>
      </c>
      <c r="U165" s="107">
        <v>0.16766514267696672</v>
      </c>
      <c r="V165" s="107">
        <v>0.16717755246404151</v>
      </c>
      <c r="W165" s="107">
        <v>0.1660738570980228</v>
      </c>
      <c r="X165" s="107">
        <v>0.16550608976866704</v>
      </c>
      <c r="Y165" s="107">
        <v>0.16553860571666579</v>
      </c>
      <c r="Z165" s="107">
        <v>0.1655152711406607</v>
      </c>
      <c r="AA165" s="107">
        <v>0.16118599777496054</v>
      </c>
      <c r="AB165" s="107">
        <v>0</v>
      </c>
      <c r="AC165" s="107">
        <v>0.16417487969944161</v>
      </c>
      <c r="AD165" s="107">
        <v>0.16264148037882092</v>
      </c>
      <c r="AE165" s="107">
        <v>0.16158044430778692</v>
      </c>
      <c r="AF165" s="107">
        <v>0.15974179005071981</v>
      </c>
      <c r="AG165" s="107">
        <v>0.15914847887828468</v>
      </c>
      <c r="AH165" s="107">
        <v>0.1585861425614026</v>
      </c>
      <c r="AI165" s="107">
        <v>0.15890830251243465</v>
      </c>
      <c r="AJ165" s="107">
        <v>0.15572957717830718</v>
      </c>
      <c r="AK165" s="107">
        <v>0.15502598554949931</v>
      </c>
      <c r="AL165" s="107">
        <v>0.15467962836383889</v>
      </c>
      <c r="AM165" s="107">
        <v>0.15385197326944899</v>
      </c>
      <c r="AN165" s="107">
        <v>0.15153724326906157</v>
      </c>
      <c r="AO165" s="107">
        <v>0.15584381823853594</v>
      </c>
      <c r="AP165" s="107">
        <v>0.15471590467052204</v>
      </c>
      <c r="AQ165" s="107">
        <v>0.14717414649983768</v>
      </c>
      <c r="AR165" s="107">
        <v>0.14992391612720191</v>
      </c>
      <c r="AS165" s="107">
        <v>0.14772990353697749</v>
      </c>
      <c r="AT165" s="107">
        <v>0.14228888494768047</v>
      </c>
      <c r="AU165" s="107">
        <v>0.14049442025721864</v>
      </c>
      <c r="AV165" s="107">
        <v>0.14009637711917305</v>
      </c>
      <c r="AW165" s="107">
        <v>0.13963300461864936</v>
      </c>
      <c r="AX165" s="107">
        <v>0.13883901855176542</v>
      </c>
      <c r="AY165" s="107">
        <v>0.13824266951361819</v>
      </c>
      <c r="AZ165" s="107">
        <v>0.13704259664837462</v>
      </c>
      <c r="BA165" s="107">
        <v>0.1358954913521051</v>
      </c>
      <c r="BB165" s="107">
        <v>0.13530902710079937</v>
      </c>
      <c r="BC165" s="107">
        <v>0.1347264695888549</v>
      </c>
      <c r="BD165" s="107">
        <v>0.13675832127351664</v>
      </c>
      <c r="BE165" s="107">
        <v>0.12938386354925258</v>
      </c>
      <c r="BF165" s="107">
        <v>0.12793070716658755</v>
      </c>
      <c r="BG165" s="107">
        <v>0.12631059288165875</v>
      </c>
      <c r="BH165" s="107">
        <v>0.1252598388415275</v>
      </c>
      <c r="BI165" s="107">
        <v>0.12495056415028498</v>
      </c>
      <c r="BJ165" s="107">
        <v>0.12354038554549851</v>
      </c>
      <c r="BK165" s="107">
        <v>0.12272768795103681</v>
      </c>
      <c r="BL165" s="107">
        <v>0.12078144739216748</v>
      </c>
      <c r="BM165" s="107">
        <v>0.12066865186789388</v>
      </c>
      <c r="BN165" s="107">
        <v>0.11919355200826205</v>
      </c>
      <c r="BO165" s="107">
        <v>0.11876773408998784</v>
      </c>
      <c r="BP165" s="107">
        <v>0.11732544590839832</v>
      </c>
      <c r="BQ165" s="107">
        <v>0.11766153570789332</v>
      </c>
      <c r="BR165" s="107">
        <v>0.11767462619950904</v>
      </c>
      <c r="BS165" s="107">
        <v>0.11602295641383589</v>
      </c>
      <c r="BT165" s="107">
        <v>0.11642181302488422</v>
      </c>
      <c r="BU165" s="107">
        <v>0.11453832347271156</v>
      </c>
      <c r="BV165" s="107">
        <v>0.1140803008516757</v>
      </c>
      <c r="BW165" s="107">
        <v>0.11431605025659175</v>
      </c>
      <c r="BX165" s="107">
        <v>0.11382328945337479</v>
      </c>
      <c r="BY165" s="107">
        <v>0.11267048823878237</v>
      </c>
      <c r="BZ165" s="107">
        <v>0.11148352611286365</v>
      </c>
      <c r="CA165" s="107">
        <v>0.11083469721767594</v>
      </c>
      <c r="CB165" s="107">
        <v>0.11076748845718268</v>
      </c>
      <c r="CC165" s="107">
        <v>0.10942452403027232</v>
      </c>
      <c r="CD165" s="107">
        <v>0.10960226541382417</v>
      </c>
      <c r="CE165" s="107">
        <v>0.10959756306847435</v>
      </c>
      <c r="CF165" s="107">
        <v>0.10844146127701418</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3.5" customHeight="1" x14ac:dyDescent="0.25">
      <c r="A167" s="48" t="s">
        <v>154</v>
      </c>
      <c r="B167" s="49" t="s">
        <v>155</v>
      </c>
      <c r="C167" s="50" t="s">
        <v>156</v>
      </c>
      <c r="D167" s="17"/>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196</v>
      </c>
      <c r="BV168" s="86">
        <v>196</v>
      </c>
      <c r="BW168" s="86">
        <v>196</v>
      </c>
      <c r="BX168" s="86">
        <v>196</v>
      </c>
      <c r="BY168" s="86">
        <v>196</v>
      </c>
      <c r="BZ168" s="86">
        <v>196</v>
      </c>
      <c r="CA168" s="86">
        <v>196</v>
      </c>
      <c r="CB168" s="86">
        <v>196</v>
      </c>
      <c r="CC168" s="86">
        <v>196</v>
      </c>
      <c r="CD168" s="86">
        <v>196</v>
      </c>
      <c r="CE168" s="86">
        <v>196</v>
      </c>
      <c r="CF168" s="86">
        <v>196</v>
      </c>
    </row>
    <row r="169" spans="1:84" ht="12" hidden="1" customHeight="1" x14ac:dyDescent="0.25">
      <c r="A169" s="48" t="s">
        <v>161</v>
      </c>
      <c r="B169" s="49" t="s">
        <v>162</v>
      </c>
      <c r="C169" s="50" t="s">
        <v>163</v>
      </c>
      <c r="D169" s="17"/>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1035</v>
      </c>
      <c r="AR170" s="126">
        <v>968</v>
      </c>
      <c r="AS170" s="126">
        <v>960</v>
      </c>
      <c r="AT170" s="126">
        <v>947</v>
      </c>
      <c r="AU170" s="126">
        <v>914</v>
      </c>
      <c r="AV170" s="126">
        <v>0</v>
      </c>
      <c r="AW170" s="126">
        <v>0</v>
      </c>
      <c r="AX170" s="126">
        <v>995</v>
      </c>
      <c r="AY170" s="126">
        <v>978</v>
      </c>
      <c r="AZ170" s="126">
        <v>0</v>
      </c>
      <c r="BA170" s="126">
        <v>997</v>
      </c>
      <c r="BB170" s="126">
        <v>1032</v>
      </c>
      <c r="BC170" s="126">
        <v>1007</v>
      </c>
      <c r="BD170" s="126">
        <v>1003</v>
      </c>
      <c r="BE170" s="126">
        <v>983</v>
      </c>
      <c r="BF170" s="126">
        <v>995</v>
      </c>
      <c r="BG170" s="126">
        <v>971</v>
      </c>
      <c r="BH170" s="126">
        <v>967</v>
      </c>
      <c r="BI170" s="126">
        <v>0</v>
      </c>
      <c r="BJ170" s="126">
        <v>929</v>
      </c>
      <c r="BK170" s="126">
        <v>914</v>
      </c>
      <c r="BL170" s="126">
        <v>0</v>
      </c>
      <c r="BM170" s="126">
        <v>0</v>
      </c>
      <c r="BN170" s="126">
        <v>0</v>
      </c>
      <c r="BO170" s="126">
        <v>0</v>
      </c>
      <c r="BP170" s="126">
        <v>0</v>
      </c>
      <c r="BQ170" s="126">
        <v>887</v>
      </c>
      <c r="BR170" s="126">
        <v>821</v>
      </c>
      <c r="BS170" s="126">
        <v>786</v>
      </c>
      <c r="BT170" s="126">
        <v>771</v>
      </c>
      <c r="BU170" s="126">
        <v>763</v>
      </c>
      <c r="BV170" s="126">
        <v>719</v>
      </c>
      <c r="BW170" s="126">
        <v>734</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85"/>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86"/>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86"/>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86"/>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86"/>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86"/>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57</v>
      </c>
      <c r="J180" s="89">
        <v>230</v>
      </c>
      <c r="K180" s="89">
        <v>229</v>
      </c>
      <c r="L180" s="89">
        <v>228</v>
      </c>
      <c r="M180" s="89">
        <v>155</v>
      </c>
      <c r="N180" s="89">
        <v>55</v>
      </c>
      <c r="O180" s="89">
        <v>227</v>
      </c>
      <c r="P180" s="89">
        <v>162</v>
      </c>
      <c r="Q180" s="89">
        <v>155</v>
      </c>
      <c r="R180" s="89">
        <v>49</v>
      </c>
      <c r="S180" s="89">
        <v>216</v>
      </c>
      <c r="T180" s="89">
        <v>200</v>
      </c>
      <c r="U180" s="89">
        <v>128</v>
      </c>
      <c r="V180" s="89">
        <v>45</v>
      </c>
      <c r="W180" s="89">
        <v>44</v>
      </c>
      <c r="X180" s="89">
        <v>186</v>
      </c>
      <c r="Y180" s="89">
        <v>106</v>
      </c>
      <c r="Z180" s="89">
        <v>159</v>
      </c>
      <c r="AA180" s="89">
        <v>157</v>
      </c>
      <c r="AB180" s="89">
        <v>147</v>
      </c>
      <c r="AC180" s="89">
        <v>135</v>
      </c>
      <c r="AD180" s="89">
        <v>114</v>
      </c>
      <c r="AE180" s="89">
        <v>110</v>
      </c>
      <c r="AF180" s="89">
        <v>63</v>
      </c>
      <c r="AG180" s="89">
        <v>105</v>
      </c>
      <c r="AH180" s="89">
        <v>105</v>
      </c>
      <c r="AI180" s="89">
        <v>56</v>
      </c>
      <c r="AJ180" s="89">
        <v>60</v>
      </c>
      <c r="AK180" s="89">
        <v>59</v>
      </c>
      <c r="AL180" s="89">
        <v>90</v>
      </c>
      <c r="AM180" s="89">
        <v>87</v>
      </c>
      <c r="AN180" s="89">
        <v>83</v>
      </c>
      <c r="AO180" s="89">
        <v>93</v>
      </c>
      <c r="AP180" s="89">
        <v>83</v>
      </c>
      <c r="AQ180" s="89">
        <v>55</v>
      </c>
      <c r="AR180" s="89">
        <v>54</v>
      </c>
      <c r="AS180" s="89">
        <v>62</v>
      </c>
      <c r="AT180" s="89">
        <v>36</v>
      </c>
      <c r="AU180" s="89">
        <v>47</v>
      </c>
      <c r="AV180" s="89">
        <v>32</v>
      </c>
      <c r="AW180" s="89">
        <v>41</v>
      </c>
      <c r="AX180" s="89">
        <v>32</v>
      </c>
      <c r="AY180" s="89">
        <v>40</v>
      </c>
      <c r="AZ180" s="89">
        <v>38</v>
      </c>
      <c r="BA180" s="89">
        <v>29</v>
      </c>
      <c r="BB180" s="89">
        <v>29</v>
      </c>
      <c r="BC180" s="89">
        <v>30</v>
      </c>
      <c r="BD180" s="89">
        <v>36</v>
      </c>
      <c r="BE180" s="89">
        <v>36</v>
      </c>
      <c r="BF180" s="89">
        <v>98</v>
      </c>
      <c r="BG180" s="89">
        <v>97</v>
      </c>
      <c r="BH180" s="89">
        <v>96</v>
      </c>
      <c r="BI180" s="89">
        <v>93</v>
      </c>
      <c r="BJ180" s="89">
        <v>93</v>
      </c>
      <c r="BK180" s="89">
        <v>89</v>
      </c>
      <c r="BL180" s="89">
        <v>83</v>
      </c>
      <c r="BM180" s="89">
        <v>82</v>
      </c>
      <c r="BN180" s="89">
        <v>79</v>
      </c>
      <c r="BO180" s="89">
        <v>79</v>
      </c>
      <c r="BP180" s="89">
        <v>81</v>
      </c>
      <c r="BQ180" s="89">
        <v>67</v>
      </c>
      <c r="BR180" s="89">
        <v>66</v>
      </c>
      <c r="BS180" s="89">
        <v>70</v>
      </c>
      <c r="BT180" s="89">
        <v>68</v>
      </c>
      <c r="BU180" s="89">
        <v>72</v>
      </c>
      <c r="BV180" s="89">
        <v>67</v>
      </c>
      <c r="BW180" s="89">
        <v>22</v>
      </c>
      <c r="BX180" s="89">
        <v>57</v>
      </c>
      <c r="BY180" s="89">
        <v>65</v>
      </c>
      <c r="BZ180" s="89">
        <v>22</v>
      </c>
      <c r="CA180" s="89">
        <v>56</v>
      </c>
      <c r="CB180" s="89">
        <v>59</v>
      </c>
      <c r="CC180" s="89">
        <v>55</v>
      </c>
      <c r="CD180" s="89">
        <v>60</v>
      </c>
      <c r="CE180" s="89">
        <v>21</v>
      </c>
      <c r="CF180" s="89">
        <v>42</v>
      </c>
    </row>
    <row r="181" spans="1:84" x14ac:dyDescent="0.25">
      <c r="A181" s="48" t="s">
        <v>154</v>
      </c>
      <c r="B181" s="49" t="s">
        <v>165</v>
      </c>
      <c r="C181" s="50" t="s">
        <v>156</v>
      </c>
      <c r="D181" s="17"/>
      <c r="E181" s="11"/>
      <c r="F181" s="14" t="s">
        <v>172</v>
      </c>
      <c r="G181" s="23" t="e">
        <f ca="1">G180/G53</f>
        <v>#REF!</v>
      </c>
      <c r="H181" s="60" t="e">
        <f>IF(H53=0, 0, H180/H53)</f>
        <v>#REF!</v>
      </c>
      <c r="I181" s="60">
        <v>9.8781692459664152E-4</v>
      </c>
      <c r="J181" s="60">
        <v>4.1024543378995436E-3</v>
      </c>
      <c r="K181" s="60">
        <v>4.1144130223867191E-3</v>
      </c>
      <c r="L181" s="60">
        <v>4.1460576083794005E-3</v>
      </c>
      <c r="M181" s="60">
        <v>3.0673025547661922E-3</v>
      </c>
      <c r="N181" s="60">
        <v>1.0943095901313172E-3</v>
      </c>
      <c r="O181" s="60">
        <v>4.8457679581598891E-3</v>
      </c>
      <c r="P181" s="60">
        <v>3.594089719128544E-3</v>
      </c>
      <c r="Q181" s="60">
        <v>3.5220068622327252E-3</v>
      </c>
      <c r="R181" s="60">
        <v>1.140436624307592E-3</v>
      </c>
      <c r="S181" s="60">
        <v>5.3357047576700753E-3</v>
      </c>
      <c r="T181" s="60">
        <v>5.2492060575837904E-3</v>
      </c>
      <c r="U181" s="60">
        <v>3.5036816029343333E-3</v>
      </c>
      <c r="V181" s="60">
        <v>1.2358223711311895E-3</v>
      </c>
      <c r="W181" s="60">
        <v>1.3079278261645016E-3</v>
      </c>
      <c r="X181" s="60">
        <v>5.567528735632184E-3</v>
      </c>
      <c r="Y181" s="60">
        <v>3.0570456249639499E-3</v>
      </c>
      <c r="Z181" s="60">
        <v>5.0479395517175696E-3</v>
      </c>
      <c r="AA181" s="60">
        <v>4.8679151680515939E-3</v>
      </c>
      <c r="AB181" s="60">
        <v>4.6411770277523445E-3</v>
      </c>
      <c r="AC181" s="60">
        <v>4.3806989648570594E-3</v>
      </c>
      <c r="AD181" s="60">
        <v>3.7022603273577552E-3</v>
      </c>
      <c r="AE181" s="60">
        <v>3.6720523434370408E-3</v>
      </c>
      <c r="AF181" s="60">
        <v>2.0606417427141595E-3</v>
      </c>
      <c r="AG181" s="60">
        <v>3.6439354502863092E-3</v>
      </c>
      <c r="AH181" s="60">
        <v>4.2839657282741734E-3</v>
      </c>
      <c r="AI181" s="60">
        <v>2.4268689057421453E-3</v>
      </c>
      <c r="AJ181" s="60">
        <v>2.5956047759127876E-3</v>
      </c>
      <c r="AK181" s="60">
        <v>2.7796099123716198E-3</v>
      </c>
      <c r="AL181" s="60">
        <v>4.2450827791141931E-3</v>
      </c>
      <c r="AM181" s="60">
        <v>4.4624538366844482E-3</v>
      </c>
      <c r="AN181" s="60">
        <v>4.4247787610619468E-3</v>
      </c>
      <c r="AO181" s="60">
        <v>5.0744802750040926E-3</v>
      </c>
      <c r="AP181" s="60">
        <v>4.6776375112714159E-3</v>
      </c>
      <c r="AQ181" s="60">
        <v>3.0587842722874146E-3</v>
      </c>
      <c r="AR181" s="60">
        <v>3.1673411930318494E-3</v>
      </c>
      <c r="AS181" s="60">
        <v>3.552397868561279E-3</v>
      </c>
      <c r="AT181" s="60">
        <v>2.0896215463199444E-3</v>
      </c>
      <c r="AU181" s="60">
        <v>3.0664839825145168E-3</v>
      </c>
      <c r="AV181" s="60">
        <v>2.0154941109781447E-3</v>
      </c>
      <c r="AW181" s="60">
        <v>2.8577402941381475E-3</v>
      </c>
      <c r="AX181" s="60">
        <v>2.563486341424337E-3</v>
      </c>
      <c r="AY181" s="60">
        <v>3.6049026676279738E-3</v>
      </c>
      <c r="AZ181" s="60">
        <v>3.7593984962406013E-3</v>
      </c>
      <c r="BA181" s="60">
        <v>2.9734440684917461E-3</v>
      </c>
      <c r="BB181" s="60">
        <v>2.926927735163504E-3</v>
      </c>
      <c r="BC181" s="60">
        <v>3.2369443245576176E-3</v>
      </c>
      <c r="BD181" s="60">
        <v>3.8253108065030282E-3</v>
      </c>
      <c r="BE181" s="60">
        <v>3.7692388231598786E-3</v>
      </c>
      <c r="BF181" s="60">
        <v>1.1023622047244094E-2</v>
      </c>
      <c r="BG181" s="60">
        <v>1.0794569330068997E-2</v>
      </c>
      <c r="BH181" s="60">
        <v>1.0315925209542231E-2</v>
      </c>
      <c r="BI181" s="60">
        <v>1.0469436001350895E-2</v>
      </c>
      <c r="BJ181" s="60">
        <v>1.1092557251908396E-2</v>
      </c>
      <c r="BK181" s="60">
        <v>1.2818666282586778E-2</v>
      </c>
      <c r="BL181" s="60">
        <v>1.0531658418982362E-2</v>
      </c>
      <c r="BM181" s="60">
        <v>1.0575187000257931E-2</v>
      </c>
      <c r="BN181" s="60">
        <v>1.0826367000137043E-2</v>
      </c>
      <c r="BO181" s="60">
        <v>1.0440068719439673E-2</v>
      </c>
      <c r="BP181" s="60">
        <v>1.0442181255640066E-2</v>
      </c>
      <c r="BQ181" s="60">
        <v>8.9060215339625149E-3</v>
      </c>
      <c r="BR181" s="60">
        <v>9.9054479963980192E-3</v>
      </c>
      <c r="BS181" s="60">
        <v>8.8361524867457721E-3</v>
      </c>
      <c r="BT181" s="60">
        <v>8.3733530353404754E-3</v>
      </c>
      <c r="BU181" s="60">
        <v>1.0123734533183352E-2</v>
      </c>
      <c r="BV181" s="60">
        <v>8.7376108502869067E-3</v>
      </c>
      <c r="BW181" s="60">
        <v>3.3013205282112846E-3</v>
      </c>
      <c r="BX181" s="60">
        <v>8.7089381207028273E-3</v>
      </c>
      <c r="BY181" s="60">
        <v>1.1101622544833475E-2</v>
      </c>
      <c r="BZ181" s="60">
        <v>4.1485951348293418E-3</v>
      </c>
      <c r="CA181" s="60">
        <v>8.5483132346206685E-3</v>
      </c>
      <c r="CB181" s="60">
        <v>6.7777139574956924E-3</v>
      </c>
      <c r="CC181" s="60">
        <v>1.2307003803982993E-2</v>
      </c>
      <c r="CD181" s="60">
        <v>6.4984295461930032E-3</v>
      </c>
      <c r="CE181" s="60">
        <v>2.5479252608590149E-3</v>
      </c>
      <c r="CF181" s="60">
        <v>5.6573275862068966E-3</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175070</v>
      </c>
      <c r="J182" s="89">
        <v>171358</v>
      </c>
      <c r="K182" s="89">
        <v>169471</v>
      </c>
      <c r="L182" s="89">
        <v>166491</v>
      </c>
      <c r="M182" s="89">
        <v>163764</v>
      </c>
      <c r="N182" s="89">
        <v>160647</v>
      </c>
      <c r="O182" s="89">
        <v>157830</v>
      </c>
      <c r="P182" s="89">
        <v>154246</v>
      </c>
      <c r="Q182" s="89">
        <v>148857</v>
      </c>
      <c r="R182" s="89">
        <v>142134</v>
      </c>
      <c r="S182" s="89">
        <v>139290</v>
      </c>
      <c r="T182" s="89">
        <v>136435</v>
      </c>
      <c r="U182" s="89">
        <v>133722</v>
      </c>
      <c r="V182" s="89">
        <v>129870</v>
      </c>
      <c r="W182" s="89">
        <v>126062</v>
      </c>
      <c r="X182" s="89">
        <v>123115</v>
      </c>
      <c r="Y182" s="89">
        <v>120089</v>
      </c>
      <c r="Z182" s="89">
        <v>118496</v>
      </c>
      <c r="AA182" s="89">
        <v>116733</v>
      </c>
      <c r="AB182" s="89">
        <v>114245</v>
      </c>
      <c r="AC182" s="89">
        <v>112439</v>
      </c>
      <c r="AD182" s="89">
        <v>109771</v>
      </c>
      <c r="AE182" s="89">
        <v>107370</v>
      </c>
      <c r="AF182" s="89">
        <v>104198</v>
      </c>
      <c r="AG182" s="89">
        <v>99713</v>
      </c>
      <c r="AH182" s="89">
        <v>99556</v>
      </c>
      <c r="AI182" s="89">
        <v>98483</v>
      </c>
      <c r="AJ182" s="89">
        <v>97197</v>
      </c>
      <c r="AK182" s="89">
        <v>94167</v>
      </c>
      <c r="AL182" s="89">
        <v>93014</v>
      </c>
      <c r="AM182" s="89">
        <v>91439</v>
      </c>
      <c r="AN182" s="89">
        <v>90537</v>
      </c>
      <c r="AO182" s="89">
        <v>105558</v>
      </c>
      <c r="AP182" s="89">
        <v>103208</v>
      </c>
      <c r="AQ182" s="89">
        <v>101592</v>
      </c>
      <c r="AR182" s="89">
        <v>100296</v>
      </c>
      <c r="AS182" s="89">
        <v>98018</v>
      </c>
      <c r="AT182" s="89">
        <v>96979</v>
      </c>
      <c r="AU182" s="89">
        <v>95111</v>
      </c>
      <c r="AV182" s="89">
        <v>94170</v>
      </c>
      <c r="AW182" s="89">
        <v>91248</v>
      </c>
      <c r="AX182" s="89">
        <v>89995</v>
      </c>
      <c r="AY182" s="89">
        <v>84379</v>
      </c>
      <c r="AZ182" s="89">
        <v>87141</v>
      </c>
      <c r="BA182" s="89">
        <v>85540</v>
      </c>
      <c r="BB182" s="89">
        <v>84469</v>
      </c>
      <c r="BC182" s="89">
        <v>83408</v>
      </c>
      <c r="BD182" s="89">
        <v>82697</v>
      </c>
      <c r="BE182" s="89">
        <v>81369</v>
      </c>
      <c r="BF182" s="89">
        <v>79593</v>
      </c>
      <c r="BG182" s="89">
        <v>78284</v>
      </c>
      <c r="BH182" s="89">
        <v>76253</v>
      </c>
      <c r="BI182" s="89">
        <v>73661</v>
      </c>
      <c r="BJ182" s="89">
        <v>72463</v>
      </c>
      <c r="BK182" s="89">
        <v>70675</v>
      </c>
      <c r="BL182" s="89">
        <v>69809</v>
      </c>
      <c r="BM182" s="89">
        <v>67785</v>
      </c>
      <c r="BN182" s="89">
        <v>66004</v>
      </c>
      <c r="BO182" s="89">
        <v>63996</v>
      </c>
      <c r="BP182" s="89">
        <v>61525</v>
      </c>
      <c r="BQ182" s="89">
        <v>59759</v>
      </c>
      <c r="BR182" s="89">
        <v>58358</v>
      </c>
      <c r="BS182" s="89">
        <v>56480</v>
      </c>
      <c r="BT182" s="89">
        <v>55696</v>
      </c>
      <c r="BU182" s="89">
        <v>53396</v>
      </c>
      <c r="BV182" s="89">
        <v>52404</v>
      </c>
      <c r="BW182" s="89">
        <v>51013</v>
      </c>
      <c r="BX182" s="89">
        <v>50019</v>
      </c>
      <c r="BY182" s="89">
        <v>48525</v>
      </c>
      <c r="BZ182" s="89">
        <v>46244</v>
      </c>
      <c r="CA182" s="89">
        <v>44953</v>
      </c>
      <c r="CB182" s="89">
        <v>43697</v>
      </c>
      <c r="CC182" s="89">
        <v>41963</v>
      </c>
      <c r="CD182" s="89">
        <v>39617</v>
      </c>
      <c r="CE182" s="89">
        <v>36504</v>
      </c>
      <c r="CF182" s="89">
        <v>35804</v>
      </c>
    </row>
    <row r="183" spans="1:84" x14ac:dyDescent="0.25">
      <c r="A183" s="48" t="s">
        <v>117</v>
      </c>
      <c r="B183" s="49" t="s">
        <v>118</v>
      </c>
      <c r="C183" s="50" t="s">
        <v>119</v>
      </c>
      <c r="D183" s="17"/>
      <c r="E183" s="11"/>
      <c r="F183" s="14" t="s">
        <v>172</v>
      </c>
      <c r="G183" s="23" t="e">
        <f ca="1">G182/G53</f>
        <v>#REF!</v>
      </c>
      <c r="H183" s="60" t="e">
        <f>IF(H53=0, 0, H182/H53)</f>
        <v>#REF!</v>
      </c>
      <c r="I183" s="60">
        <v>3.0339843682304215</v>
      </c>
      <c r="J183" s="60">
        <v>3.0564711757990866</v>
      </c>
      <c r="K183" s="60">
        <v>3.0448632721261992</v>
      </c>
      <c r="L183" s="60">
        <v>3.0275494617398895</v>
      </c>
      <c r="M183" s="60">
        <v>3.2407337779272951</v>
      </c>
      <c r="N183" s="60">
        <v>3.1963191404695581</v>
      </c>
      <c r="O183" s="60">
        <v>3.3691962856227984</v>
      </c>
      <c r="P183" s="60">
        <v>3.4220614988685272</v>
      </c>
      <c r="Q183" s="60">
        <v>3.3824217773637208</v>
      </c>
      <c r="R183" s="60">
        <v>3.3080575338639853</v>
      </c>
      <c r="S183" s="60">
        <v>3.4407884985919668</v>
      </c>
      <c r="T183" s="60">
        <v>3.5808771423322221</v>
      </c>
      <c r="U183" s="60">
        <v>3.6603071195905073</v>
      </c>
      <c r="V183" s="60">
        <v>3.5665833630846127</v>
      </c>
      <c r="W183" s="60">
        <v>3.747272673226123</v>
      </c>
      <c r="X183" s="60">
        <v>3.6851951628352491</v>
      </c>
      <c r="Y183" s="60">
        <v>3.4633731326065642</v>
      </c>
      <c r="Z183" s="60">
        <v>3.7620166359768876</v>
      </c>
      <c r="AA183" s="60">
        <v>3.6194034478481956</v>
      </c>
      <c r="AB183" s="60">
        <v>3.6070154390174598</v>
      </c>
      <c r="AC183" s="60">
        <v>3.64860304377454</v>
      </c>
      <c r="AD183" s="60">
        <v>3.5649194595998961</v>
      </c>
      <c r="AE183" s="60">
        <v>3.5842569101348642</v>
      </c>
      <c r="AF183" s="60">
        <v>3.4081706080528571</v>
      </c>
      <c r="AG183" s="60">
        <v>3.4604546243276073</v>
      </c>
      <c r="AH183" s="60">
        <v>4.0618523051815583</v>
      </c>
      <c r="AI183" s="60">
        <v>4.2679523293607797</v>
      </c>
      <c r="AJ183" s="60">
        <v>4.2047499567399207</v>
      </c>
      <c r="AK183" s="60">
        <v>4.4363987562423439</v>
      </c>
      <c r="AL183" s="60">
        <v>4.3872458846280837</v>
      </c>
      <c r="AM183" s="60">
        <v>4.6901415675010263</v>
      </c>
      <c r="AN183" s="60">
        <v>4.8265806589188616</v>
      </c>
      <c r="AO183" s="60">
        <v>5.7596988050417419</v>
      </c>
      <c r="AP183" s="60">
        <v>5.8165013525698832</v>
      </c>
      <c r="AQ183" s="60">
        <v>5.6499638507313277</v>
      </c>
      <c r="AR183" s="60">
        <v>5.882808375857822</v>
      </c>
      <c r="AS183" s="60">
        <v>5.6161118432361201</v>
      </c>
      <c r="AT183" s="60">
        <v>5.6291502205711632</v>
      </c>
      <c r="AU183" s="60">
        <v>6.2054544268284726</v>
      </c>
      <c r="AV183" s="60">
        <v>5.9312212634628709</v>
      </c>
      <c r="AW183" s="60">
        <v>6.3600752770614069</v>
      </c>
      <c r="AX183" s="60">
        <v>7.2094047905151006</v>
      </c>
      <c r="AY183" s="60">
        <v>7.6044520547945202</v>
      </c>
      <c r="AZ183" s="60">
        <v>8.6209932726553227</v>
      </c>
      <c r="BA183" s="60">
        <v>8.7706346765097916</v>
      </c>
      <c r="BB183" s="60">
        <v>8.5253330641905531</v>
      </c>
      <c r="BC183" s="60">
        <v>8.9995684074233928</v>
      </c>
      <c r="BD183" s="60">
        <v>8.7872702157050266</v>
      </c>
      <c r="BE183" s="60">
        <v>8.5194220500471154</v>
      </c>
      <c r="BF183" s="60">
        <v>8.9530933633295842</v>
      </c>
      <c r="BG183" s="60">
        <v>8.7117738704651675</v>
      </c>
      <c r="BH183" s="60">
        <v>8.193960885450247</v>
      </c>
      <c r="BI183" s="60">
        <v>8.2923561859732065</v>
      </c>
      <c r="BJ183" s="60">
        <v>8.6430104961832068</v>
      </c>
      <c r="BK183" s="60">
        <v>10.179317297997983</v>
      </c>
      <c r="BL183" s="60">
        <v>8.8578860550691534</v>
      </c>
      <c r="BM183" s="60">
        <v>8.7419396440546819</v>
      </c>
      <c r="BN183" s="60">
        <v>9.0453611073043714</v>
      </c>
      <c r="BO183" s="60">
        <v>8.4572485793577368</v>
      </c>
      <c r="BP183" s="60">
        <v>7.9315457006574706</v>
      </c>
      <c r="BQ183" s="60">
        <v>7.9435065798218796</v>
      </c>
      <c r="BR183" s="60">
        <v>8.7585171844514491</v>
      </c>
      <c r="BS183" s="60">
        <v>7.1295127493057313</v>
      </c>
      <c r="BT183" s="60">
        <v>6.8582686861223987</v>
      </c>
      <c r="BU183" s="60">
        <v>7.5078740157480315</v>
      </c>
      <c r="BV183" s="60">
        <v>6.8341158059467917</v>
      </c>
      <c r="BW183" s="60">
        <v>7.6550120048019208</v>
      </c>
      <c r="BX183" s="60">
        <v>7.6423223834988541</v>
      </c>
      <c r="BY183" s="60">
        <v>8.287788215200683</v>
      </c>
      <c r="BZ183" s="60">
        <v>8.7203469734112762</v>
      </c>
      <c r="CA183" s="60">
        <v>6.8620058006411231</v>
      </c>
      <c r="CB183" s="60">
        <v>5.0197587593337163</v>
      </c>
      <c r="CC183" s="60">
        <v>9.38979637502797</v>
      </c>
      <c r="CD183" s="60">
        <v>4.2908047221921368</v>
      </c>
      <c r="CE183" s="60">
        <v>4.4290220820189274</v>
      </c>
      <c r="CF183" s="60">
        <v>4.8227370689655169</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12845</v>
      </c>
      <c r="J184" s="89">
        <v>12740</v>
      </c>
      <c r="K184" s="89">
        <v>12669</v>
      </c>
      <c r="L184" s="89">
        <v>12537</v>
      </c>
      <c r="M184" s="89">
        <v>12493</v>
      </c>
      <c r="N184" s="89">
        <v>12402</v>
      </c>
      <c r="O184" s="89">
        <v>12325</v>
      </c>
      <c r="P184" s="89">
        <v>12200</v>
      </c>
      <c r="Q184" s="89">
        <v>12005</v>
      </c>
      <c r="R184" s="89">
        <v>11603</v>
      </c>
      <c r="S184" s="89">
        <v>11516</v>
      </c>
      <c r="T184" s="89">
        <v>11421</v>
      </c>
      <c r="U184" s="89">
        <v>11303</v>
      </c>
      <c r="V184" s="89">
        <v>11167</v>
      </c>
      <c r="W184" s="89">
        <v>11082</v>
      </c>
      <c r="X184" s="89">
        <v>10998</v>
      </c>
      <c r="Y184" s="89">
        <v>10937</v>
      </c>
      <c r="Z184" s="89">
        <v>11015</v>
      </c>
      <c r="AA184" s="89">
        <v>10889</v>
      </c>
      <c r="AB184" s="89">
        <v>10744</v>
      </c>
      <c r="AC184" s="89">
        <v>10665</v>
      </c>
      <c r="AD184" s="89">
        <v>10507</v>
      </c>
      <c r="AE184" s="89">
        <v>10375</v>
      </c>
      <c r="AF184" s="89">
        <v>10218</v>
      </c>
      <c r="AG184" s="89">
        <v>10056</v>
      </c>
      <c r="AH184" s="89">
        <v>10053</v>
      </c>
      <c r="AI184" s="89">
        <v>9979</v>
      </c>
      <c r="AJ184" s="89">
        <v>9870</v>
      </c>
      <c r="AK184" s="89">
        <v>9761</v>
      </c>
      <c r="AL184" s="89">
        <v>9677</v>
      </c>
      <c r="AM184" s="89">
        <v>9598</v>
      </c>
      <c r="AN184" s="89">
        <v>9511</v>
      </c>
      <c r="AO184" s="89">
        <v>13820</v>
      </c>
      <c r="AP184" s="89">
        <v>13696</v>
      </c>
      <c r="AQ184" s="89">
        <v>13593</v>
      </c>
      <c r="AR184" s="89">
        <v>13512</v>
      </c>
      <c r="AS184" s="89">
        <v>13341</v>
      </c>
      <c r="AT184" s="89">
        <v>13239</v>
      </c>
      <c r="AU184" s="89">
        <v>13066</v>
      </c>
      <c r="AV184" s="89">
        <v>12943</v>
      </c>
      <c r="AW184" s="89">
        <v>12761</v>
      </c>
      <c r="AX184" s="89">
        <v>12641</v>
      </c>
      <c r="AY184" s="89">
        <v>12427</v>
      </c>
      <c r="AZ184" s="89">
        <v>12216</v>
      </c>
      <c r="BA184" s="89">
        <v>12016</v>
      </c>
      <c r="BB184" s="89">
        <v>11844</v>
      </c>
      <c r="BC184" s="89">
        <v>11653</v>
      </c>
      <c r="BD184" s="89">
        <v>11661</v>
      </c>
      <c r="BE184" s="89">
        <v>11402</v>
      </c>
      <c r="BF184" s="89">
        <v>11153</v>
      </c>
      <c r="BG184" s="89">
        <v>11029</v>
      </c>
      <c r="BH184" s="89">
        <v>10675</v>
      </c>
      <c r="BI184" s="89">
        <v>10315</v>
      </c>
      <c r="BJ184" s="89">
        <v>10185</v>
      </c>
      <c r="BK184" s="89">
        <v>9955</v>
      </c>
      <c r="BL184" s="89">
        <v>9507</v>
      </c>
      <c r="BM184" s="89">
        <v>9279</v>
      </c>
      <c r="BN184" s="89">
        <v>8985</v>
      </c>
      <c r="BO184" s="89">
        <v>8750</v>
      </c>
      <c r="BP184" s="89">
        <v>8480</v>
      </c>
      <c r="BQ184" s="89">
        <v>8141</v>
      </c>
      <c r="BR184" s="89">
        <v>7880</v>
      </c>
      <c r="BS184" s="89">
        <v>7600</v>
      </c>
      <c r="BT184" s="89">
        <v>7286</v>
      </c>
      <c r="BU184" s="89">
        <v>6939</v>
      </c>
      <c r="BV184" s="89">
        <v>6723</v>
      </c>
      <c r="BW184" s="89">
        <v>6495</v>
      </c>
      <c r="BX184" s="89">
        <v>6267</v>
      </c>
      <c r="BY184" s="89">
        <v>6044</v>
      </c>
      <c r="BZ184" s="89">
        <v>5761</v>
      </c>
      <c r="CA184" s="89">
        <v>5368</v>
      </c>
      <c r="CB184" s="89">
        <v>5267</v>
      </c>
      <c r="CC184" s="89">
        <v>5024</v>
      </c>
      <c r="CD184" s="89">
        <v>4641</v>
      </c>
      <c r="CE184" s="89">
        <v>4302</v>
      </c>
      <c r="CF184" s="89">
        <v>3846</v>
      </c>
    </row>
    <row r="185" spans="1:84" x14ac:dyDescent="0.25">
      <c r="A185" s="48" t="s">
        <v>161</v>
      </c>
      <c r="B185" s="49" t="s">
        <v>74</v>
      </c>
      <c r="C185" s="50" t="s">
        <v>175</v>
      </c>
      <c r="D185" s="17"/>
      <c r="E185" s="11"/>
      <c r="F185" s="14" t="s">
        <v>172</v>
      </c>
      <c r="G185" s="23" t="e">
        <f ca="1">G184/G53</f>
        <v>#REF!</v>
      </c>
      <c r="H185" s="60" t="e">
        <f>IF(H53=0, 0, H184/H53)</f>
        <v>#REF!</v>
      </c>
      <c r="I185" s="60">
        <v>0.22260541046392734</v>
      </c>
      <c r="J185" s="60">
        <v>0.22724029680365296</v>
      </c>
      <c r="K185" s="60">
        <v>0.22762226454418052</v>
      </c>
      <c r="L185" s="60">
        <v>0.22797861507128309</v>
      </c>
      <c r="M185" s="60">
        <v>0.24722458591415511</v>
      </c>
      <c r="N185" s="60">
        <v>0.24675686430561083</v>
      </c>
      <c r="O185" s="60">
        <v>0.26310171843313052</v>
      </c>
      <c r="P185" s="60">
        <v>0.27066601588498912</v>
      </c>
      <c r="Q185" s="60">
        <v>0.27278511213615397</v>
      </c>
      <c r="R185" s="60">
        <v>0.2700507377926733</v>
      </c>
      <c r="S185" s="60">
        <v>0.28447211106170645</v>
      </c>
      <c r="T185" s="60">
        <v>0.29975591191832235</v>
      </c>
      <c r="U185" s="60">
        <v>0.30939150904661539</v>
      </c>
      <c r="V185" s="60">
        <v>0.30667618707604427</v>
      </c>
      <c r="W185" s="60">
        <v>0.32941945839897746</v>
      </c>
      <c r="X185" s="60">
        <v>0.32920258620689657</v>
      </c>
      <c r="Y185" s="60">
        <v>0.31542366037953512</v>
      </c>
      <c r="Z185" s="60">
        <v>0.34970474315829575</v>
      </c>
      <c r="AA185" s="60">
        <v>0.3376224730249287</v>
      </c>
      <c r="AB185" s="60">
        <v>0.33921636725286519</v>
      </c>
      <c r="AC185" s="60">
        <v>0.34607521822370768</v>
      </c>
      <c r="AD185" s="60">
        <v>0.34122499350480645</v>
      </c>
      <c r="AE185" s="60">
        <v>0.34634130057417545</v>
      </c>
      <c r="AF185" s="60">
        <v>0.33421646550878226</v>
      </c>
      <c r="AG185" s="60">
        <v>0.34898490369599167</v>
      </c>
      <c r="AH185" s="60">
        <v>0.41015911872705019</v>
      </c>
      <c r="AI185" s="60">
        <v>0.4324593716143012</v>
      </c>
      <c r="AJ185" s="60">
        <v>0.42697698563765357</v>
      </c>
      <c r="AK185" s="60">
        <v>0.45986054838405727</v>
      </c>
      <c r="AL185" s="60">
        <v>0.45644073392764495</v>
      </c>
      <c r="AM185" s="60">
        <v>0.492306114074682</v>
      </c>
      <c r="AN185" s="60">
        <v>0.50703699754771303</v>
      </c>
      <c r="AO185" s="60">
        <v>0.75407868172641457</v>
      </c>
      <c r="AP185" s="60">
        <v>0.7718665464382326</v>
      </c>
      <c r="AQ185" s="60">
        <v>0.75596462933096042</v>
      </c>
      <c r="AR185" s="60">
        <v>0.79253915185641388</v>
      </c>
      <c r="AS185" s="60">
        <v>0.76439580587864553</v>
      </c>
      <c r="AT185" s="60">
        <v>0.76845832365915956</v>
      </c>
      <c r="AU185" s="60">
        <v>0.85248254713903571</v>
      </c>
      <c r="AV185" s="60">
        <v>0.81520438369969139</v>
      </c>
      <c r="AW185" s="60">
        <v>0.88945424130480244</v>
      </c>
      <c r="AX185" s="60">
        <v>1.0126572138107828</v>
      </c>
      <c r="AY185" s="60">
        <v>1.1199531362653208</v>
      </c>
      <c r="AZ185" s="60">
        <v>1.2085476850019787</v>
      </c>
      <c r="BA185" s="60">
        <v>1.2320311698964421</v>
      </c>
      <c r="BB185" s="60">
        <v>1.1953976584578119</v>
      </c>
      <c r="BC185" s="60">
        <v>1.2573370738023306</v>
      </c>
      <c r="BD185" s="60">
        <v>1.2390819254064394</v>
      </c>
      <c r="BE185" s="60">
        <v>1.1938016961574704</v>
      </c>
      <c r="BF185" s="60">
        <v>1.2545556805399325</v>
      </c>
      <c r="BG185" s="60">
        <v>1.2273536612508347</v>
      </c>
      <c r="BH185" s="60">
        <v>1.1471093917902428</v>
      </c>
      <c r="BI185" s="60">
        <v>1.1612067995046718</v>
      </c>
      <c r="BJ185" s="60">
        <v>1.21481393129771</v>
      </c>
      <c r="BK185" s="60">
        <v>1.4338182341927121</v>
      </c>
      <c r="BL185" s="60">
        <v>1.2063189950513895</v>
      </c>
      <c r="BM185" s="60">
        <v>1.1966726850657725</v>
      </c>
      <c r="BN185" s="60">
        <v>1.2313279429902699</v>
      </c>
      <c r="BO185" s="60">
        <v>1.1563367252543941</v>
      </c>
      <c r="BP185" s="60">
        <v>1.0932061363929355</v>
      </c>
      <c r="BQ185" s="60">
        <v>1.0821480792237139</v>
      </c>
      <c r="BR185" s="60">
        <v>1.1826504577517634</v>
      </c>
      <c r="BS185" s="60">
        <v>0.95935369856096941</v>
      </c>
      <c r="BT185" s="60">
        <v>0.89718015022780451</v>
      </c>
      <c r="BU185" s="60">
        <v>0.97567491563554554</v>
      </c>
      <c r="BV185" s="60">
        <v>0.87676056338028174</v>
      </c>
      <c r="BW185" s="60">
        <v>0.9746398559423769</v>
      </c>
      <c r="BX185" s="60">
        <v>0.95752482811306339</v>
      </c>
      <c r="BY185" s="60">
        <v>1.0322801024765158</v>
      </c>
      <c r="BZ185" s="60">
        <v>1.0863662078069019</v>
      </c>
      <c r="CA185" s="60">
        <v>0.81941688291863835</v>
      </c>
      <c r="CB185" s="60">
        <v>0.60505456634118326</v>
      </c>
      <c r="CC185" s="60">
        <v>1.1241888565674647</v>
      </c>
      <c r="CD185" s="60">
        <v>0.50265352539802877</v>
      </c>
      <c r="CE185" s="60">
        <v>0.52196068915311822</v>
      </c>
      <c r="CF185" s="60">
        <v>0.51804956896551724</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7"/>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117016</v>
      </c>
      <c r="J188" s="116">
        <v>114709</v>
      </c>
      <c r="K188" s="116">
        <v>113020</v>
      </c>
      <c r="L188" s="116">
        <v>110193</v>
      </c>
      <c r="M188" s="116">
        <v>108297</v>
      </c>
      <c r="N188" s="116">
        <v>106613</v>
      </c>
      <c r="O188" s="116">
        <v>104366</v>
      </c>
      <c r="P188" s="116">
        <v>101839</v>
      </c>
      <c r="Q188" s="116">
        <v>99816</v>
      </c>
      <c r="R188" s="116">
        <v>94495</v>
      </c>
      <c r="S188" s="116">
        <v>90983</v>
      </c>
      <c r="T188" s="116">
        <v>90395</v>
      </c>
      <c r="U188" s="116">
        <v>90511</v>
      </c>
      <c r="V188" s="116">
        <v>92078</v>
      </c>
      <c r="W188" s="116">
        <v>95580</v>
      </c>
      <c r="X188" s="116">
        <v>96379</v>
      </c>
      <c r="Y188" s="116">
        <v>95432</v>
      </c>
      <c r="Z188" s="116">
        <v>95472</v>
      </c>
      <c r="AA188" s="116">
        <v>94311</v>
      </c>
      <c r="AB188" s="116">
        <v>92603</v>
      </c>
      <c r="AC188" s="116">
        <v>91163</v>
      </c>
      <c r="AD188" s="116">
        <v>89926</v>
      </c>
      <c r="AE188" s="116">
        <v>88236</v>
      </c>
      <c r="AF188" s="116">
        <v>86446</v>
      </c>
      <c r="AG188" s="116">
        <v>85398</v>
      </c>
      <c r="AH188" s="116">
        <v>85310</v>
      </c>
      <c r="AI188" s="116">
        <v>83917</v>
      </c>
      <c r="AJ188" s="116">
        <v>81664</v>
      </c>
      <c r="AK188" s="116">
        <v>80100</v>
      </c>
      <c r="AL188" s="116">
        <v>78933</v>
      </c>
      <c r="AM188" s="116">
        <v>77508</v>
      </c>
      <c r="AN188" s="116">
        <v>76188</v>
      </c>
      <c r="AO188" s="116">
        <v>109957</v>
      </c>
      <c r="AP188" s="116">
        <v>107580</v>
      </c>
      <c r="AQ188" s="116">
        <v>105586</v>
      </c>
      <c r="AR188" s="116">
        <v>103800</v>
      </c>
      <c r="AS188" s="116">
        <v>101799</v>
      </c>
      <c r="AT188" s="116">
        <v>100761</v>
      </c>
      <c r="AU188" s="116">
        <v>98295</v>
      </c>
      <c r="AV188" s="116">
        <v>96482</v>
      </c>
      <c r="AW188" s="116">
        <v>94457</v>
      </c>
      <c r="AX188" s="116">
        <v>92949</v>
      </c>
      <c r="AY188" s="116">
        <v>90825</v>
      </c>
      <c r="AZ188" s="116">
        <v>88869</v>
      </c>
      <c r="BA188" s="116">
        <v>84825</v>
      </c>
      <c r="BB188" s="116">
        <v>85286</v>
      </c>
      <c r="BC188" s="116">
        <v>83781</v>
      </c>
      <c r="BD188" s="116">
        <v>82418</v>
      </c>
      <c r="BE188" s="116">
        <v>81570</v>
      </c>
      <c r="BF188" s="116">
        <v>8890</v>
      </c>
      <c r="BG188" s="116">
        <v>79198</v>
      </c>
      <c r="BH188" s="116">
        <v>77298</v>
      </c>
      <c r="BI188" s="116">
        <v>75451</v>
      </c>
      <c r="BJ188" s="116">
        <v>74318</v>
      </c>
      <c r="BK188" s="116">
        <v>71583</v>
      </c>
      <c r="BL188" s="116">
        <v>69426</v>
      </c>
      <c r="BM188" s="116">
        <v>67584</v>
      </c>
      <c r="BN188" s="116">
        <v>65545</v>
      </c>
      <c r="BO188" s="116">
        <v>64157</v>
      </c>
      <c r="BP188" s="116">
        <v>62435</v>
      </c>
      <c r="BQ188" s="116">
        <v>61385</v>
      </c>
      <c r="BR188" s="116">
        <v>60563</v>
      </c>
      <c r="BS188" s="116">
        <v>57995</v>
      </c>
      <c r="BT188" s="116">
        <v>56763</v>
      </c>
      <c r="BU188" s="116">
        <v>54796</v>
      </c>
      <c r="BV188" s="116">
        <v>53800</v>
      </c>
      <c r="BW188" s="116">
        <v>52690</v>
      </c>
      <c r="BX188" s="116">
        <v>51544</v>
      </c>
      <c r="BY188" s="116">
        <v>50325</v>
      </c>
      <c r="BZ188" s="116">
        <v>48030</v>
      </c>
      <c r="CA188" s="116">
        <v>46665</v>
      </c>
      <c r="CB188" s="116">
        <v>45220</v>
      </c>
      <c r="CC188" s="116">
        <v>43725</v>
      </c>
      <c r="CD188" s="116">
        <v>41675</v>
      </c>
      <c r="CE188" s="116">
        <v>39068</v>
      </c>
      <c r="CF188" s="116">
        <v>47165</v>
      </c>
    </row>
    <row r="189" spans="1:84" x14ac:dyDescent="0.25">
      <c r="A189" s="48" t="s">
        <v>117</v>
      </c>
      <c r="B189" s="49" t="s">
        <v>118</v>
      </c>
      <c r="C189" s="50" t="s">
        <v>119</v>
      </c>
      <c r="D189" s="17"/>
      <c r="E189" s="11"/>
      <c r="F189" s="14" t="s">
        <v>172</v>
      </c>
      <c r="G189" s="23" t="e">
        <f ca="1">G188/G53</f>
        <v>#REF!</v>
      </c>
      <c r="H189" s="30" t="e">
        <f>IF(H53=0, 0, H188/H53)</f>
        <v>#REF!</v>
      </c>
      <c r="I189" s="30">
        <v>2.0279014955894841</v>
      </c>
      <c r="J189" s="30">
        <v>2.0460366723744294</v>
      </c>
      <c r="K189" s="30">
        <v>2.0306155449351397</v>
      </c>
      <c r="L189" s="30">
        <v>2.003800552807681</v>
      </c>
      <c r="M189" s="30">
        <v>2.1430946114420282</v>
      </c>
      <c r="N189" s="30">
        <v>2.1212296060485474</v>
      </c>
      <c r="O189" s="30">
        <v>2.2279005230013875</v>
      </c>
      <c r="P189" s="30">
        <v>2.2593734747304435</v>
      </c>
      <c r="Q189" s="30">
        <v>2.2680815287782043</v>
      </c>
      <c r="R189" s="30">
        <v>2.1992971186519572</v>
      </c>
      <c r="S189" s="30">
        <v>2.2474927128106317</v>
      </c>
      <c r="T189" s="30">
        <v>2.3725099078764336</v>
      </c>
      <c r="U189" s="30">
        <v>2.4775134809624175</v>
      </c>
      <c r="V189" s="30">
        <v>2.5287122730892815</v>
      </c>
      <c r="W189" s="30">
        <v>2.8411759460182515</v>
      </c>
      <c r="X189" s="30">
        <v>2.8849078065134099</v>
      </c>
      <c r="Y189" s="30">
        <v>2.7522639441656573</v>
      </c>
      <c r="Z189" s="30">
        <v>3.0310495904501873</v>
      </c>
      <c r="AA189" s="30">
        <v>2.9241907478605977</v>
      </c>
      <c r="AB189" s="30">
        <v>2.923720519054084</v>
      </c>
      <c r="AC189" s="30">
        <v>2.9582048869130673</v>
      </c>
      <c r="AD189" s="30">
        <v>2.9204338789295923</v>
      </c>
      <c r="AE189" s="30">
        <v>2.9455200961410068</v>
      </c>
      <c r="AF189" s="30">
        <v>2.8275275569947338</v>
      </c>
      <c r="AG189" s="30">
        <v>2.9636647579385738</v>
      </c>
      <c r="AH189" s="30">
        <v>3.4806201550387597</v>
      </c>
      <c r="AI189" s="30">
        <v>3.6367063921993501</v>
      </c>
      <c r="AJ189" s="30">
        <v>3.5327911403356982</v>
      </c>
      <c r="AK189" s="30">
        <v>3.7736737962875719</v>
      </c>
      <c r="AL189" s="30">
        <v>3.723079100042451</v>
      </c>
      <c r="AM189" s="30">
        <v>3.9755847353303242</v>
      </c>
      <c r="AN189" s="30">
        <v>4.0616270391299709</v>
      </c>
      <c r="AO189" s="30">
        <v>5.9997271784798381</v>
      </c>
      <c r="AP189" s="30">
        <v>6.0628944995491434</v>
      </c>
      <c r="AQ189" s="30">
        <v>5.8720872031588902</v>
      </c>
      <c r="AR189" s="30">
        <v>6.0883336266056665</v>
      </c>
      <c r="AS189" s="30">
        <v>5.8327508164785424</v>
      </c>
      <c r="AT189" s="30">
        <v>5.848676573020664</v>
      </c>
      <c r="AU189" s="30">
        <v>6.4131924055588181</v>
      </c>
      <c r="AV189" s="30">
        <v>6.076840712981042</v>
      </c>
      <c r="AW189" s="30">
        <v>6.5837457308148046</v>
      </c>
      <c r="AX189" s="30">
        <v>7.4460466234078346</v>
      </c>
      <c r="AY189" s="30">
        <v>8.1853821196827692</v>
      </c>
      <c r="AZ189" s="30">
        <v>8.7919469726948947</v>
      </c>
      <c r="BA189" s="30">
        <v>8.6973239003383576</v>
      </c>
      <c r="BB189" s="30">
        <v>8.6077916834880899</v>
      </c>
      <c r="BC189" s="30">
        <v>9.0398144151920583</v>
      </c>
      <c r="BD189" s="30">
        <v>8.7576240569546275</v>
      </c>
      <c r="BE189" s="30">
        <v>8.5404669668097579</v>
      </c>
      <c r="BF189" s="30">
        <v>1</v>
      </c>
      <c r="BG189" s="30">
        <v>8.8134876474515913</v>
      </c>
      <c r="BH189" s="30">
        <v>8.3062540296582856</v>
      </c>
      <c r="BI189" s="30">
        <v>8.4938646853540476</v>
      </c>
      <c r="BJ189" s="30">
        <v>8.8642652671755719</v>
      </c>
      <c r="BK189" s="30">
        <v>10.310096500072016</v>
      </c>
      <c r="BL189" s="30">
        <v>8.809288161400838</v>
      </c>
      <c r="BM189" s="30">
        <v>8.7160175393345369</v>
      </c>
      <c r="BN189" s="30">
        <v>8.9824585446073737</v>
      </c>
      <c r="BO189" s="30">
        <v>8.4785251751024191</v>
      </c>
      <c r="BP189" s="30">
        <v>8.0488590950109575</v>
      </c>
      <c r="BQ189" s="30">
        <v>8.1596437591386408</v>
      </c>
      <c r="BR189" s="30">
        <v>9.0894491970583822</v>
      </c>
      <c r="BS189" s="30">
        <v>7.3207523352688719</v>
      </c>
      <c r="BT189" s="30">
        <v>6.9896564462504616</v>
      </c>
      <c r="BU189" s="30">
        <v>7.7047244094488185</v>
      </c>
      <c r="BV189" s="30">
        <v>7.0161711006781431</v>
      </c>
      <c r="BW189" s="30">
        <v>7.9066626650660261</v>
      </c>
      <c r="BX189" s="30">
        <v>7.8753246753246753</v>
      </c>
      <c r="BY189" s="30">
        <v>8.5952177625960715</v>
      </c>
      <c r="BZ189" s="30">
        <v>9.0571374693569684</v>
      </c>
      <c r="CA189" s="30">
        <v>7.1233399480995265</v>
      </c>
      <c r="CB189" s="30">
        <v>5.1947156806433084</v>
      </c>
      <c r="CC189" s="30">
        <v>9.7840680241664799</v>
      </c>
      <c r="CD189" s="30">
        <v>4.5137008556265572</v>
      </c>
      <c r="CE189" s="30">
        <v>4.7401116233923801</v>
      </c>
      <c r="CF189" s="30">
        <v>6.3530441810344831</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85"/>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84"/>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84"/>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84"/>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86"/>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86"/>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86"/>
    </row>
    <row r="206" spans="1:84" ht="13.8" thickBot="1" x14ac:dyDescent="0.3">
      <c r="A206" s="17"/>
      <c r="B206" s="17"/>
      <c r="C206" s="17"/>
      <c r="D206" s="17"/>
      <c r="E206" s="11"/>
      <c r="F206" s="25" t="s">
        <v>192</v>
      </c>
      <c r="G206" s="1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86"/>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89" t="e">
        <f>#REF!</f>
        <v>#REF!</v>
      </c>
      <c r="I207" s="89">
        <v>169845</v>
      </c>
      <c r="J207" s="89">
        <v>156471</v>
      </c>
      <c r="K207" s="89">
        <v>150206</v>
      </c>
      <c r="L207" s="89">
        <v>144158</v>
      </c>
      <c r="M207" s="89">
        <v>140662</v>
      </c>
      <c r="N207" s="89">
        <v>137764</v>
      </c>
      <c r="O207" s="89">
        <v>129598</v>
      </c>
      <c r="P207" s="89">
        <v>127358</v>
      </c>
      <c r="Q207" s="89">
        <v>124689</v>
      </c>
      <c r="R207" s="89">
        <v>122369</v>
      </c>
      <c r="S207" s="89">
        <v>118510</v>
      </c>
      <c r="T207" s="89">
        <v>116104</v>
      </c>
      <c r="U207" s="89">
        <v>114124</v>
      </c>
      <c r="V207" s="89">
        <v>112335</v>
      </c>
      <c r="W207" s="89">
        <v>108771</v>
      </c>
      <c r="X207" s="89">
        <v>108771</v>
      </c>
      <c r="Y207" s="89">
        <v>106963</v>
      </c>
      <c r="Z207" s="89">
        <v>104704</v>
      </c>
      <c r="AA207" s="89">
        <v>0</v>
      </c>
      <c r="AB207" s="89">
        <v>99351</v>
      </c>
      <c r="AC207" s="89">
        <v>96619</v>
      </c>
      <c r="AD207" s="89">
        <v>94898</v>
      </c>
      <c r="AE207" s="89">
        <v>88766</v>
      </c>
      <c r="AF207" s="89">
        <v>0</v>
      </c>
      <c r="AG207" s="89">
        <v>0</v>
      </c>
      <c r="AH207" s="89">
        <v>0</v>
      </c>
      <c r="AI207" s="89">
        <v>765372</v>
      </c>
      <c r="AJ207" s="89">
        <v>732516</v>
      </c>
      <c r="AK207" s="89">
        <v>729663</v>
      </c>
      <c r="AL207" s="89">
        <v>716225</v>
      </c>
      <c r="AM207" s="89">
        <v>612669</v>
      </c>
      <c r="AN207" s="89">
        <v>598164</v>
      </c>
      <c r="AO207" s="89">
        <v>585287</v>
      </c>
      <c r="AP207" s="89">
        <v>571371</v>
      </c>
      <c r="AQ207" s="89">
        <v>546204</v>
      </c>
      <c r="AR207" s="89">
        <v>545142</v>
      </c>
      <c r="AS207" s="89">
        <v>522375</v>
      </c>
      <c r="AT207" s="89">
        <v>506121</v>
      </c>
      <c r="AU207" s="89">
        <v>495485</v>
      </c>
      <c r="AV207" s="89">
        <v>478439</v>
      </c>
      <c r="AW207" s="89">
        <v>0</v>
      </c>
      <c r="AX207" s="89">
        <v>471579</v>
      </c>
      <c r="AY207" s="89">
        <v>0</v>
      </c>
      <c r="AZ207" s="89">
        <v>0</v>
      </c>
      <c r="BA207" s="89">
        <v>0</v>
      </c>
      <c r="BB207" s="89">
        <v>194674</v>
      </c>
      <c r="BC207" s="89">
        <v>193775</v>
      </c>
      <c r="BD207" s="89">
        <v>192621</v>
      </c>
      <c r="BE207" s="89">
        <v>0</v>
      </c>
      <c r="BF207" s="89">
        <v>0</v>
      </c>
      <c r="BG207" s="89">
        <v>0</v>
      </c>
      <c r="BH207" s="89">
        <v>0</v>
      </c>
      <c r="BI207" s="89">
        <v>0</v>
      </c>
      <c r="BJ207" s="89">
        <v>0</v>
      </c>
      <c r="BK207" s="89">
        <v>0</v>
      </c>
      <c r="BL207" s="89">
        <v>0</v>
      </c>
      <c r="BM207" s="89">
        <v>0</v>
      </c>
      <c r="BN207" s="89">
        <v>0</v>
      </c>
      <c r="BO207" s="89">
        <v>0</v>
      </c>
      <c r="BP207" s="89">
        <v>0</v>
      </c>
      <c r="BQ207" s="89">
        <v>0</v>
      </c>
      <c r="BR207" s="89">
        <v>0</v>
      </c>
      <c r="BS207" s="89">
        <v>0</v>
      </c>
      <c r="BT207" s="89">
        <v>0</v>
      </c>
      <c r="BU207" s="89">
        <v>0</v>
      </c>
      <c r="BV207" s="89">
        <v>0</v>
      </c>
      <c r="BW207" s="89">
        <v>2649</v>
      </c>
      <c r="BX207" s="89">
        <v>49479</v>
      </c>
      <c r="BY207" s="89">
        <v>0</v>
      </c>
      <c r="BZ207" s="89">
        <v>0</v>
      </c>
      <c r="CA207" s="89">
        <v>0</v>
      </c>
      <c r="CB207" s="89">
        <v>0</v>
      </c>
      <c r="CC207" s="89">
        <v>0</v>
      </c>
      <c r="CD207" s="89">
        <v>0</v>
      </c>
      <c r="CE207" s="89">
        <v>0</v>
      </c>
      <c r="CF207" s="89">
        <v>0</v>
      </c>
    </row>
    <row r="208" spans="1:84" x14ac:dyDescent="0.25">
      <c r="A208" s="48" t="s">
        <v>194</v>
      </c>
      <c r="B208" s="49" t="s">
        <v>16</v>
      </c>
      <c r="C208" s="50" t="s">
        <v>17</v>
      </c>
      <c r="D208" s="17"/>
      <c r="E208" s="11"/>
      <c r="F208" s="27" t="s">
        <v>115</v>
      </c>
      <c r="G208" s="23" t="e">
        <f ca="1" xml:space="preserve"> G207/G9</f>
        <v>#REF!</v>
      </c>
      <c r="H208" s="60" t="e">
        <f>IF(H9=0, 0, H207/H9)</f>
        <v>#REF!</v>
      </c>
      <c r="I208" s="60">
        <v>0</v>
      </c>
      <c r="J208" s="60">
        <v>0</v>
      </c>
      <c r="K208" s="60">
        <v>0</v>
      </c>
      <c r="L208" s="60">
        <v>0</v>
      </c>
      <c r="M208" s="60">
        <v>0</v>
      </c>
      <c r="N208" s="60">
        <v>0</v>
      </c>
      <c r="O208" s="60">
        <v>0</v>
      </c>
      <c r="P208" s="60">
        <v>0</v>
      </c>
      <c r="Q208" s="60">
        <v>0</v>
      </c>
      <c r="R208" s="60">
        <v>0</v>
      </c>
      <c r="S208" s="60">
        <v>0</v>
      </c>
      <c r="T208" s="60">
        <v>0</v>
      </c>
      <c r="U208" s="60">
        <v>0</v>
      </c>
      <c r="V208" s="60">
        <v>0</v>
      </c>
      <c r="W208" s="60">
        <v>0</v>
      </c>
      <c r="X208" s="60">
        <v>0</v>
      </c>
      <c r="Y208" s="60">
        <v>0</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0</v>
      </c>
      <c r="BS208" s="60">
        <v>0</v>
      </c>
      <c r="BT208" s="60">
        <v>0</v>
      </c>
      <c r="BU208" s="60">
        <v>0</v>
      </c>
      <c r="BV208" s="60">
        <v>0</v>
      </c>
      <c r="BW208" s="60">
        <v>0</v>
      </c>
      <c r="BX208" s="60">
        <v>0</v>
      </c>
      <c r="BY208" s="60">
        <v>0</v>
      </c>
      <c r="BZ208" s="60">
        <v>0</v>
      </c>
      <c r="CA208" s="60">
        <v>0</v>
      </c>
      <c r="CB208" s="60">
        <v>0</v>
      </c>
      <c r="CC208" s="60">
        <v>0</v>
      </c>
      <c r="CD208" s="60">
        <v>0</v>
      </c>
      <c r="CE208" s="60">
        <v>0</v>
      </c>
      <c r="CF208" s="6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767357</v>
      </c>
      <c r="AI209" s="116">
        <v>0</v>
      </c>
      <c r="AJ209" s="116">
        <v>0</v>
      </c>
      <c r="AK209" s="116">
        <v>0</v>
      </c>
      <c r="AL209" s="116">
        <v>0</v>
      </c>
      <c r="AM209" s="116">
        <v>0</v>
      </c>
      <c r="AN209" s="116">
        <v>0</v>
      </c>
      <c r="AO209" s="116">
        <v>0</v>
      </c>
      <c r="AP209" s="116">
        <v>0</v>
      </c>
      <c r="AQ209" s="116">
        <v>0</v>
      </c>
      <c r="AR209" s="116">
        <v>0</v>
      </c>
      <c r="AS209" s="116">
        <v>0</v>
      </c>
      <c r="AT209" s="116">
        <v>0</v>
      </c>
      <c r="AU209" s="116">
        <v>81</v>
      </c>
      <c r="AV209" s="116">
        <v>0</v>
      </c>
      <c r="AW209" s="116">
        <v>472301</v>
      </c>
      <c r="AX209" s="116">
        <v>0</v>
      </c>
      <c r="AY209" s="116">
        <v>0</v>
      </c>
      <c r="AZ209" s="116">
        <v>0</v>
      </c>
      <c r="BA209" s="116">
        <v>0</v>
      </c>
      <c r="BB209" s="116">
        <v>0</v>
      </c>
      <c r="BC209" s="116">
        <v>0</v>
      </c>
      <c r="BD209" s="116">
        <v>0</v>
      </c>
      <c r="BE209" s="116">
        <v>0</v>
      </c>
      <c r="BF209" s="116">
        <v>0</v>
      </c>
      <c r="BG209" s="116">
        <v>191077</v>
      </c>
      <c r="BH209" s="116">
        <v>190511</v>
      </c>
      <c r="BI209" s="116">
        <v>189653</v>
      </c>
      <c r="BJ209" s="116">
        <v>188287</v>
      </c>
      <c r="BK209" s="116">
        <v>186799</v>
      </c>
      <c r="BL209" s="116">
        <v>0</v>
      </c>
      <c r="BM209" s="116">
        <v>0</v>
      </c>
      <c r="BN209" s="116">
        <v>183269</v>
      </c>
      <c r="BO209" s="116">
        <v>181673</v>
      </c>
      <c r="BP209" s="116">
        <v>175637</v>
      </c>
      <c r="BQ209" s="116">
        <v>174927</v>
      </c>
      <c r="BR209" s="116">
        <v>173776</v>
      </c>
      <c r="BS209" s="116">
        <v>157526</v>
      </c>
      <c r="BT209" s="116">
        <v>145184</v>
      </c>
      <c r="BU209" s="116">
        <v>148104</v>
      </c>
      <c r="BV209" s="116">
        <v>147078</v>
      </c>
      <c r="BW209" s="116">
        <v>0</v>
      </c>
      <c r="BX209" s="116">
        <v>0</v>
      </c>
      <c r="BY209" s="116">
        <v>0</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188"/>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188"/>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86220</v>
      </c>
      <c r="AG213" s="116">
        <v>86035</v>
      </c>
      <c r="AH213" s="116">
        <v>0</v>
      </c>
      <c r="AI213" s="116">
        <v>0</v>
      </c>
      <c r="AJ213" s="116">
        <v>0</v>
      </c>
      <c r="AK213" s="116">
        <v>0</v>
      </c>
      <c r="AL213" s="116">
        <v>0</v>
      </c>
      <c r="AM213" s="116">
        <v>0</v>
      </c>
      <c r="AN213" s="116">
        <v>0</v>
      </c>
      <c r="AO213" s="116">
        <v>0</v>
      </c>
      <c r="AP213" s="116">
        <v>0</v>
      </c>
      <c r="AQ213" s="116">
        <v>0</v>
      </c>
      <c r="AR213" s="116">
        <v>0</v>
      </c>
      <c r="AS213" s="116">
        <v>0</v>
      </c>
      <c r="AT213" s="116">
        <v>0</v>
      </c>
      <c r="AU213" s="116">
        <v>0</v>
      </c>
      <c r="AV213" s="116">
        <v>0</v>
      </c>
      <c r="AW213" s="116">
        <v>0</v>
      </c>
      <c r="AX213" s="116">
        <v>0</v>
      </c>
      <c r="AY213" s="116">
        <v>216922</v>
      </c>
      <c r="AZ213" s="116">
        <v>199649</v>
      </c>
      <c r="BA213" s="116">
        <v>196583</v>
      </c>
      <c r="BB213" s="116">
        <v>0</v>
      </c>
      <c r="BC213" s="116">
        <v>0</v>
      </c>
      <c r="BD213" s="116">
        <v>0</v>
      </c>
      <c r="BE213" s="116">
        <v>192120</v>
      </c>
      <c r="BF213" s="116">
        <v>191000</v>
      </c>
      <c r="BG213" s="116">
        <v>0</v>
      </c>
      <c r="BH213" s="116">
        <v>0</v>
      </c>
      <c r="BI213" s="116">
        <v>0</v>
      </c>
      <c r="BJ213" s="116">
        <v>0</v>
      </c>
      <c r="BK213" s="116">
        <v>0</v>
      </c>
      <c r="BL213" s="116">
        <v>0</v>
      </c>
      <c r="BM213" s="116">
        <v>0</v>
      </c>
      <c r="BN213" s="116">
        <v>0</v>
      </c>
      <c r="BO213" s="116">
        <v>0</v>
      </c>
      <c r="BP213" s="116">
        <v>0</v>
      </c>
      <c r="BQ213" s="116">
        <v>0</v>
      </c>
      <c r="BR213" s="116">
        <v>0</v>
      </c>
      <c r="BS213" s="116">
        <v>0</v>
      </c>
      <c r="BT213" s="116">
        <v>0</v>
      </c>
      <c r="BU213" s="116">
        <v>0</v>
      </c>
      <c r="BV213" s="116">
        <v>0</v>
      </c>
      <c r="BW213" s="116">
        <v>733</v>
      </c>
      <c r="BX213" s="116">
        <v>733</v>
      </c>
      <c r="BY213" s="116">
        <v>0</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0</v>
      </c>
      <c r="AX215" s="116">
        <v>0</v>
      </c>
      <c r="AY215" s="116">
        <v>0</v>
      </c>
      <c r="AZ215" s="116">
        <v>0</v>
      </c>
      <c r="BA215" s="116">
        <v>0</v>
      </c>
      <c r="BB215" s="116">
        <v>0</v>
      </c>
      <c r="BC215" s="116">
        <v>0</v>
      </c>
      <c r="BD215" s="116">
        <v>0</v>
      </c>
      <c r="BE215" s="116">
        <v>0</v>
      </c>
      <c r="BF215" s="116">
        <v>0</v>
      </c>
      <c r="BG215" s="116">
        <v>0</v>
      </c>
      <c r="BH215" s="116">
        <v>0</v>
      </c>
      <c r="BI215" s="116">
        <v>0</v>
      </c>
      <c r="BJ215" s="116">
        <v>81</v>
      </c>
      <c r="BK215" s="116">
        <v>0</v>
      </c>
      <c r="BL215" s="116">
        <v>0</v>
      </c>
      <c r="BM215" s="116">
        <v>0</v>
      </c>
      <c r="BN215" s="116">
        <v>521</v>
      </c>
      <c r="BO215" s="116">
        <v>521</v>
      </c>
      <c r="BP215" s="116">
        <v>521</v>
      </c>
      <c r="BQ215" s="116">
        <v>521</v>
      </c>
      <c r="BR215" s="116">
        <v>521</v>
      </c>
      <c r="BS215" s="116">
        <v>521</v>
      </c>
      <c r="BT215" s="116">
        <v>521</v>
      </c>
      <c r="BU215" s="116">
        <v>732</v>
      </c>
      <c r="BV215" s="116">
        <v>733</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85"/>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84"/>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84"/>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84"/>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84"/>
    </row>
    <row r="222" spans="1:84" ht="14.25" customHeight="1"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86"/>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86"/>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26" t="e">
        <f>#REF!</f>
        <v>#REF!</v>
      </c>
      <c r="I224" s="126">
        <v>3964</v>
      </c>
      <c r="J224" s="126">
        <v>3947</v>
      </c>
      <c r="K224" s="126">
        <v>3974</v>
      </c>
      <c r="L224" s="126">
        <v>3964</v>
      </c>
      <c r="M224" s="126">
        <v>3981</v>
      </c>
      <c r="N224" s="126">
        <v>3947</v>
      </c>
      <c r="O224" s="126">
        <v>78</v>
      </c>
      <c r="P224" s="126">
        <v>3897</v>
      </c>
      <c r="Q224" s="126">
        <v>3895</v>
      </c>
      <c r="R224" s="126">
        <v>3894</v>
      </c>
      <c r="S224" s="126">
        <v>3885</v>
      </c>
      <c r="T224" s="126">
        <v>3907</v>
      </c>
      <c r="U224" s="126">
        <v>3890</v>
      </c>
      <c r="V224" s="126">
        <v>3873</v>
      </c>
      <c r="W224" s="126">
        <v>3930</v>
      </c>
      <c r="X224" s="126">
        <v>3900</v>
      </c>
      <c r="Y224" s="126">
        <v>3920</v>
      </c>
      <c r="Z224" s="126">
        <v>3891</v>
      </c>
      <c r="AA224" s="126">
        <v>3862</v>
      </c>
      <c r="AB224" s="126">
        <v>3834</v>
      </c>
      <c r="AC224" s="126">
        <v>3795</v>
      </c>
      <c r="AD224" s="126">
        <v>3755</v>
      </c>
      <c r="AE224" s="126">
        <v>3738</v>
      </c>
      <c r="AF224" s="126">
        <v>3690</v>
      </c>
      <c r="AG224" s="126">
        <v>15</v>
      </c>
      <c r="AH224" s="126">
        <v>3682</v>
      </c>
      <c r="AI224" s="126">
        <v>89</v>
      </c>
      <c r="AJ224" s="126">
        <v>3568</v>
      </c>
      <c r="AK224" s="126">
        <v>38</v>
      </c>
      <c r="AL224" s="126">
        <v>3475</v>
      </c>
      <c r="AM224" s="126">
        <v>71</v>
      </c>
      <c r="AN224" s="126">
        <v>3407</v>
      </c>
      <c r="AO224" s="126">
        <v>3380</v>
      </c>
      <c r="AP224" s="126">
        <v>47</v>
      </c>
      <c r="AQ224" s="126">
        <v>3334</v>
      </c>
      <c r="AR224" s="126">
        <v>3313</v>
      </c>
      <c r="AS224" s="126">
        <v>3276</v>
      </c>
      <c r="AT224" s="126">
        <v>3250</v>
      </c>
      <c r="AU224" s="126">
        <v>3214</v>
      </c>
      <c r="AV224" s="126">
        <v>3186</v>
      </c>
      <c r="AW224" s="126">
        <v>3165</v>
      </c>
      <c r="AX224" s="126">
        <v>3144</v>
      </c>
      <c r="AY224" s="126">
        <v>3133</v>
      </c>
      <c r="AZ224" s="126">
        <v>3116</v>
      </c>
      <c r="BA224" s="126">
        <v>3097</v>
      </c>
      <c r="BB224" s="126">
        <v>3082</v>
      </c>
      <c r="BC224" s="126">
        <v>3068</v>
      </c>
      <c r="BD224" s="126">
        <v>3056</v>
      </c>
      <c r="BE224" s="126">
        <v>3047</v>
      </c>
      <c r="BF224" s="126">
        <v>3039</v>
      </c>
      <c r="BG224" s="126">
        <v>3026</v>
      </c>
      <c r="BH224" s="126">
        <v>3012</v>
      </c>
      <c r="BI224" s="126">
        <v>2998</v>
      </c>
      <c r="BJ224" s="126">
        <v>2979</v>
      </c>
      <c r="BK224" s="126">
        <v>3182</v>
      </c>
      <c r="BL224" s="126">
        <v>3231</v>
      </c>
      <c r="BM224" s="126">
        <v>3200</v>
      </c>
      <c r="BN224" s="126">
        <v>3192</v>
      </c>
      <c r="BO224" s="126">
        <v>3173</v>
      </c>
      <c r="BP224" s="126">
        <v>3159</v>
      </c>
      <c r="BQ224" s="126">
        <v>3148</v>
      </c>
      <c r="BR224" s="126">
        <v>3129</v>
      </c>
      <c r="BS224" s="126">
        <v>3128</v>
      </c>
      <c r="BT224" s="126">
        <v>3114</v>
      </c>
      <c r="BU224" s="126">
        <v>3101</v>
      </c>
      <c r="BV224" s="126">
        <v>3083</v>
      </c>
      <c r="BW224" s="126">
        <v>3044</v>
      </c>
      <c r="BX224" s="126">
        <v>3022</v>
      </c>
      <c r="BY224" s="126">
        <v>2998</v>
      </c>
      <c r="BZ224" s="126">
        <v>2990</v>
      </c>
      <c r="CA224" s="126">
        <v>2977</v>
      </c>
      <c r="CB224" s="126">
        <v>2952</v>
      </c>
      <c r="CC224" s="126">
        <v>2925</v>
      </c>
      <c r="CD224" s="126">
        <v>2900</v>
      </c>
      <c r="CE224" s="126">
        <v>2868</v>
      </c>
      <c r="CF224" s="126">
        <v>2845</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26" t="e">
        <f>#REF!</f>
        <v>#REF!</v>
      </c>
      <c r="I225" s="126">
        <v>49</v>
      </c>
      <c r="J225" s="126">
        <v>27</v>
      </c>
      <c r="K225" s="126">
        <v>70</v>
      </c>
      <c r="L225" s="126">
        <v>57</v>
      </c>
      <c r="M225" s="126">
        <v>88</v>
      </c>
      <c r="N225" s="126">
        <v>83</v>
      </c>
      <c r="O225" s="126">
        <v>3935</v>
      </c>
      <c r="P225" s="126">
        <v>63</v>
      </c>
      <c r="Q225" s="126">
        <v>35</v>
      </c>
      <c r="R225" s="126">
        <v>34</v>
      </c>
      <c r="S225" s="126">
        <v>58</v>
      </c>
      <c r="T225" s="126">
        <v>28</v>
      </c>
      <c r="U225" s="126">
        <v>50</v>
      </c>
      <c r="V225" s="126">
        <v>30</v>
      </c>
      <c r="W225" s="126">
        <v>52</v>
      </c>
      <c r="X225" s="126">
        <v>78</v>
      </c>
      <c r="Y225" s="126">
        <v>76</v>
      </c>
      <c r="Z225" s="126">
        <v>97</v>
      </c>
      <c r="AA225" s="126">
        <v>69</v>
      </c>
      <c r="AB225" s="126">
        <v>62</v>
      </c>
      <c r="AC225" s="126">
        <v>60</v>
      </c>
      <c r="AD225" s="126">
        <v>57</v>
      </c>
      <c r="AE225" s="126">
        <v>52</v>
      </c>
      <c r="AF225" s="126">
        <v>68</v>
      </c>
      <c r="AG225" s="126">
        <v>3696</v>
      </c>
      <c r="AH225" s="126">
        <v>37</v>
      </c>
      <c r="AI225" s="126">
        <v>3615</v>
      </c>
      <c r="AJ225" s="126">
        <v>87</v>
      </c>
      <c r="AK225" s="126">
        <v>3534</v>
      </c>
      <c r="AL225" s="126">
        <v>77</v>
      </c>
      <c r="AM225" s="126">
        <v>3429</v>
      </c>
      <c r="AN225" s="126">
        <v>35</v>
      </c>
      <c r="AO225" s="126">
        <v>44</v>
      </c>
      <c r="AP225" s="126">
        <v>3355</v>
      </c>
      <c r="AQ225" s="126">
        <v>38</v>
      </c>
      <c r="AR225" s="126">
        <v>31</v>
      </c>
      <c r="AS225" s="126">
        <v>51</v>
      </c>
      <c r="AT225" s="126">
        <v>37</v>
      </c>
      <c r="AU225" s="126">
        <v>52</v>
      </c>
      <c r="AV225" s="126">
        <v>41</v>
      </c>
      <c r="AW225" s="126">
        <v>26</v>
      </c>
      <c r="AX225" s="126">
        <v>41</v>
      </c>
      <c r="AY225" s="126">
        <v>27</v>
      </c>
      <c r="AZ225" s="126">
        <v>32</v>
      </c>
      <c r="BA225" s="126">
        <v>23</v>
      </c>
      <c r="BB225" s="126">
        <v>32</v>
      </c>
      <c r="BC225" s="126">
        <v>21</v>
      </c>
      <c r="BD225" s="126">
        <v>24</v>
      </c>
      <c r="BE225" s="126">
        <v>14</v>
      </c>
      <c r="BF225" s="126">
        <v>15</v>
      </c>
      <c r="BG225" s="126">
        <v>304</v>
      </c>
      <c r="BH225" s="126">
        <v>26</v>
      </c>
      <c r="BI225" s="126">
        <v>25</v>
      </c>
      <c r="BJ225" s="126">
        <v>33</v>
      </c>
      <c r="BK225" s="126">
        <v>106</v>
      </c>
      <c r="BL225" s="126">
        <v>34</v>
      </c>
      <c r="BM225" s="126">
        <v>40</v>
      </c>
      <c r="BN225" s="126">
        <v>21</v>
      </c>
      <c r="BO225" s="126">
        <v>39</v>
      </c>
      <c r="BP225" s="126">
        <v>38</v>
      </c>
      <c r="BQ225" s="126">
        <v>34</v>
      </c>
      <c r="BR225" s="126">
        <v>26</v>
      </c>
      <c r="BS225" s="126">
        <v>25</v>
      </c>
      <c r="BT225" s="126">
        <v>31</v>
      </c>
      <c r="BU225" s="126">
        <v>24</v>
      </c>
      <c r="BV225" s="126">
        <v>55</v>
      </c>
      <c r="BW225" s="126">
        <v>70</v>
      </c>
      <c r="BX225" s="126">
        <v>90</v>
      </c>
      <c r="BY225" s="126">
        <v>46</v>
      </c>
      <c r="BZ225" s="126">
        <v>44</v>
      </c>
      <c r="CA225" s="126">
        <v>26</v>
      </c>
      <c r="CB225" s="126">
        <v>41</v>
      </c>
      <c r="CC225" s="126">
        <v>37</v>
      </c>
      <c r="CD225" s="126">
        <v>31</v>
      </c>
      <c r="CE225" s="126">
        <v>48</v>
      </c>
      <c r="CF225" s="126">
        <v>32</v>
      </c>
    </row>
    <row r="226" spans="1:84" x14ac:dyDescent="0.25">
      <c r="A226" s="17"/>
      <c r="B226" s="17"/>
      <c r="C226" s="17"/>
      <c r="D226" s="17"/>
      <c r="E226" s="11"/>
      <c r="F226" s="27" t="s">
        <v>68</v>
      </c>
      <c r="G226" s="106" t="e">
        <f ca="1" xml:space="preserve"> G225/G8</f>
        <v>#REF!</v>
      </c>
      <c r="H226" s="74" t="e">
        <f>IF(H8=0, 0, H225/H8)</f>
        <v>#REF!</v>
      </c>
      <c r="I226" s="74">
        <v>1.3433490514310779E-3</v>
      </c>
      <c r="J226" s="74">
        <v>7.3774523197988966E-4</v>
      </c>
      <c r="K226" s="74">
        <v>1.9010374232795611E-3</v>
      </c>
      <c r="L226" s="74">
        <v>1.53692668590072E-3</v>
      </c>
      <c r="M226" s="74">
        <v>2.3676280671545416E-3</v>
      </c>
      <c r="N226" s="74">
        <v>2.2253800573772691E-3</v>
      </c>
      <c r="O226" s="74">
        <v>0.10516329039499706</v>
      </c>
      <c r="P226" s="74">
        <v>1.6769144773616546E-3</v>
      </c>
      <c r="Q226" s="74">
        <v>9.2850510677808728E-4</v>
      </c>
      <c r="R226" s="74">
        <v>8.9951849304195988E-4</v>
      </c>
      <c r="S226" s="74">
        <v>1.5306661036630423E-3</v>
      </c>
      <c r="T226" s="74">
        <v>7.3746312684365781E-4</v>
      </c>
      <c r="U226" s="74">
        <v>1.3137842240790374E-3</v>
      </c>
      <c r="V226" s="74">
        <v>7.8597814980743534E-4</v>
      </c>
      <c r="W226" s="74">
        <v>1.3599748927712104E-3</v>
      </c>
      <c r="X226" s="74">
        <v>2.0342696189656522E-3</v>
      </c>
      <c r="Y226" s="74">
        <v>1.9784453584630601E-3</v>
      </c>
      <c r="Z226" s="74">
        <v>2.5192187824641596E-3</v>
      </c>
      <c r="AA226" s="74">
        <v>1.785206074875165E-3</v>
      </c>
      <c r="AB226" s="74">
        <v>1.5963335822240532E-3</v>
      </c>
      <c r="AC226" s="74">
        <v>1.5439643858881655E-3</v>
      </c>
      <c r="AD226" s="74">
        <v>1.4629263660395761E-3</v>
      </c>
      <c r="AE226" s="74">
        <v>1.3324108950213953E-3</v>
      </c>
      <c r="AF226" s="74">
        <v>1.7418925149853988E-3</v>
      </c>
      <c r="AG226" s="74">
        <v>9.4567970728961448E-2</v>
      </c>
      <c r="AH226" s="74">
        <v>9.4563856160707438E-4</v>
      </c>
      <c r="AI226" s="74">
        <v>9.2207626578242566E-2</v>
      </c>
      <c r="AJ226" s="74">
        <v>2.2119956268592204E-3</v>
      </c>
      <c r="AK226" s="74">
        <v>8.9593104322474332E-2</v>
      </c>
      <c r="AL226" s="74">
        <v>1.9493177387914229E-3</v>
      </c>
      <c r="AM226" s="74">
        <v>8.6470810742655405E-2</v>
      </c>
      <c r="AN226" s="74">
        <v>8.7986123331406014E-4</v>
      </c>
      <c r="AO226" s="74">
        <v>1.1438078402828324E-3</v>
      </c>
      <c r="AP226" s="74">
        <v>8.7005005056922796E-2</v>
      </c>
      <c r="AQ226" s="74">
        <v>9.4902724707175148E-4</v>
      </c>
      <c r="AR226" s="74">
        <v>7.9952544296288657E-4</v>
      </c>
      <c r="AS226" s="74">
        <v>1.3118971061093247E-3</v>
      </c>
      <c r="AT226" s="74">
        <v>9.3744457675644171E-4</v>
      </c>
      <c r="AU226" s="74">
        <v>1.3011059400490417E-3</v>
      </c>
      <c r="AV226" s="74">
        <v>1.0236947891438415E-3</v>
      </c>
      <c r="AW226" s="74">
        <v>6.4910747721882414E-4</v>
      </c>
      <c r="AX226" s="74">
        <v>1.0223419110313185E-3</v>
      </c>
      <c r="AY226" s="74">
        <v>6.7035777242595025E-4</v>
      </c>
      <c r="AZ226" s="74">
        <v>7.8745970421044865E-4</v>
      </c>
      <c r="BA226" s="74">
        <v>5.6266360055777086E-4</v>
      </c>
      <c r="BB226" s="74">
        <v>7.7987911873659578E-4</v>
      </c>
      <c r="BC226" s="74">
        <v>5.0968399592252807E-4</v>
      </c>
      <c r="BD226" s="74">
        <v>5.7887120115774238E-4</v>
      </c>
      <c r="BE226" s="74">
        <v>3.3537753928708318E-4</v>
      </c>
      <c r="BF226" s="74">
        <v>3.5595633602278121E-4</v>
      </c>
      <c r="BG226" s="74">
        <v>7.1465513188208188E-3</v>
      </c>
      <c r="BH226" s="74">
        <v>6.0726380941258907E-4</v>
      </c>
      <c r="BI226" s="74">
        <v>5.8159823194137486E-4</v>
      </c>
      <c r="BJ226" s="74">
        <v>7.6003592897118768E-4</v>
      </c>
      <c r="BK226" s="74">
        <v>2.4207545446240978E-3</v>
      </c>
      <c r="BL226" s="74">
        <v>7.6700956506045841E-4</v>
      </c>
      <c r="BM226" s="74">
        <v>9.0236419418877455E-4</v>
      </c>
      <c r="BN226" s="74">
        <v>4.7147571900047147E-4</v>
      </c>
      <c r="BO226" s="74">
        <v>8.7825969463586006E-4</v>
      </c>
      <c r="BP226" s="74">
        <v>8.5148337366675628E-4</v>
      </c>
      <c r="BQ226" s="74">
        <v>7.6069446930374085E-4</v>
      </c>
      <c r="BR226" s="74">
        <v>5.8022762776166036E-4</v>
      </c>
      <c r="BS226" s="74">
        <v>5.5396751534490015E-4</v>
      </c>
      <c r="BT226" s="74">
        <v>6.8691971902767619E-4</v>
      </c>
      <c r="BU226" s="74">
        <v>5.3180881473110413E-4</v>
      </c>
      <c r="BV226" s="74">
        <v>1.2166795708439331E-3</v>
      </c>
      <c r="BW226" s="74">
        <v>1.5483985135374271E-3</v>
      </c>
      <c r="BX226" s="74">
        <v>1.9845207382417148E-3</v>
      </c>
      <c r="BY226" s="74">
        <v>1.0103006742658849E-3</v>
      </c>
      <c r="BZ226" s="74">
        <v>9.6389765159481252E-4</v>
      </c>
      <c r="CA226" s="74">
        <v>5.6737588652482269E-4</v>
      </c>
      <c r="CB226" s="74">
        <v>8.9293492464500397E-4</v>
      </c>
      <c r="CC226" s="74">
        <v>7.977748549990297E-4</v>
      </c>
      <c r="CD226" s="74">
        <v>6.6503625520229976E-4</v>
      </c>
      <c r="CE226" s="74">
        <v>1.0296893770379268E-3</v>
      </c>
      <c r="CF226" s="74">
        <v>6.8403839165473164E-4</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85"/>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84"/>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84"/>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84"/>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84"/>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84"/>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11</v>
      </c>
      <c r="J233" s="73">
        <v>10</v>
      </c>
      <c r="K233" s="73">
        <v>9</v>
      </c>
      <c r="L233" s="73">
        <v>9</v>
      </c>
      <c r="M233" s="73">
        <v>9</v>
      </c>
      <c r="N233" s="73">
        <v>8</v>
      </c>
      <c r="O233" s="73">
        <v>6</v>
      </c>
      <c r="P233" s="73">
        <v>7</v>
      </c>
      <c r="Q233" s="73">
        <v>3</v>
      </c>
      <c r="R233" s="73">
        <v>4</v>
      </c>
      <c r="S233" s="73">
        <v>6</v>
      </c>
      <c r="T233" s="73">
        <v>4</v>
      </c>
      <c r="U233" s="73">
        <v>5</v>
      </c>
      <c r="V233" s="73">
        <v>6</v>
      </c>
      <c r="W233" s="73">
        <v>2</v>
      </c>
      <c r="X233" s="73">
        <v>2</v>
      </c>
      <c r="Y233" s="73">
        <v>7</v>
      </c>
      <c r="Z233" s="73">
        <v>7</v>
      </c>
      <c r="AA233" s="73">
        <v>6</v>
      </c>
      <c r="AB233" s="73">
        <v>3</v>
      </c>
      <c r="AC233" s="73">
        <v>1</v>
      </c>
      <c r="AD233" s="73">
        <v>2</v>
      </c>
      <c r="AE233" s="73">
        <v>1</v>
      </c>
      <c r="AF233" s="73">
        <v>1</v>
      </c>
      <c r="AG233" s="73">
        <v>8</v>
      </c>
      <c r="AH233" s="73">
        <v>7</v>
      </c>
      <c r="AI233" s="73">
        <v>6</v>
      </c>
      <c r="AJ233" s="73">
        <v>6</v>
      </c>
      <c r="AK233" s="73">
        <v>9</v>
      </c>
      <c r="AL233" s="73">
        <v>8</v>
      </c>
      <c r="AM233" s="73">
        <v>9</v>
      </c>
      <c r="AN233" s="73">
        <v>7</v>
      </c>
      <c r="AO233" s="73">
        <v>7</v>
      </c>
      <c r="AP233" s="73">
        <v>7</v>
      </c>
      <c r="AQ233" s="73">
        <v>8</v>
      </c>
      <c r="AR233" s="73">
        <v>7</v>
      </c>
      <c r="AS233" s="73">
        <v>7</v>
      </c>
      <c r="AT233" s="73">
        <v>7</v>
      </c>
      <c r="AU233" s="73">
        <v>7</v>
      </c>
      <c r="AV233" s="73">
        <v>10</v>
      </c>
      <c r="AW233" s="73">
        <v>12</v>
      </c>
      <c r="AX233" s="73">
        <v>9</v>
      </c>
      <c r="AY233" s="73">
        <v>9</v>
      </c>
      <c r="AZ233" s="73">
        <v>10</v>
      </c>
      <c r="BA233" s="73">
        <v>8</v>
      </c>
      <c r="BB233" s="73">
        <v>5</v>
      </c>
      <c r="BC233" s="73">
        <v>3</v>
      </c>
      <c r="BD233" s="73">
        <v>7</v>
      </c>
      <c r="BE233" s="73">
        <v>6</v>
      </c>
      <c r="BF233" s="73">
        <v>3</v>
      </c>
      <c r="BG233" s="73">
        <v>9</v>
      </c>
      <c r="BH233" s="73">
        <v>11</v>
      </c>
      <c r="BI233" s="73">
        <v>8</v>
      </c>
      <c r="BJ233" s="73">
        <v>11</v>
      </c>
      <c r="BK233" s="73">
        <v>11</v>
      </c>
      <c r="BL233" s="73">
        <v>10</v>
      </c>
      <c r="BM233" s="73">
        <v>12</v>
      </c>
      <c r="BN233" s="73">
        <v>12</v>
      </c>
      <c r="BO233" s="73">
        <v>16</v>
      </c>
      <c r="BP233" s="73">
        <v>19</v>
      </c>
      <c r="BQ233" s="73">
        <v>9</v>
      </c>
      <c r="BR233" s="73">
        <v>6</v>
      </c>
      <c r="BS233" s="73">
        <v>4</v>
      </c>
      <c r="BT233" s="73">
        <v>5</v>
      </c>
      <c r="BU233" s="73">
        <v>7</v>
      </c>
      <c r="BV233" s="73">
        <v>7</v>
      </c>
      <c r="BW233" s="73">
        <v>7</v>
      </c>
      <c r="BX233" s="73">
        <v>11</v>
      </c>
      <c r="BY233" s="73">
        <v>15</v>
      </c>
      <c r="BZ233" s="73">
        <v>14</v>
      </c>
      <c r="CA233" s="73">
        <v>13</v>
      </c>
      <c r="CB233" s="73">
        <v>16</v>
      </c>
      <c r="CC233" s="73">
        <v>9</v>
      </c>
      <c r="CD233" s="73">
        <v>6</v>
      </c>
      <c r="CE233" s="73">
        <v>9</v>
      </c>
      <c r="CF233" s="73">
        <v>9</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0</v>
      </c>
      <c r="J234" s="73">
        <v>0</v>
      </c>
      <c r="K234" s="73">
        <v>0</v>
      </c>
      <c r="L234" s="73">
        <v>0</v>
      </c>
      <c r="M234" s="73">
        <v>0</v>
      </c>
      <c r="N234" s="73">
        <v>0</v>
      </c>
      <c r="O234" s="73">
        <v>0</v>
      </c>
      <c r="P234" s="73">
        <v>0</v>
      </c>
      <c r="Q234" s="73">
        <v>0</v>
      </c>
      <c r="R234" s="73">
        <v>0</v>
      </c>
      <c r="S234" s="73">
        <v>0</v>
      </c>
      <c r="T234" s="73">
        <v>0</v>
      </c>
      <c r="U234" s="73">
        <v>0</v>
      </c>
      <c r="V234" s="73">
        <v>1</v>
      </c>
      <c r="W234" s="73">
        <v>1</v>
      </c>
      <c r="X234" s="73">
        <v>1</v>
      </c>
      <c r="Y234" s="73">
        <v>0</v>
      </c>
      <c r="Z234" s="73">
        <v>0</v>
      </c>
      <c r="AA234" s="73">
        <v>0</v>
      </c>
      <c r="AB234" s="73">
        <v>0</v>
      </c>
      <c r="AC234" s="73">
        <v>0</v>
      </c>
      <c r="AD234" s="73">
        <v>0</v>
      </c>
      <c r="AE234" s="73">
        <v>0</v>
      </c>
      <c r="AF234" s="73">
        <v>0</v>
      </c>
      <c r="AG234" s="73">
        <v>1</v>
      </c>
      <c r="AH234" s="73">
        <v>0</v>
      </c>
      <c r="AI234" s="73">
        <v>0</v>
      </c>
      <c r="AJ234" s="73">
        <v>0</v>
      </c>
      <c r="AK234" s="73">
        <v>0</v>
      </c>
      <c r="AL234" s="73">
        <v>0</v>
      </c>
      <c r="AM234" s="73">
        <v>0</v>
      </c>
      <c r="AN234" s="73">
        <v>0</v>
      </c>
      <c r="AO234" s="73">
        <v>1</v>
      </c>
      <c r="AP234" s="73">
        <v>2</v>
      </c>
      <c r="AQ234" s="73">
        <v>1</v>
      </c>
      <c r="AR234" s="73">
        <v>0</v>
      </c>
      <c r="AS234" s="73">
        <v>0</v>
      </c>
      <c r="AT234" s="73">
        <v>0</v>
      </c>
      <c r="AU234" s="73">
        <v>0</v>
      </c>
      <c r="AV234" s="73">
        <v>1</v>
      </c>
      <c r="AW234" s="73">
        <v>1</v>
      </c>
      <c r="AX234" s="73">
        <v>1</v>
      </c>
      <c r="AY234" s="73">
        <v>0</v>
      </c>
      <c r="AZ234" s="73">
        <v>0</v>
      </c>
      <c r="BA234" s="73">
        <v>0</v>
      </c>
      <c r="BB234" s="73">
        <v>0</v>
      </c>
      <c r="BC234" s="73">
        <v>0</v>
      </c>
      <c r="BD234" s="73">
        <v>0</v>
      </c>
      <c r="BE234" s="73">
        <v>0</v>
      </c>
      <c r="BF234" s="73">
        <v>0</v>
      </c>
      <c r="BG234" s="73">
        <v>1</v>
      </c>
      <c r="BH234" s="73">
        <v>1</v>
      </c>
      <c r="BI234" s="73">
        <v>1</v>
      </c>
      <c r="BJ234" s="73">
        <v>1</v>
      </c>
      <c r="BK234" s="73">
        <v>1</v>
      </c>
      <c r="BL234" s="73">
        <v>1</v>
      </c>
      <c r="BM234" s="73">
        <v>1</v>
      </c>
      <c r="BN234" s="73">
        <v>1</v>
      </c>
      <c r="BO234" s="73">
        <v>2</v>
      </c>
      <c r="BP234" s="73">
        <v>1</v>
      </c>
      <c r="BQ234" s="73">
        <v>2</v>
      </c>
      <c r="BR234" s="73">
        <v>2</v>
      </c>
      <c r="BS234" s="73">
        <v>1</v>
      </c>
      <c r="BT234" s="73">
        <v>0</v>
      </c>
      <c r="BU234" s="73">
        <v>0</v>
      </c>
      <c r="BV234" s="73">
        <v>0</v>
      </c>
      <c r="BW234" s="73">
        <v>0</v>
      </c>
      <c r="BX234" s="73">
        <v>0</v>
      </c>
      <c r="BY234" s="73">
        <v>0</v>
      </c>
      <c r="BZ234" s="73">
        <v>0</v>
      </c>
      <c r="CA234" s="73">
        <v>0</v>
      </c>
      <c r="CB234" s="73">
        <v>0</v>
      </c>
      <c r="CC234" s="73">
        <v>0</v>
      </c>
      <c r="CD234" s="73">
        <v>0</v>
      </c>
      <c r="CE234" s="73">
        <v>0</v>
      </c>
      <c r="CF234" s="73">
        <v>0</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2508</v>
      </c>
      <c r="J235" s="73">
        <v>2549</v>
      </c>
      <c r="K235" s="73">
        <v>2598</v>
      </c>
      <c r="L235" s="73">
        <v>2622</v>
      </c>
      <c r="M235" s="73">
        <v>2559</v>
      </c>
      <c r="N235" s="73">
        <v>2490</v>
      </c>
      <c r="O235" s="73">
        <v>2462</v>
      </c>
      <c r="P235" s="73">
        <v>2236</v>
      </c>
      <c r="Q235" s="73">
        <v>837</v>
      </c>
      <c r="R235" s="73">
        <v>1970</v>
      </c>
      <c r="S235" s="73">
        <v>1996</v>
      </c>
      <c r="T235" s="73">
        <v>2029</v>
      </c>
      <c r="U235" s="73">
        <v>2003</v>
      </c>
      <c r="V235" s="73">
        <v>1951</v>
      </c>
      <c r="W235" s="73">
        <v>1927</v>
      </c>
      <c r="X235" s="73">
        <v>1921</v>
      </c>
      <c r="Y235" s="73">
        <v>1961</v>
      </c>
      <c r="Z235" s="73">
        <v>1979</v>
      </c>
      <c r="AA235" s="73">
        <v>1964</v>
      </c>
      <c r="AB235" s="73">
        <v>837</v>
      </c>
      <c r="AC235" s="73">
        <v>790</v>
      </c>
      <c r="AD235" s="73">
        <v>772</v>
      </c>
      <c r="AE235" s="73">
        <v>780</v>
      </c>
      <c r="AF235" s="73">
        <v>789</v>
      </c>
      <c r="AG235" s="73">
        <v>796</v>
      </c>
      <c r="AH235" s="73">
        <v>789</v>
      </c>
      <c r="AI235" s="73">
        <v>777</v>
      </c>
      <c r="AJ235" s="73">
        <v>777</v>
      </c>
      <c r="AK235" s="73">
        <v>767</v>
      </c>
      <c r="AL235" s="73">
        <v>770</v>
      </c>
      <c r="AM235" s="73">
        <v>767</v>
      </c>
      <c r="AN235" s="73">
        <v>774</v>
      </c>
      <c r="AO235" s="73">
        <v>792</v>
      </c>
      <c r="AP235" s="73">
        <v>806</v>
      </c>
      <c r="AQ235" s="73">
        <v>816</v>
      </c>
      <c r="AR235" s="73">
        <v>827</v>
      </c>
      <c r="AS235" s="73">
        <v>833</v>
      </c>
      <c r="AT235" s="73">
        <v>836</v>
      </c>
      <c r="AU235" s="73">
        <v>881</v>
      </c>
      <c r="AV235" s="73">
        <v>894</v>
      </c>
      <c r="AW235" s="73">
        <v>899</v>
      </c>
      <c r="AX235" s="73">
        <v>901</v>
      </c>
      <c r="AY235" s="73">
        <v>939</v>
      </c>
      <c r="AZ235" s="73">
        <v>973</v>
      </c>
      <c r="BA235" s="73">
        <v>1036</v>
      </c>
      <c r="BB235" s="73">
        <v>1005</v>
      </c>
      <c r="BC235" s="73">
        <v>1023</v>
      </c>
      <c r="BD235" s="73">
        <v>1047</v>
      </c>
      <c r="BE235" s="73">
        <v>1055</v>
      </c>
      <c r="BF235" s="73">
        <v>1090</v>
      </c>
      <c r="BG235" s="73">
        <v>1144</v>
      </c>
      <c r="BH235" s="73">
        <v>1162</v>
      </c>
      <c r="BI235" s="73">
        <v>1174</v>
      </c>
      <c r="BJ235" s="73">
        <v>1222</v>
      </c>
      <c r="BK235" s="73">
        <v>1256</v>
      </c>
      <c r="BL235" s="73">
        <v>1277</v>
      </c>
      <c r="BM235" s="73">
        <v>1284</v>
      </c>
      <c r="BN235" s="73">
        <v>1309</v>
      </c>
      <c r="BO235" s="73">
        <v>1300</v>
      </c>
      <c r="BP235" s="73">
        <v>1303</v>
      </c>
      <c r="BQ235" s="73">
        <v>1323</v>
      </c>
      <c r="BR235" s="73">
        <v>1321</v>
      </c>
      <c r="BS235" s="73">
        <v>1321</v>
      </c>
      <c r="BT235" s="73">
        <v>1346</v>
      </c>
      <c r="BU235" s="73">
        <v>1380</v>
      </c>
      <c r="BV235" s="73">
        <v>1378</v>
      </c>
      <c r="BW235" s="73">
        <v>1360</v>
      </c>
      <c r="BX235" s="73">
        <v>1409</v>
      </c>
      <c r="BY235" s="73">
        <v>1422</v>
      </c>
      <c r="BZ235" s="73">
        <v>1423</v>
      </c>
      <c r="CA235" s="73">
        <v>1425</v>
      </c>
      <c r="CB235" s="73">
        <v>1416</v>
      </c>
      <c r="CC235" s="73">
        <v>1397</v>
      </c>
      <c r="CD235" s="73">
        <v>1364</v>
      </c>
      <c r="CE235" s="73">
        <v>1453</v>
      </c>
      <c r="CF235" s="73">
        <v>1476</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1560</v>
      </c>
      <c r="J236" s="73">
        <v>1560</v>
      </c>
      <c r="K236" s="73">
        <v>1567</v>
      </c>
      <c r="L236" s="73">
        <v>1570</v>
      </c>
      <c r="M236" s="73">
        <v>1573</v>
      </c>
      <c r="N236" s="73">
        <v>1575</v>
      </c>
      <c r="O236" s="73">
        <v>1532</v>
      </c>
      <c r="P236" s="73">
        <v>1538</v>
      </c>
      <c r="Q236" s="73">
        <v>1501</v>
      </c>
      <c r="R236" s="73">
        <v>1519</v>
      </c>
      <c r="S236" s="73">
        <v>1520</v>
      </c>
      <c r="T236" s="73">
        <v>1510</v>
      </c>
      <c r="U236" s="73">
        <v>1504</v>
      </c>
      <c r="V236" s="73">
        <v>1501</v>
      </c>
      <c r="W236" s="73">
        <v>1499</v>
      </c>
      <c r="X236" s="73">
        <v>1502</v>
      </c>
      <c r="Y236" s="73">
        <v>1501</v>
      </c>
      <c r="Z236" s="73">
        <v>1507</v>
      </c>
      <c r="AA236" s="73">
        <v>1507</v>
      </c>
      <c r="AB236" s="73">
        <v>1501</v>
      </c>
      <c r="AC236" s="73">
        <v>1497</v>
      </c>
      <c r="AD236" s="73">
        <v>1495</v>
      </c>
      <c r="AE236" s="73">
        <v>1491</v>
      </c>
      <c r="AF236" s="73">
        <v>1486</v>
      </c>
      <c r="AG236" s="73">
        <v>1491</v>
      </c>
      <c r="AH236" s="73">
        <v>1495</v>
      </c>
      <c r="AI236" s="73">
        <v>1495</v>
      </c>
      <c r="AJ236" s="73">
        <v>1495</v>
      </c>
      <c r="AK236" s="73">
        <v>1512</v>
      </c>
      <c r="AL236" s="73">
        <v>1511</v>
      </c>
      <c r="AM236" s="73">
        <v>1505</v>
      </c>
      <c r="AN236" s="73">
        <v>1517</v>
      </c>
      <c r="AO236" s="73">
        <v>1516</v>
      </c>
      <c r="AP236" s="73">
        <v>1509</v>
      </c>
      <c r="AQ236" s="73">
        <v>1514</v>
      </c>
      <c r="AR236" s="73">
        <v>1520</v>
      </c>
      <c r="AS236" s="73">
        <v>1521</v>
      </c>
      <c r="AT236" s="73">
        <v>1534</v>
      </c>
      <c r="AU236" s="73">
        <v>1522</v>
      </c>
      <c r="AV236" s="73">
        <v>1530</v>
      </c>
      <c r="AW236" s="73">
        <v>1521</v>
      </c>
      <c r="AX236" s="73">
        <v>1516</v>
      </c>
      <c r="AY236" s="73">
        <v>1511</v>
      </c>
      <c r="AZ236" s="73">
        <v>1515</v>
      </c>
      <c r="BA236" s="73">
        <v>1515</v>
      </c>
      <c r="BB236" s="73">
        <v>1512</v>
      </c>
      <c r="BC236" s="73">
        <v>1501</v>
      </c>
      <c r="BD236" s="73">
        <v>1508</v>
      </c>
      <c r="BE236" s="73">
        <v>1514</v>
      </c>
      <c r="BF236" s="73">
        <v>1514</v>
      </c>
      <c r="BG236" s="73">
        <v>1519</v>
      </c>
      <c r="BH236" s="73">
        <v>1515</v>
      </c>
      <c r="BI236" s="73">
        <v>1514</v>
      </c>
      <c r="BJ236" s="73">
        <v>1514</v>
      </c>
      <c r="BK236" s="73">
        <v>1513</v>
      </c>
      <c r="BL236" s="73">
        <v>1510</v>
      </c>
      <c r="BM236" s="73">
        <v>1514</v>
      </c>
      <c r="BN236" s="73">
        <v>1524</v>
      </c>
      <c r="BO236" s="73">
        <v>1528</v>
      </c>
      <c r="BP236" s="73">
        <v>1538</v>
      </c>
      <c r="BQ236" s="73">
        <v>1520</v>
      </c>
      <c r="BR236" s="73">
        <v>1510</v>
      </c>
      <c r="BS236" s="73">
        <v>1502</v>
      </c>
      <c r="BT236" s="73">
        <v>1478</v>
      </c>
      <c r="BU236" s="73">
        <v>1470</v>
      </c>
      <c r="BV236" s="73">
        <v>1462</v>
      </c>
      <c r="BW236" s="73">
        <v>1446</v>
      </c>
      <c r="BX236" s="73">
        <v>1422</v>
      </c>
      <c r="BY236" s="73">
        <v>1408</v>
      </c>
      <c r="BZ236" s="73">
        <v>1404</v>
      </c>
      <c r="CA236" s="73">
        <v>1405</v>
      </c>
      <c r="CB236" s="73">
        <v>1395</v>
      </c>
      <c r="CC236" s="73">
        <v>1373</v>
      </c>
      <c r="CD236" s="73">
        <v>1368</v>
      </c>
      <c r="CE236" s="73">
        <v>1359</v>
      </c>
      <c r="CF236" s="73">
        <v>1367</v>
      </c>
    </row>
    <row r="237" spans="1:84" x14ac:dyDescent="0.25">
      <c r="A237" s="17"/>
      <c r="B237" s="17"/>
      <c r="C237" s="17"/>
      <c r="D237" s="17"/>
      <c r="E237" s="11"/>
      <c r="F237" s="159" t="s">
        <v>212</v>
      </c>
      <c r="G237" s="111" t="e">
        <f ca="1">(INDIRECT("H237")+INDIRECT("I237")+INDIRECT("J237")+INDIRECT("K237")+INDIRECT("L237")+INDIRECT("M237")+INDIRECT("N237")+INDIRECT("O237")+INDIRECT("P237")+INDIRECT("Q237")+INDIRECT("R237")+INDIRECT("S237")) / 12</f>
        <v>#REF!</v>
      </c>
      <c r="H237" s="73" t="e">
        <f>#REF!</f>
        <v>#REF!</v>
      </c>
      <c r="I237" s="73">
        <v>39</v>
      </c>
      <c r="J237" s="73">
        <v>40</v>
      </c>
      <c r="K237" s="73">
        <v>40</v>
      </c>
      <c r="L237" s="73">
        <v>40</v>
      </c>
      <c r="M237" s="73">
        <v>41</v>
      </c>
      <c r="N237" s="73">
        <v>42</v>
      </c>
      <c r="O237" s="73">
        <v>41</v>
      </c>
      <c r="P237" s="73">
        <v>42</v>
      </c>
      <c r="Q237" s="73">
        <v>39</v>
      </c>
      <c r="R237" s="73">
        <v>42</v>
      </c>
      <c r="S237" s="73">
        <v>41</v>
      </c>
      <c r="T237" s="73">
        <v>40</v>
      </c>
      <c r="U237" s="73">
        <v>41</v>
      </c>
      <c r="V237" s="73">
        <v>40</v>
      </c>
      <c r="W237" s="73">
        <v>41</v>
      </c>
      <c r="X237" s="73">
        <v>41</v>
      </c>
      <c r="Y237" s="73">
        <v>42</v>
      </c>
      <c r="Z237" s="73">
        <v>42</v>
      </c>
      <c r="AA237" s="73">
        <v>41</v>
      </c>
      <c r="AB237" s="73">
        <v>39</v>
      </c>
      <c r="AC237" s="73">
        <v>39</v>
      </c>
      <c r="AD237" s="73">
        <v>39</v>
      </c>
      <c r="AE237" s="73">
        <v>41</v>
      </c>
      <c r="AF237" s="73">
        <v>37</v>
      </c>
      <c r="AG237" s="73">
        <v>36</v>
      </c>
      <c r="AH237" s="73">
        <v>34</v>
      </c>
      <c r="AI237" s="73">
        <v>35</v>
      </c>
      <c r="AJ237" s="73">
        <v>35</v>
      </c>
      <c r="AK237" s="73">
        <v>36</v>
      </c>
      <c r="AL237" s="73">
        <v>36</v>
      </c>
      <c r="AM237" s="73">
        <v>35</v>
      </c>
      <c r="AN237" s="73">
        <v>34</v>
      </c>
      <c r="AO237" s="73">
        <v>37</v>
      </c>
      <c r="AP237" s="73">
        <v>36</v>
      </c>
      <c r="AQ237" s="73">
        <v>34</v>
      </c>
      <c r="AR237" s="73">
        <v>34</v>
      </c>
      <c r="AS237" s="73">
        <v>34</v>
      </c>
      <c r="AT237" s="73">
        <v>34</v>
      </c>
      <c r="AU237" s="73">
        <v>33</v>
      </c>
      <c r="AV237" s="73">
        <v>35</v>
      </c>
      <c r="AW237" s="73">
        <v>32</v>
      </c>
      <c r="AX237" s="73">
        <v>32</v>
      </c>
      <c r="AY237" s="73">
        <v>33</v>
      </c>
      <c r="AZ237" s="73">
        <v>32</v>
      </c>
      <c r="BA237" s="73">
        <v>8</v>
      </c>
      <c r="BB237" s="73">
        <v>7</v>
      </c>
      <c r="BC237" s="73">
        <v>8</v>
      </c>
      <c r="BD237" s="73">
        <v>9</v>
      </c>
      <c r="BE237" s="73">
        <v>9</v>
      </c>
      <c r="BF237" s="73">
        <v>7</v>
      </c>
      <c r="BG237" s="73">
        <v>7</v>
      </c>
      <c r="BH237" s="73">
        <v>8</v>
      </c>
      <c r="BI237" s="73">
        <v>8</v>
      </c>
      <c r="BJ237" s="73">
        <v>8</v>
      </c>
      <c r="BK237" s="73">
        <v>8</v>
      </c>
      <c r="BL237" s="73">
        <v>9</v>
      </c>
      <c r="BM237" s="73">
        <v>9</v>
      </c>
      <c r="BN237" s="73">
        <v>10</v>
      </c>
      <c r="BO237" s="73">
        <v>9</v>
      </c>
      <c r="BP237" s="73">
        <v>9</v>
      </c>
      <c r="BQ237" s="73">
        <v>8</v>
      </c>
      <c r="BR237" s="73">
        <v>8</v>
      </c>
      <c r="BS237" s="73">
        <v>9</v>
      </c>
      <c r="BT237" s="73">
        <v>11</v>
      </c>
      <c r="BU237" s="73">
        <v>9</v>
      </c>
      <c r="BV237" s="73">
        <v>10</v>
      </c>
      <c r="BW237" s="73">
        <v>6</v>
      </c>
      <c r="BX237" s="73">
        <v>6</v>
      </c>
      <c r="BY237" s="73">
        <v>6</v>
      </c>
      <c r="BZ237" s="73">
        <v>6</v>
      </c>
      <c r="CA237" s="73">
        <v>6</v>
      </c>
      <c r="CB237" s="73">
        <v>6</v>
      </c>
      <c r="CC237" s="73">
        <v>6</v>
      </c>
      <c r="CD237" s="73">
        <v>4</v>
      </c>
      <c r="CE237" s="73">
        <v>6</v>
      </c>
      <c r="CF237" s="73">
        <v>6</v>
      </c>
    </row>
    <row r="238" spans="1:84" x14ac:dyDescent="0.25">
      <c r="A238" s="17"/>
      <c r="B238" s="17"/>
      <c r="C238" s="17"/>
      <c r="D238" s="17"/>
      <c r="E238" s="11"/>
      <c r="F238" s="159" t="s">
        <v>213</v>
      </c>
      <c r="G238" s="111" t="e">
        <f ca="1">(INDIRECT("H238")+INDIRECT("I238")+INDIRECT("J238")+INDIRECT("K238")+INDIRECT("L238")+INDIRECT("M238")+INDIRECT("N238")+INDIRECT("O238")+INDIRECT("P238")+INDIRECT("Q238")+INDIRECT("R238")+INDIRECT("S238")) / 12</f>
        <v>#REF!</v>
      </c>
      <c r="H238" s="73" t="e">
        <f>#REF!</f>
        <v>#REF!</v>
      </c>
      <c r="I238" s="73">
        <v>5</v>
      </c>
      <c r="J238" s="73">
        <v>5</v>
      </c>
      <c r="K238" s="73">
        <v>3</v>
      </c>
      <c r="L238" s="73">
        <v>3</v>
      </c>
      <c r="M238" s="73">
        <v>4</v>
      </c>
      <c r="N238" s="73">
        <v>6</v>
      </c>
      <c r="O238" s="73">
        <v>6</v>
      </c>
      <c r="P238" s="73">
        <v>5</v>
      </c>
      <c r="Q238" s="73">
        <v>7</v>
      </c>
      <c r="R238" s="73">
        <v>6</v>
      </c>
      <c r="S238" s="73">
        <v>7</v>
      </c>
      <c r="T238" s="73">
        <v>7</v>
      </c>
      <c r="U238" s="73">
        <v>10</v>
      </c>
      <c r="V238" s="73">
        <v>10</v>
      </c>
      <c r="W238" s="73">
        <v>5</v>
      </c>
      <c r="X238" s="73">
        <v>6</v>
      </c>
      <c r="Y238" s="73">
        <v>11</v>
      </c>
      <c r="Z238" s="73">
        <v>11</v>
      </c>
      <c r="AA238" s="73">
        <v>11</v>
      </c>
      <c r="AB238" s="73">
        <v>7</v>
      </c>
      <c r="AC238" s="73">
        <v>8</v>
      </c>
      <c r="AD238" s="73">
        <v>9</v>
      </c>
      <c r="AE238" s="73">
        <v>7</v>
      </c>
      <c r="AF238" s="73">
        <v>7</v>
      </c>
      <c r="AG238" s="73">
        <v>9</v>
      </c>
      <c r="AH238" s="73">
        <v>8</v>
      </c>
      <c r="AI238" s="73">
        <v>8</v>
      </c>
      <c r="AJ238" s="73">
        <v>8</v>
      </c>
      <c r="AK238" s="73">
        <v>9</v>
      </c>
      <c r="AL238" s="73">
        <v>10</v>
      </c>
      <c r="AM238" s="73">
        <v>9</v>
      </c>
      <c r="AN238" s="73">
        <v>9</v>
      </c>
      <c r="AO238" s="73">
        <v>8</v>
      </c>
      <c r="AP238" s="73">
        <v>9</v>
      </c>
      <c r="AQ238" s="73">
        <v>5</v>
      </c>
      <c r="AR238" s="73">
        <v>5</v>
      </c>
      <c r="AS238" s="73">
        <v>5</v>
      </c>
      <c r="AT238" s="73">
        <v>11</v>
      </c>
      <c r="AU238" s="73">
        <v>11</v>
      </c>
      <c r="AV238" s="73">
        <v>14</v>
      </c>
      <c r="AW238" s="73">
        <v>14</v>
      </c>
      <c r="AX238" s="73">
        <v>13</v>
      </c>
      <c r="AY238" s="73">
        <v>13</v>
      </c>
      <c r="AZ238" s="73">
        <v>13</v>
      </c>
      <c r="BA238" s="73">
        <v>14</v>
      </c>
      <c r="BB238" s="73">
        <v>13</v>
      </c>
      <c r="BC238" s="73">
        <v>12</v>
      </c>
      <c r="BD238" s="73">
        <v>9</v>
      </c>
      <c r="BE238" s="73">
        <v>18</v>
      </c>
      <c r="BF238" s="73">
        <v>19</v>
      </c>
      <c r="BG238" s="73">
        <v>11</v>
      </c>
      <c r="BH238" s="73">
        <v>10</v>
      </c>
      <c r="BI238" s="73">
        <v>4</v>
      </c>
      <c r="BJ238" s="73">
        <v>4</v>
      </c>
      <c r="BK238" s="73">
        <v>4</v>
      </c>
      <c r="BL238" s="73">
        <v>7</v>
      </c>
      <c r="BM238" s="73">
        <v>11</v>
      </c>
      <c r="BN238" s="73">
        <v>14</v>
      </c>
      <c r="BO238" s="73">
        <v>18</v>
      </c>
      <c r="BP238" s="73">
        <v>27</v>
      </c>
      <c r="BQ238" s="73">
        <v>21</v>
      </c>
      <c r="BR238" s="73">
        <v>29</v>
      </c>
      <c r="BS238" s="73">
        <v>22</v>
      </c>
      <c r="BT238" s="73">
        <v>19</v>
      </c>
      <c r="BU238" s="73">
        <v>19</v>
      </c>
      <c r="BV238" s="73">
        <v>16</v>
      </c>
      <c r="BW238" s="73">
        <v>15</v>
      </c>
      <c r="BX238" s="73">
        <v>12</v>
      </c>
      <c r="BY238" s="73">
        <v>13</v>
      </c>
      <c r="BZ238" s="73">
        <v>12</v>
      </c>
      <c r="CA238" s="73">
        <v>11</v>
      </c>
      <c r="CB238" s="73">
        <v>14</v>
      </c>
      <c r="CC238" s="73">
        <v>16</v>
      </c>
      <c r="CD238" s="73">
        <v>18</v>
      </c>
      <c r="CE238" s="73">
        <v>15</v>
      </c>
      <c r="CF238" s="73">
        <v>12</v>
      </c>
    </row>
    <row r="239" spans="1:84" ht="13.8" thickBot="1" x14ac:dyDescent="0.3">
      <c r="A239" s="17"/>
      <c r="B239" s="17"/>
      <c r="C239" s="17"/>
      <c r="D239" s="17"/>
      <c r="E239" s="11"/>
      <c r="F239" s="159" t="s">
        <v>214</v>
      </c>
      <c r="G239" s="179" t="e">
        <f ca="1">(INDIRECT("H239")+INDIRECT("I239")+INDIRECT("J239")+INDIRECT("K239")+INDIRECT("L239")+INDIRECT("M239")+INDIRECT("N239")+INDIRECT("O239")+INDIRECT("P239")+INDIRECT("Q239")+INDIRECT("R239")+INDIRECT("S239")) / 12</f>
        <v>#REF!</v>
      </c>
      <c r="H239" s="180" t="e">
        <f>#REF!</f>
        <v>#REF!</v>
      </c>
      <c r="I239" s="180">
        <v>20</v>
      </c>
      <c r="J239" s="180">
        <v>21</v>
      </c>
      <c r="K239" s="180">
        <v>21</v>
      </c>
      <c r="L239" s="180">
        <v>19</v>
      </c>
      <c r="M239" s="180">
        <v>20</v>
      </c>
      <c r="N239" s="180">
        <v>19</v>
      </c>
      <c r="O239" s="180">
        <v>18</v>
      </c>
      <c r="P239" s="180">
        <v>18</v>
      </c>
      <c r="Q239" s="180">
        <v>19</v>
      </c>
      <c r="R239" s="180">
        <v>19</v>
      </c>
      <c r="S239" s="180">
        <v>17</v>
      </c>
      <c r="T239" s="180">
        <v>17</v>
      </c>
      <c r="U239" s="180">
        <v>17</v>
      </c>
      <c r="V239" s="180">
        <v>17</v>
      </c>
      <c r="W239" s="180">
        <v>16</v>
      </c>
      <c r="X239" s="180">
        <v>17</v>
      </c>
      <c r="Y239" s="180">
        <v>17</v>
      </c>
      <c r="Z239" s="180">
        <v>17</v>
      </c>
      <c r="AA239" s="180">
        <v>17</v>
      </c>
      <c r="AB239" s="180">
        <v>19</v>
      </c>
      <c r="AC239" s="180">
        <v>20</v>
      </c>
      <c r="AD239" s="180">
        <v>20</v>
      </c>
      <c r="AE239" s="180">
        <v>21</v>
      </c>
      <c r="AF239" s="180">
        <v>21</v>
      </c>
      <c r="AG239" s="180">
        <v>22</v>
      </c>
      <c r="AH239" s="180">
        <v>20</v>
      </c>
      <c r="AI239" s="180">
        <v>23</v>
      </c>
      <c r="AJ239" s="180">
        <v>23</v>
      </c>
      <c r="AK239" s="180">
        <v>23</v>
      </c>
      <c r="AL239" s="180">
        <v>23</v>
      </c>
      <c r="AM239" s="180">
        <v>24</v>
      </c>
      <c r="AN239" s="180">
        <v>24</v>
      </c>
      <c r="AO239" s="180">
        <v>23</v>
      </c>
      <c r="AP239" s="180">
        <v>23</v>
      </c>
      <c r="AQ239" s="180">
        <v>22</v>
      </c>
      <c r="AR239" s="180">
        <v>21</v>
      </c>
      <c r="AS239" s="180">
        <v>21</v>
      </c>
      <c r="AT239" s="180">
        <v>20</v>
      </c>
      <c r="AU239" s="180">
        <v>19</v>
      </c>
      <c r="AV239" s="180">
        <v>18</v>
      </c>
      <c r="AW239" s="180">
        <v>18</v>
      </c>
      <c r="AX239" s="180">
        <v>19</v>
      </c>
      <c r="AY239" s="180">
        <v>19</v>
      </c>
      <c r="AZ239" s="180">
        <v>19</v>
      </c>
      <c r="BA239" s="180">
        <v>19</v>
      </c>
      <c r="BB239" s="180">
        <v>19</v>
      </c>
      <c r="BC239" s="180">
        <v>19</v>
      </c>
      <c r="BD239" s="180">
        <v>19</v>
      </c>
      <c r="BE239" s="180">
        <v>19</v>
      </c>
      <c r="BF239" s="180">
        <v>21</v>
      </c>
      <c r="BG239" s="180">
        <v>21</v>
      </c>
      <c r="BH239" s="180">
        <v>20</v>
      </c>
      <c r="BI239" s="180">
        <v>21</v>
      </c>
      <c r="BJ239" s="180">
        <v>20</v>
      </c>
      <c r="BK239" s="180">
        <v>18</v>
      </c>
      <c r="BL239" s="180">
        <v>17</v>
      </c>
      <c r="BM239" s="180">
        <v>17</v>
      </c>
      <c r="BN239" s="180">
        <v>16</v>
      </c>
      <c r="BO239" s="180">
        <v>15</v>
      </c>
      <c r="BP239" s="180">
        <v>15</v>
      </c>
      <c r="BQ239" s="180">
        <v>16</v>
      </c>
      <c r="BR239" s="180">
        <v>15</v>
      </c>
      <c r="BS239" s="180">
        <v>16</v>
      </c>
      <c r="BT239" s="180">
        <v>16</v>
      </c>
      <c r="BU239" s="180">
        <v>14</v>
      </c>
      <c r="BV239" s="180">
        <v>13</v>
      </c>
      <c r="BW239" s="180">
        <v>12</v>
      </c>
      <c r="BX239" s="180">
        <v>11</v>
      </c>
      <c r="BY239" s="180">
        <v>10</v>
      </c>
      <c r="BZ239" s="180">
        <v>11</v>
      </c>
      <c r="CA239" s="180">
        <v>11</v>
      </c>
      <c r="CB239" s="180">
        <v>9</v>
      </c>
      <c r="CC239" s="180">
        <v>8</v>
      </c>
      <c r="CD239" s="180">
        <v>8</v>
      </c>
      <c r="CE239" s="180">
        <v>6</v>
      </c>
      <c r="CF239" s="180">
        <v>5</v>
      </c>
    </row>
    <row r="240" spans="1:84" ht="13.8" thickBot="1" x14ac:dyDescent="0.3">
      <c r="A240" s="17"/>
      <c r="B240" s="17"/>
      <c r="C240" s="17"/>
      <c r="D240" s="17"/>
      <c r="E240" s="15"/>
      <c r="F240" s="16"/>
      <c r="G240" s="118"/>
      <c r="H240" s="118"/>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Z8UVQ7eHaUZDZlUbbuT+pDBtsOQzV9jt7qRn+guHF3ODuaciYSMm//EhjECN4NgaEJxgULQZu2V7r+ABuizQAQ==" saltValue="KAIe0kQo0WWDRK0ZGA5Fjg==" spinCount="100000" sheet="1" objects="1" scenarios="1" insertColumns="0"/>
  <phoneticPr fontId="0" type="noConversion"/>
  <conditionalFormatting sqref="A20">
    <cfRule type="cellIs" dxfId="1340" priority="371" stopIfTrue="1" operator="lessThan">
      <formula>1000</formula>
    </cfRule>
  </conditionalFormatting>
  <conditionalFormatting sqref="B20">
    <cfRule type="cellIs" dxfId="1339" priority="369" stopIfTrue="1" operator="between">
      <formula>1000</formula>
      <formula>2000</formula>
    </cfRule>
    <cfRule type="cellIs" dxfId="1338" priority="370" stopIfTrue="1" operator="lessThan">
      <formula>1000</formula>
    </cfRule>
  </conditionalFormatting>
  <conditionalFormatting sqref="C20 C31 C33 C65 C75 C83 C95 C131 C133 C135:C136 C138 C140 C142 C145 C147 C150:C151 C159 C161 C163 C167 C169 C179 C181 C183 C185 C187 C194:C196 C198 C200 C202 C206 C208 C211 C214 C222:C223">
    <cfRule type="cellIs" dxfId="1337" priority="372" stopIfTrue="1" operator="equal">
      <formula>"g"</formula>
    </cfRule>
    <cfRule type="cellIs" dxfId="1336" priority="373" stopIfTrue="1" operator="equal">
      <formula>"r"</formula>
    </cfRule>
    <cfRule type="cellIs" dxfId="1335" priority="374" stopIfTrue="1" operator="equal">
      <formula>"y"</formula>
    </cfRule>
  </conditionalFormatting>
  <conditionalFormatting sqref="C67 C69 C71">
    <cfRule type="cellIs" dxfId="1334" priority="318" stopIfTrue="1" operator="equal">
      <formula>"g"</formula>
    </cfRule>
    <cfRule type="cellIs" dxfId="1333" priority="319" stopIfTrue="1" operator="equal">
      <formula>"r"</formula>
    </cfRule>
    <cfRule type="cellIs" dxfId="1332" priority="320" stopIfTrue="1" operator="equal">
      <formula>"y"</formula>
    </cfRule>
  </conditionalFormatting>
  <conditionalFormatting sqref="C77 C79 C81">
    <cfRule type="cellIs" dxfId="1331" priority="309" stopIfTrue="1" operator="equal">
      <formula>"g"</formula>
    </cfRule>
    <cfRule type="cellIs" dxfId="1330" priority="310" stopIfTrue="1" operator="equal">
      <formula>"r"</formula>
    </cfRule>
    <cfRule type="cellIs" dxfId="1329" priority="311" stopIfTrue="1" operator="equal">
      <formula>"y"</formula>
    </cfRule>
  </conditionalFormatting>
  <conditionalFormatting sqref="C85 C87">
    <cfRule type="cellIs" dxfId="1328" priority="300" stopIfTrue="1" operator="equal">
      <formula>"g"</formula>
    </cfRule>
    <cfRule type="cellIs" dxfId="1327" priority="301" stopIfTrue="1" operator="equal">
      <formula>"r"</formula>
    </cfRule>
    <cfRule type="cellIs" dxfId="1326" priority="302" stopIfTrue="1" operator="equal">
      <formula>"y"</formula>
    </cfRule>
  </conditionalFormatting>
  <conditionalFormatting sqref="C89 C91 C93">
    <cfRule type="cellIs" dxfId="1325" priority="291" stopIfTrue="1" operator="equal">
      <formula>"g"</formula>
    </cfRule>
    <cfRule type="cellIs" dxfId="1324" priority="292" stopIfTrue="1" operator="equal">
      <formula>"r"</formula>
    </cfRule>
    <cfRule type="cellIs" dxfId="1323" priority="293" stopIfTrue="1" operator="equal">
      <formula>"y"</formula>
    </cfRule>
  </conditionalFormatting>
  <conditionalFormatting sqref="C97 C99">
    <cfRule type="cellIs" dxfId="1322" priority="282" stopIfTrue="1" operator="equal">
      <formula>"g"</formula>
    </cfRule>
    <cfRule type="cellIs" dxfId="1321" priority="283" stopIfTrue="1" operator="equal">
      <formula>"r"</formula>
    </cfRule>
    <cfRule type="cellIs" dxfId="1320" priority="284" stopIfTrue="1" operator="equal">
      <formula>"y"</formula>
    </cfRule>
  </conditionalFormatting>
  <conditionalFormatting sqref="H82:BZ82">
    <cfRule type="expression" dxfId="1319" priority="1" stopIfTrue="1">
      <formula>H83&lt;0.00075</formula>
    </cfRule>
    <cfRule type="expression" dxfId="1318" priority="2" stopIfTrue="1">
      <formula>H83 &gt; 0.0015</formula>
    </cfRule>
    <cfRule type="expression" dxfId="1317" priority="3" stopIfTrue="1">
      <formula>H83 &gt;= 0.00075</formula>
    </cfRule>
  </conditionalFormatting>
  <conditionalFormatting sqref="H21:CF21">
    <cfRule type="expression" dxfId="1316" priority="192" stopIfTrue="1">
      <formula>H22&lt;0.0101</formula>
    </cfRule>
    <cfRule type="expression" dxfId="1315" priority="193" stopIfTrue="1">
      <formula>H22&gt;0.0201</formula>
    </cfRule>
    <cfRule type="expression" dxfId="1314" priority="194" stopIfTrue="1">
      <formula>H22&lt;0.0201</formula>
    </cfRule>
  </conditionalFormatting>
  <conditionalFormatting sqref="H22:CF22">
    <cfRule type="cellIs" dxfId="1313" priority="195" stopIfTrue="1" operator="lessThanOrEqual">
      <formula>0.01</formula>
    </cfRule>
    <cfRule type="cellIs" dxfId="1312" priority="196" stopIfTrue="1" operator="between">
      <formula>0.01</formula>
      <formula>0.02</formula>
    </cfRule>
    <cfRule type="cellIs" dxfId="1311" priority="197" stopIfTrue="1" operator="greaterThan">
      <formula>0.02</formula>
    </cfRule>
  </conditionalFormatting>
  <conditionalFormatting sqref="H31:CF31">
    <cfRule type="cellIs" dxfId="1310" priority="55" stopIfTrue="1" operator="lessThanOrEqual">
      <formula>0.4</formula>
    </cfRule>
    <cfRule type="cellIs" dxfId="1309" priority="56" stopIfTrue="1" operator="greaterThan">
      <formula>0.65</formula>
    </cfRule>
    <cfRule type="cellIs" dxfId="1308" priority="57" stopIfTrue="1" operator="between">
      <formula>0.4</formula>
      <formula>0.65</formula>
    </cfRule>
  </conditionalFormatting>
  <conditionalFormatting sqref="H32:CF32">
    <cfRule type="expression" dxfId="1307" priority="58" stopIfTrue="1">
      <formula>H33&lt;0.000201</formula>
    </cfRule>
    <cfRule type="expression" dxfId="1306" priority="59" stopIfTrue="1">
      <formula>H33&gt;0.0005</formula>
    </cfRule>
    <cfRule type="expression" dxfId="1305" priority="60" stopIfTrue="1">
      <formula>H33&lt;0.0005</formula>
    </cfRule>
  </conditionalFormatting>
  <conditionalFormatting sqref="H33:CF33">
    <cfRule type="cellIs" dxfId="1304" priority="61" stopIfTrue="1" operator="lessThanOrEqual">
      <formula>0.0002</formula>
    </cfRule>
    <cfRule type="cellIs" dxfId="1303" priority="62" stopIfTrue="1" operator="greaterThan">
      <formula>0.0005</formula>
    </cfRule>
    <cfRule type="cellIs" dxfId="1302" priority="63" stopIfTrue="1" operator="between">
      <formula>0.0002</formula>
      <formula>0.0005</formula>
    </cfRule>
  </conditionalFormatting>
  <conditionalFormatting sqref="H34:CF34">
    <cfRule type="expression" dxfId="1301" priority="49" stopIfTrue="1">
      <formula>H35&lt;0.0301</formula>
    </cfRule>
    <cfRule type="expression" dxfId="1300" priority="50" stopIfTrue="1">
      <formula>H35&gt;0.05</formula>
    </cfRule>
    <cfRule type="expression" dxfId="1299" priority="51" stopIfTrue="1">
      <formula>H35&lt;0.0501</formula>
    </cfRule>
  </conditionalFormatting>
  <conditionalFormatting sqref="H35:CF35">
    <cfRule type="cellIs" dxfId="1298" priority="52" stopIfTrue="1" operator="lessThanOrEqual">
      <formula>0.0301</formula>
    </cfRule>
    <cfRule type="cellIs" dxfId="1297" priority="53" stopIfTrue="1" operator="between">
      <formula>0.03</formula>
      <formula>0.0501</formula>
    </cfRule>
    <cfRule type="cellIs" dxfId="1296" priority="54" stopIfTrue="1" operator="greaterThan">
      <formula>0.05</formula>
    </cfRule>
  </conditionalFormatting>
  <conditionalFormatting sqref="H36:CF36">
    <cfRule type="cellIs" dxfId="1295" priority="64" stopIfTrue="1" operator="lessThanOrEqual">
      <formula>0</formula>
    </cfRule>
    <cfRule type="cellIs" dxfId="1294" priority="65" stopIfTrue="1" operator="greaterThan">
      <formula>0</formula>
    </cfRule>
  </conditionalFormatting>
  <conditionalFormatting sqref="H37:CF37">
    <cfRule type="expression" dxfId="1293" priority="69" stopIfTrue="1">
      <formula>H38&lt;0.005</formula>
    </cfRule>
    <cfRule type="expression" dxfId="1292" priority="70" stopIfTrue="1">
      <formula>H38&gt;=0.01</formula>
    </cfRule>
    <cfRule type="expression" dxfId="1291" priority="71" stopIfTrue="1">
      <formula>H38&lt;0.01</formula>
    </cfRule>
  </conditionalFormatting>
  <conditionalFormatting sqref="H38:CF38">
    <cfRule type="cellIs" dxfId="1290" priority="66" stopIfTrue="1" operator="lessThan">
      <formula>0.005</formula>
    </cfRule>
    <cfRule type="cellIs" dxfId="1289" priority="67" stopIfTrue="1" operator="between">
      <formula>0.005</formula>
      <formula>0.01</formula>
    </cfRule>
    <cfRule type="cellIs" dxfId="1288" priority="68" stopIfTrue="1" operator="greaterThan">
      <formula>0.01</formula>
    </cfRule>
  </conditionalFormatting>
  <conditionalFormatting sqref="H39:CF39">
    <cfRule type="expression" dxfId="1287" priority="72" stopIfTrue="1">
      <formula>H40&lt;0.01</formula>
    </cfRule>
    <cfRule type="expression" dxfId="1286" priority="73" stopIfTrue="1">
      <formula>H40&lt;0.01501</formula>
    </cfRule>
    <cfRule type="expression" dxfId="1285" priority="74" stopIfTrue="1">
      <formula>H40&gt;0.015</formula>
    </cfRule>
  </conditionalFormatting>
  <conditionalFormatting sqref="H40:CF40">
    <cfRule type="cellIs" dxfId="1284" priority="75" stopIfTrue="1" operator="lessThanOrEqual">
      <formula>0.01</formula>
    </cfRule>
    <cfRule type="cellIs" dxfId="1283" priority="76" stopIfTrue="1" operator="between">
      <formula>0.01</formula>
      <formula>0.01501</formula>
    </cfRule>
    <cfRule type="cellIs" dxfId="1282" priority="77" stopIfTrue="1" operator="greaterThanOrEqual">
      <formula>0.01501</formula>
    </cfRule>
  </conditionalFormatting>
  <conditionalFormatting sqref="H45:CF45 H47:CF47">
    <cfRule type="expression" dxfId="1281" priority="78" stopIfTrue="1">
      <formula>H46&lt;0.00501</formula>
    </cfRule>
    <cfRule type="expression" dxfId="1280" priority="79" stopIfTrue="1">
      <formula>H46&gt;0.01</formula>
    </cfRule>
    <cfRule type="expression" dxfId="1279" priority="80" stopIfTrue="1">
      <formula>H46&lt;0.0101</formula>
    </cfRule>
  </conditionalFormatting>
  <conditionalFormatting sqref="H46:CF46 H48:CF48">
    <cfRule type="cellIs" dxfId="1278" priority="81" stopIfTrue="1" operator="lessThanOrEqual">
      <formula>0.005</formula>
    </cfRule>
    <cfRule type="cellIs" dxfId="1277" priority="82" stopIfTrue="1" operator="greaterThan">
      <formula>0.01</formula>
    </cfRule>
    <cfRule type="cellIs" dxfId="1276" priority="83" stopIfTrue="1" operator="between">
      <formula>0.005</formula>
      <formula>0.0101</formula>
    </cfRule>
  </conditionalFormatting>
  <conditionalFormatting sqref="H49:CF49">
    <cfRule type="expression" dxfId="1275" priority="198" stopIfTrue="1">
      <formula>H50&lt;0.0401</formula>
    </cfRule>
    <cfRule type="expression" dxfId="1274" priority="199" stopIfTrue="1">
      <formula>H50&gt;0.08</formula>
    </cfRule>
    <cfRule type="expression" dxfId="1273" priority="200" stopIfTrue="1">
      <formula>H50&lt;0.0801</formula>
    </cfRule>
  </conditionalFormatting>
  <conditionalFormatting sqref="H50:CF50">
    <cfRule type="cellIs" dxfId="1272" priority="201" stopIfTrue="1" operator="lessThanOrEqual">
      <formula>0.04</formula>
    </cfRule>
    <cfRule type="cellIs" dxfId="1271" priority="202" stopIfTrue="1" operator="greaterThan">
      <formula>0.08</formula>
    </cfRule>
    <cfRule type="cellIs" dxfId="1270" priority="203" stopIfTrue="1" operator="between">
      <formula>0.04</formula>
      <formula>0.0801</formula>
    </cfRule>
  </conditionalFormatting>
  <conditionalFormatting sqref="H51:CF51">
    <cfRule type="cellIs" dxfId="1269" priority="84" stopIfTrue="1" operator="lessThanOrEqual">
      <formula>50</formula>
    </cfRule>
    <cfRule type="cellIs" dxfId="1268" priority="85" stopIfTrue="1" operator="greaterThan">
      <formula>80</formula>
    </cfRule>
    <cfRule type="cellIs" dxfId="1267" priority="86" stopIfTrue="1" operator="between">
      <formula>50</formula>
      <formula>81</formula>
    </cfRule>
  </conditionalFormatting>
  <conditionalFormatting sqref="H53:CF53">
    <cfRule type="expression" dxfId="1266" priority="87" stopIfTrue="1">
      <formula>H54&lt;0.1501</formula>
    </cfRule>
    <cfRule type="expression" dxfId="1265" priority="88" stopIfTrue="1">
      <formula>H54&lt;0.201</formula>
    </cfRule>
    <cfRule type="expression" dxfId="1264" priority="89" stopIfTrue="1">
      <formula>H54&gt;0.2</formula>
    </cfRule>
  </conditionalFormatting>
  <conditionalFormatting sqref="H54:CF54">
    <cfRule type="cellIs" dxfId="1263" priority="90" stopIfTrue="1" operator="lessThanOrEqual">
      <formula>0.15</formula>
    </cfRule>
    <cfRule type="cellIs" dxfId="1262" priority="91" stopIfTrue="1" operator="lessThanOrEqual">
      <formula>0.2</formula>
    </cfRule>
    <cfRule type="cellIs" dxfId="1261" priority="92" stopIfTrue="1" operator="greaterThan">
      <formula>0.2</formula>
    </cfRule>
  </conditionalFormatting>
  <conditionalFormatting sqref="H64:CF64 H66:CF66 H68:CF68 H70:CF70">
    <cfRule type="expression" dxfId="1260" priority="114" stopIfTrue="1">
      <formula>H65&lt;0.0101</formula>
    </cfRule>
    <cfRule type="expression" dxfId="1259" priority="115" stopIfTrue="1">
      <formula>H65&gt;0.02</formula>
    </cfRule>
    <cfRule type="expression" dxfId="1258" priority="116" stopIfTrue="1">
      <formula>H65&lt;0.0201</formula>
    </cfRule>
  </conditionalFormatting>
  <conditionalFormatting sqref="H65:CF65 H83:CF83 H95:CF95">
    <cfRule type="cellIs" dxfId="1257" priority="96" stopIfTrue="1" operator="lessThanOrEqual">
      <formula>0.01</formula>
    </cfRule>
    <cfRule type="cellIs" dxfId="1256" priority="97" stopIfTrue="1" operator="between">
      <formula>0.01</formula>
      <formula>0.0201</formula>
    </cfRule>
    <cfRule type="cellIs" dxfId="1255" priority="98" stopIfTrue="1" operator="greaterThanOrEqual">
      <formula>0.02</formula>
    </cfRule>
  </conditionalFormatting>
  <conditionalFormatting sqref="H67:CF67">
    <cfRule type="cellIs" dxfId="1254" priority="37" stopIfTrue="1" operator="lessThanOrEqual">
      <formula>0.01</formula>
    </cfRule>
    <cfRule type="cellIs" dxfId="1253" priority="38" stopIfTrue="1" operator="between">
      <formula>0.01</formula>
      <formula>0.0201</formula>
    </cfRule>
    <cfRule type="cellIs" dxfId="1252" priority="39" stopIfTrue="1" operator="greaterThanOrEqual">
      <formula>0.02</formula>
    </cfRule>
  </conditionalFormatting>
  <conditionalFormatting sqref="H69:CF69">
    <cfRule type="cellIs" dxfId="1251" priority="34" stopIfTrue="1" operator="lessThanOrEqual">
      <formula>0.01</formula>
    </cfRule>
    <cfRule type="cellIs" dxfId="1250" priority="35" stopIfTrue="1" operator="between">
      <formula>0.01</formula>
      <formula>0.0201</formula>
    </cfRule>
    <cfRule type="cellIs" dxfId="1249" priority="36" stopIfTrue="1" operator="greaterThanOrEqual">
      <formula>0.02</formula>
    </cfRule>
  </conditionalFormatting>
  <conditionalFormatting sqref="H71:CF71">
    <cfRule type="cellIs" dxfId="1248" priority="31" stopIfTrue="1" operator="lessThanOrEqual">
      <formula>0.01</formula>
    </cfRule>
    <cfRule type="cellIs" dxfId="1247" priority="32" stopIfTrue="1" operator="between">
      <formula>0.01</formula>
      <formula>0.0201</formula>
    </cfRule>
    <cfRule type="cellIs" dxfId="1246" priority="33" stopIfTrue="1" operator="greaterThanOrEqual">
      <formula>0.02</formula>
    </cfRule>
  </conditionalFormatting>
  <conditionalFormatting sqref="H74:CF74 H76:CF76 H78:CF78 H80:CF80 H84:CF84 H86:CF86 H90:CF90 H92:CF92 H96:CF96 H98:CF98">
    <cfRule type="expression" dxfId="1245" priority="93" stopIfTrue="1">
      <formula>H75&lt;0.00075</formula>
    </cfRule>
    <cfRule type="expression" dxfId="1244" priority="94" stopIfTrue="1">
      <formula>H75 &gt; 0.0015</formula>
    </cfRule>
    <cfRule type="expression" dxfId="1243" priority="95" stopIfTrue="1">
      <formula>H75 &gt;= 0.00075</formula>
    </cfRule>
  </conditionalFormatting>
  <conditionalFormatting sqref="H75:CF75">
    <cfRule type="cellIs" dxfId="1242" priority="102" stopIfTrue="1" operator="lessThan">
      <formula>0.00075</formula>
    </cfRule>
    <cfRule type="cellIs" dxfId="1241" priority="103" stopIfTrue="1" operator="between">
      <formula>0.00075</formula>
      <formula>0.0015</formula>
    </cfRule>
    <cfRule type="cellIs" dxfId="1240" priority="104" stopIfTrue="1" operator="greaterThanOrEqual">
      <formula>0.0015</formula>
    </cfRule>
  </conditionalFormatting>
  <conditionalFormatting sqref="H77:CF77">
    <cfRule type="cellIs" dxfId="1239" priority="28" stopIfTrue="1" operator="lessThanOrEqual">
      <formula>0.01</formula>
    </cfRule>
    <cfRule type="cellIs" dxfId="1238" priority="29" stopIfTrue="1" operator="between">
      <formula>0.01</formula>
      <formula>0.0201</formula>
    </cfRule>
    <cfRule type="cellIs" dxfId="1237" priority="30" stopIfTrue="1" operator="greaterThanOrEqual">
      <formula>0.02</formula>
    </cfRule>
  </conditionalFormatting>
  <conditionalFormatting sqref="H79:CF79">
    <cfRule type="cellIs" dxfId="1236" priority="25" stopIfTrue="1" operator="lessThanOrEqual">
      <formula>0.01</formula>
    </cfRule>
    <cfRule type="cellIs" dxfId="1235" priority="26" stopIfTrue="1" operator="between">
      <formula>0.01</formula>
      <formula>0.0201</formula>
    </cfRule>
    <cfRule type="cellIs" dxfId="1234" priority="27" stopIfTrue="1" operator="greaterThanOrEqual">
      <formula>0.02</formula>
    </cfRule>
  </conditionalFormatting>
  <conditionalFormatting sqref="H81:CF81">
    <cfRule type="cellIs" dxfId="1233" priority="22" stopIfTrue="1" operator="lessThanOrEqual">
      <formula>0.01</formula>
    </cfRule>
    <cfRule type="cellIs" dxfId="1232" priority="23" stopIfTrue="1" operator="between">
      <formula>0.01</formula>
      <formula>0.0201</formula>
    </cfRule>
    <cfRule type="cellIs" dxfId="1231" priority="24" stopIfTrue="1" operator="greaterThanOrEqual">
      <formula>0.02</formula>
    </cfRule>
  </conditionalFormatting>
  <conditionalFormatting sqref="H85:CF85">
    <cfRule type="cellIs" dxfId="1230" priority="19" stopIfTrue="1" operator="lessThanOrEqual">
      <formula>0.01</formula>
    </cfRule>
    <cfRule type="cellIs" dxfId="1229" priority="20" stopIfTrue="1" operator="between">
      <formula>0.01</formula>
      <formula>0.0201</formula>
    </cfRule>
    <cfRule type="cellIs" dxfId="1228" priority="21" stopIfTrue="1" operator="greaterThanOrEqual">
      <formula>0.02</formula>
    </cfRule>
  </conditionalFormatting>
  <conditionalFormatting sqref="H87:CF87">
    <cfRule type="cellIs" dxfId="1227" priority="16" stopIfTrue="1" operator="lessThanOrEqual">
      <formula>0.01</formula>
    </cfRule>
    <cfRule type="cellIs" dxfId="1226" priority="17" stopIfTrue="1" operator="between">
      <formula>0.01</formula>
      <formula>0.0201</formula>
    </cfRule>
    <cfRule type="cellIs" dxfId="1225" priority="18" stopIfTrue="1" operator="greaterThanOrEqual">
      <formula>0.02</formula>
    </cfRule>
  </conditionalFormatting>
  <conditionalFormatting sqref="H89:CF89">
    <cfRule type="cellIs" dxfId="1224" priority="40" stopIfTrue="1" operator="lessThanOrEqual">
      <formula>0.01</formula>
    </cfRule>
    <cfRule type="cellIs" dxfId="1223" priority="41" stopIfTrue="1" operator="between">
      <formula>0.01</formula>
      <formula>0.0201</formula>
    </cfRule>
    <cfRule type="cellIs" dxfId="1222" priority="42" stopIfTrue="1" operator="greaterThanOrEqual">
      <formula>0.02</formula>
    </cfRule>
  </conditionalFormatting>
  <conditionalFormatting sqref="H91:CF91">
    <cfRule type="cellIs" dxfId="1221" priority="13" stopIfTrue="1" operator="lessThanOrEqual">
      <formula>0.01</formula>
    </cfRule>
    <cfRule type="cellIs" dxfId="1220" priority="14" stopIfTrue="1" operator="between">
      <formula>0.01</formula>
      <formula>0.0201</formula>
    </cfRule>
    <cfRule type="cellIs" dxfId="1219" priority="15" stopIfTrue="1" operator="greaterThanOrEqual">
      <formula>0.02</formula>
    </cfRule>
  </conditionalFormatting>
  <conditionalFormatting sqref="H93:CF93">
    <cfRule type="cellIs" dxfId="1218" priority="10" stopIfTrue="1" operator="lessThanOrEqual">
      <formula>0.01</formula>
    </cfRule>
    <cfRule type="cellIs" dxfId="1217" priority="11" stopIfTrue="1" operator="between">
      <formula>0.01</formula>
      <formula>0.0201</formula>
    </cfRule>
    <cfRule type="cellIs" dxfId="1216" priority="12" stopIfTrue="1" operator="greaterThanOrEqual">
      <formula>0.02</formula>
    </cfRule>
  </conditionalFormatting>
  <conditionalFormatting sqref="H94:CF94">
    <cfRule type="expression" dxfId="1215" priority="105" stopIfTrue="1">
      <formula>H95 &lt;= 0.01</formula>
    </cfRule>
    <cfRule type="expression" dxfId="1214" priority="106" stopIfTrue="1">
      <formula xml:space="preserve"> H95 &gt;= 0.02</formula>
    </cfRule>
    <cfRule type="expression" dxfId="1213" priority="107" stopIfTrue="1">
      <formula xml:space="preserve"> H95 &gt; 0.01</formula>
    </cfRule>
  </conditionalFormatting>
  <conditionalFormatting sqref="H97:CF97">
    <cfRule type="cellIs" dxfId="1212" priority="7" stopIfTrue="1" operator="lessThanOrEqual">
      <formula>0.01</formula>
    </cfRule>
    <cfRule type="cellIs" dxfId="1211" priority="8" stopIfTrue="1" operator="between">
      <formula>0.01</formula>
      <formula>0.0201</formula>
    </cfRule>
    <cfRule type="cellIs" dxfId="1210" priority="9" stopIfTrue="1" operator="greaterThanOrEqual">
      <formula>0.02</formula>
    </cfRule>
  </conditionalFormatting>
  <conditionalFormatting sqref="H99:CF99">
    <cfRule type="cellIs" dxfId="1209" priority="4" stopIfTrue="1" operator="lessThanOrEqual">
      <formula>0.01</formula>
    </cfRule>
    <cfRule type="cellIs" dxfId="1208" priority="5" stopIfTrue="1" operator="between">
      <formula>0.01</formula>
      <formula>0.0201</formula>
    </cfRule>
    <cfRule type="cellIs" dxfId="1207" priority="6" stopIfTrue="1" operator="greaterThanOrEqual">
      <formula>0.02</formula>
    </cfRule>
  </conditionalFormatting>
  <conditionalFormatting sqref="H130:CF130 H137:CF137 H139:CF139">
    <cfRule type="expression" dxfId="1206" priority="108" stopIfTrue="1">
      <formula>H131&lt;0.0501</formula>
    </cfRule>
    <cfRule type="expression" dxfId="1205" priority="109" stopIfTrue="1">
      <formula>H131&lt;0.07501</formula>
    </cfRule>
    <cfRule type="expression" dxfId="1204" priority="110" stopIfTrue="1">
      <formula>H131&gt;0.075</formula>
    </cfRule>
  </conditionalFormatting>
  <conditionalFormatting sqref="H131:CF131">
    <cfRule type="cellIs" dxfId="1203" priority="111" stopIfTrue="1" operator="lessThanOrEqual">
      <formula>0.05</formula>
    </cfRule>
    <cfRule type="cellIs" dxfId="1202" priority="112" stopIfTrue="1" operator="between">
      <formula>0.05</formula>
      <formula>0.07501</formula>
    </cfRule>
    <cfRule type="cellIs" dxfId="1201" priority="113" stopIfTrue="1" operator="greaterThan">
      <formula>0.075</formula>
    </cfRule>
  </conditionalFormatting>
  <conditionalFormatting sqref="H132:CF132">
    <cfRule type="expression" dxfId="1200" priority="117" stopIfTrue="1">
      <formula>H133&lt;0.0201</formula>
    </cfRule>
    <cfRule type="expression" dxfId="1199" priority="118" stopIfTrue="1">
      <formula>H133&lt;0.0401</formula>
    </cfRule>
    <cfRule type="expression" dxfId="1198" priority="119" stopIfTrue="1">
      <formula>H133&gt;0.04</formula>
    </cfRule>
  </conditionalFormatting>
  <conditionalFormatting sqref="H133:CF133">
    <cfRule type="cellIs" dxfId="1197" priority="120" stopIfTrue="1" operator="lessThanOrEqual">
      <formula>0.02</formula>
    </cfRule>
    <cfRule type="cellIs" dxfId="1196" priority="121" stopIfTrue="1" operator="between">
      <formula>0.02</formula>
      <formula>0.0401</formula>
    </cfRule>
    <cfRule type="cellIs" dxfId="1195" priority="122" stopIfTrue="1" operator="greaterThan">
      <formula>0.04</formula>
    </cfRule>
  </conditionalFormatting>
  <conditionalFormatting sqref="H134:CF134">
    <cfRule type="expression" dxfId="1194" priority="123" stopIfTrue="1">
      <formula>H135&lt;0.0301</formula>
    </cfRule>
    <cfRule type="expression" dxfId="1193" priority="124" stopIfTrue="1">
      <formula>H135&lt;0.0501</formula>
    </cfRule>
    <cfRule type="expression" dxfId="1192" priority="125" stopIfTrue="1">
      <formula>H135&gt;0.05</formula>
    </cfRule>
  </conditionalFormatting>
  <conditionalFormatting sqref="H135:CF135">
    <cfRule type="cellIs" dxfId="1191" priority="126" stopIfTrue="1" operator="lessThanOrEqual">
      <formula>0.03</formula>
    </cfRule>
    <cfRule type="cellIs" dxfId="1190" priority="127" stopIfTrue="1" operator="between">
      <formula>0.03</formula>
      <formula>0.0501</formula>
    </cfRule>
    <cfRule type="cellIs" dxfId="1189" priority="128" stopIfTrue="1" operator="greaterThan">
      <formula>0.05</formula>
    </cfRule>
  </conditionalFormatting>
  <conditionalFormatting sqref="H136:CF136">
    <cfRule type="cellIs" dxfId="1188" priority="129" stopIfTrue="1" operator="lessThan">
      <formula>201</formula>
    </cfRule>
    <cfRule type="cellIs" dxfId="1187" priority="130" stopIfTrue="1" operator="lessThan">
      <formula>501</formula>
    </cfRule>
    <cfRule type="cellIs" dxfId="1186" priority="131" stopIfTrue="1" operator="greaterThan">
      <formula>500</formula>
    </cfRule>
  </conditionalFormatting>
  <conditionalFormatting sqref="H138:CF138">
    <cfRule type="cellIs" dxfId="1185" priority="132" stopIfTrue="1" operator="lessThan">
      <formula>0.005</formula>
    </cfRule>
    <cfRule type="cellIs" dxfId="1184" priority="133" stopIfTrue="1" operator="between">
      <formula>0.005</formula>
      <formula>0.0101</formula>
    </cfRule>
    <cfRule type="cellIs" dxfId="1183" priority="134" stopIfTrue="1" operator="greaterThan">
      <formula>0.01</formula>
    </cfRule>
  </conditionalFormatting>
  <conditionalFormatting sqref="H140:CF140">
    <cfRule type="cellIs" dxfId="1182" priority="135" stopIfTrue="1" operator="lessThanOrEqual">
      <formula>0.01</formula>
    </cfRule>
    <cfRule type="cellIs" dxfId="1181" priority="136" stopIfTrue="1" operator="between">
      <formula>0.01</formula>
      <formula>0.01501</formula>
    </cfRule>
    <cfRule type="cellIs" dxfId="1180" priority="137" stopIfTrue="1" operator="greaterThan">
      <formula>0.015</formula>
    </cfRule>
  </conditionalFormatting>
  <conditionalFormatting sqref="H141:CF141">
    <cfRule type="expression" dxfId="1179" priority="43" stopIfTrue="1">
      <formula>H142&lt;0.001</formula>
    </cfRule>
    <cfRule type="expression" dxfId="1178" priority="44" stopIfTrue="1">
      <formula>H142&lt;0.001501</formula>
    </cfRule>
    <cfRule type="expression" dxfId="1177" priority="45" stopIfTrue="1">
      <formula>H142&gt;0.015</formula>
    </cfRule>
  </conditionalFormatting>
  <conditionalFormatting sqref="H142:CF142">
    <cfRule type="cellIs" dxfId="1176" priority="144" stopIfTrue="1" operator="lessThanOrEqual">
      <formula>0.001</formula>
    </cfRule>
    <cfRule type="cellIs" dxfId="1175" priority="145" stopIfTrue="1" operator="between">
      <formula>0.001</formula>
      <formula>0.001501</formula>
    </cfRule>
    <cfRule type="cellIs" dxfId="1174" priority="146" stopIfTrue="1" operator="greaterThan">
      <formula>0.0015</formula>
    </cfRule>
  </conditionalFormatting>
  <conditionalFormatting sqref="H144:CF144">
    <cfRule type="expression" dxfId="1173" priority="141" stopIfTrue="1">
      <formula>H145 &lt; 0.25</formula>
    </cfRule>
    <cfRule type="expression" dxfId="1172" priority="142" stopIfTrue="1">
      <formula>H145 &gt; 0.4</formula>
    </cfRule>
    <cfRule type="expression" dxfId="1171" priority="143" stopIfTrue="1">
      <formula>H145 &gt;= 0.25</formula>
    </cfRule>
  </conditionalFormatting>
  <conditionalFormatting sqref="H145:CF145">
    <cfRule type="cellIs" dxfId="1170" priority="138" stopIfTrue="1" operator="lessThan">
      <formula>0.25</formula>
    </cfRule>
    <cfRule type="cellIs" dxfId="1169" priority="139" stopIfTrue="1" operator="greaterThan">
      <formula>0.4</formula>
    </cfRule>
    <cfRule type="cellIs" dxfId="1168" priority="140" stopIfTrue="1" operator="greaterThanOrEqual">
      <formula>0.25</formula>
    </cfRule>
  </conditionalFormatting>
  <conditionalFormatting sqref="H146:CF146">
    <cfRule type="expression" dxfId="1167" priority="147" stopIfTrue="1">
      <formula>H147&lt;0.0251</formula>
    </cfRule>
    <cfRule type="expression" dxfId="1166" priority="148" stopIfTrue="1">
      <formula>H147&lt;0.0401</formula>
    </cfRule>
    <cfRule type="expression" dxfId="1165" priority="149" stopIfTrue="1">
      <formula>H147&gt;0.04</formula>
    </cfRule>
  </conditionalFormatting>
  <conditionalFormatting sqref="H147:CF147">
    <cfRule type="cellIs" dxfId="1164" priority="150" stopIfTrue="1" operator="lessThanOrEqual">
      <formula>0.025</formula>
    </cfRule>
    <cfRule type="cellIs" dxfId="1163" priority="151" stopIfTrue="1" operator="between">
      <formula>0.025</formula>
      <formula>0.0401</formula>
    </cfRule>
    <cfRule type="cellIs" dxfId="1162" priority="152" stopIfTrue="1" operator="greaterThan">
      <formula>0.04</formula>
    </cfRule>
  </conditionalFormatting>
  <conditionalFormatting sqref="H148:CF148">
    <cfRule type="expression" dxfId="1161" priority="153" stopIfTrue="1">
      <formula>H150&lt;0.001</formula>
    </cfRule>
    <cfRule type="expression" dxfId="1160" priority="154" stopIfTrue="1">
      <formula>H150&lt;0.001501</formula>
    </cfRule>
    <cfRule type="expression" dxfId="1159" priority="155" stopIfTrue="1">
      <formula>H150&gt;0.0015</formula>
    </cfRule>
  </conditionalFormatting>
  <conditionalFormatting sqref="H160:CF160 H162:CF162 H166:CF166 H168:CF168">
    <cfRule type="expression" dxfId="1158" priority="156" stopIfTrue="1">
      <formula>H161&lt;0.00501</formula>
    </cfRule>
    <cfRule type="expression" dxfId="1157" priority="157" stopIfTrue="1">
      <formula>H161&lt;0.0101</formula>
    </cfRule>
    <cfRule type="expression" dxfId="1156" priority="158" stopIfTrue="1">
      <formula>H161&gt;0.01</formula>
    </cfRule>
  </conditionalFormatting>
  <conditionalFormatting sqref="H161:CF161">
    <cfRule type="cellIs" dxfId="1155" priority="159" stopIfTrue="1" operator="lessThanOrEqual">
      <formula>0.03</formula>
    </cfRule>
    <cfRule type="cellIs" dxfId="1154" priority="160" stopIfTrue="1" operator="greaterThan">
      <formula>0.05</formula>
    </cfRule>
    <cfRule type="cellIs" dxfId="1153" priority="161" stopIfTrue="1" operator="between">
      <formula>0.03</formula>
      <formula>0.05</formula>
    </cfRule>
  </conditionalFormatting>
  <conditionalFormatting sqref="H163:CF163">
    <cfRule type="cellIs" dxfId="1152" priority="162" stopIfTrue="1" operator="lessThanOrEqual">
      <formula>0.005</formula>
    </cfRule>
    <cfRule type="cellIs" dxfId="1151" priority="163" stopIfTrue="1" operator="greaterThan">
      <formula>0.01</formula>
    </cfRule>
    <cfRule type="cellIs" dxfId="1150" priority="164" stopIfTrue="1" operator="between">
      <formula>0.005</formula>
      <formula>0.0101</formula>
    </cfRule>
  </conditionalFormatting>
  <conditionalFormatting sqref="H167:CF167">
    <cfRule type="cellIs" dxfId="1149" priority="165" stopIfTrue="1" operator="lessThanOrEqual">
      <formula>0.01</formula>
    </cfRule>
    <cfRule type="cellIs" dxfId="1148" priority="166" stopIfTrue="1" operator="greaterThan">
      <formula>0.03</formula>
    </cfRule>
    <cfRule type="cellIs" dxfId="1147" priority="167" stopIfTrue="1" operator="between">
      <formula>0.01</formula>
      <formula>0.0301</formula>
    </cfRule>
  </conditionalFormatting>
  <conditionalFormatting sqref="H169:CF169">
    <cfRule type="cellIs" dxfId="1146" priority="168" stopIfTrue="1" operator="lessThan">
      <formula>0.005</formula>
    </cfRule>
    <cfRule type="cellIs" dxfId="1145" priority="169" stopIfTrue="1" operator="greaterThan">
      <formula>0.01</formula>
    </cfRule>
    <cfRule type="cellIs" dxfId="1144" priority="170" stopIfTrue="1" operator="between">
      <formula>0.005</formula>
      <formula>0.0101</formula>
    </cfRule>
  </conditionalFormatting>
  <conditionalFormatting sqref="H180:CF180 H186:CF186">
    <cfRule type="expression" dxfId="1143" priority="171" stopIfTrue="1">
      <formula>H181&lt;0.02</formula>
    </cfRule>
    <cfRule type="expression" dxfId="1142" priority="172" stopIfTrue="1">
      <formula>H181&gt;0.04</formula>
    </cfRule>
    <cfRule type="expression" dxfId="1141" priority="173" stopIfTrue="1">
      <formula>H181&lt;0.0401</formula>
    </cfRule>
  </conditionalFormatting>
  <conditionalFormatting sqref="H181:CF181 H187:CF187">
    <cfRule type="cellIs" dxfId="1140" priority="174" stopIfTrue="1" operator="lessThan">
      <formula>0.02</formula>
    </cfRule>
    <cfRule type="cellIs" dxfId="1139" priority="175" stopIfTrue="1" operator="greaterThan">
      <formula>0.04</formula>
    </cfRule>
    <cfRule type="cellIs" dxfId="1138" priority="176" stopIfTrue="1" operator="between">
      <formula>0.02</formula>
      <formula>0.0401</formula>
    </cfRule>
  </conditionalFormatting>
  <conditionalFormatting sqref="H182:CF182 H184:CF184 H207:CF207 H213:CF213">
    <cfRule type="expression" dxfId="1137" priority="177" stopIfTrue="1">
      <formula>H183&lt;0.01</formula>
    </cfRule>
    <cfRule type="expression" dxfId="1136" priority="178" stopIfTrue="1">
      <formula>H183&gt;0.02</formula>
    </cfRule>
    <cfRule type="expression" dxfId="1135" priority="179" stopIfTrue="1">
      <formula>H183&lt;0.0201</formula>
    </cfRule>
  </conditionalFormatting>
  <conditionalFormatting sqref="H183:CF183 H185:CF185">
    <cfRule type="cellIs" dxfId="1134" priority="180" stopIfTrue="1" operator="lessThan">
      <formula>0.01</formula>
    </cfRule>
    <cfRule type="cellIs" dxfId="1133" priority="181" stopIfTrue="1" operator="greaterThan">
      <formula>0.02</formula>
    </cfRule>
    <cfRule type="cellIs" dxfId="1132" priority="182" stopIfTrue="1" operator="between">
      <formula>0.01</formula>
      <formula>0.0201</formula>
    </cfRule>
  </conditionalFormatting>
  <conditionalFormatting sqref="H196:CF196">
    <cfRule type="cellIs" dxfId="1131" priority="183" stopIfTrue="1" operator="lessThanOrEqual">
      <formula>0</formula>
    </cfRule>
    <cfRule type="cellIs" dxfId="1130" priority="184" stopIfTrue="1" operator="between">
      <formula>1</formula>
      <formula>5</formula>
    </cfRule>
    <cfRule type="cellIs" dxfId="1129" priority="185" stopIfTrue="1" operator="greaterThan">
      <formula>5</formula>
    </cfRule>
  </conditionalFormatting>
  <conditionalFormatting sqref="H201:CF201">
    <cfRule type="expression" dxfId="1128" priority="186" stopIfTrue="1">
      <formula>H202 &lt;= 0.03</formula>
    </cfRule>
    <cfRule type="expression" dxfId="1127" priority="187" stopIfTrue="1">
      <formula xml:space="preserve"> H202 &gt; 0.05</formula>
    </cfRule>
    <cfRule type="expression" dxfId="1126" priority="188" stopIfTrue="1">
      <formula xml:space="preserve"> H202 &lt;= 0.05</formula>
    </cfRule>
  </conditionalFormatting>
  <conditionalFormatting sqref="H202:CF202">
    <cfRule type="cellIs" dxfId="1125" priority="46" stopIfTrue="1" operator="lessThanOrEqual">
      <formula>0.03</formula>
    </cfRule>
    <cfRule type="cellIs" dxfId="1124" priority="47" stopIfTrue="1" operator="between">
      <formula>0.03</formula>
      <formula>0.05</formula>
    </cfRule>
    <cfRule type="cellIs" dxfId="1123" priority="48" stopIfTrue="1" operator="greaterThan">
      <formula>0.05</formula>
    </cfRule>
  </conditionalFormatting>
  <conditionalFormatting sqref="H208:CF208 H214:CF214">
    <cfRule type="cellIs" dxfId="1122" priority="189" stopIfTrue="1" operator="lessThanOrEqual">
      <formula>0.01</formula>
    </cfRule>
    <cfRule type="cellIs" dxfId="1121" priority="190" stopIfTrue="1" operator="greaterThan">
      <formula>0.02</formula>
    </cfRule>
    <cfRule type="cellIs" dxfId="1120" priority="191" stopIfTrue="1" operator="between">
      <formula>0.01</formula>
      <formula>0.0201</formula>
    </cfRule>
  </conditionalFormatting>
  <conditionalFormatting sqref="CA82:CF82 H88:CF88">
    <cfRule type="expression" dxfId="1119" priority="99" stopIfTrue="1">
      <formula>H83 &lt;= 0.01</formula>
    </cfRule>
    <cfRule type="expression" dxfId="1118" priority="100" stopIfTrue="1">
      <formula>H83 &gt;= 0.02</formula>
    </cfRule>
    <cfRule type="expression" dxfId="1117" priority="101" stopIfTrue="1">
      <formula>H83 &gt; 0.01</formula>
    </cfRule>
  </conditionalFormatting>
  <hyperlinks>
    <hyperlink ref="F34" location="GRAPHS!A80" display="SPU Accounts which should have had at least 1 actual read used on a bill in the past 100 days and haven't" xr:uid="{00000000-0004-0000-0400-000000000000}"/>
    <hyperlink ref="F21" location="GRAPHS!A25" display="List Clean To Do's - Address Validation" xr:uid="{00000000-0004-0000-0400-000001000000}"/>
    <hyperlink ref="F37" location="GRAPHS!A145" display="LPU Accounts which should have had at least 1 actual read used on a bill in the past 100 days and haven't" xr:uid="{00000000-0004-0000-0400-000002000000}"/>
    <hyperlink ref="F39" location="GRAPHS!A205" display="Accounts which should have had at least 1 actual read used on a bill in the past 300 days and haven't" xr:uid="{00000000-0004-0000-0400-000003000000}"/>
    <hyperlink ref="F51" location="GRAPHS!A265" display="Routes Uploaded Late" xr:uid="{00000000-0004-0000-0400-000004000000}"/>
    <hyperlink ref="F53" location="GRAPHS!A325" display="Conventional Pending Field Activities (past scheduled date)" xr:uid="{00000000-0004-0000-0400-000005000000}"/>
    <hyperlink ref="F62" location="GRAPHS!A385" display="Unbilled Service Agreements - Inception to date" xr:uid="{00000000-0004-0000-0400-000006000000}"/>
    <hyperlink ref="F146" location="GRAPHS!A505" display="Refund To Do's in excess of 60 days" xr:uid="{00000000-0004-0000-0400-000007000000}"/>
    <hyperlink ref="F166" location="GRAPHS!A625" display="Conventional Unallocated Payments " xr:uid="{00000000-0004-0000-0400-000008000000}"/>
    <hyperlink ref="F225" location="GRAPHS!A685" display="- Inception To Date" xr:uid="{00000000-0004-0000-0400-000009000000}"/>
    <hyperlink ref="F148" location="GRAPHS!A560" display="Number of active customers linked to zero interest rate" xr:uid="{00000000-0004-0000-0400-00000A000000}"/>
    <hyperlink ref="F82" location="GRAPHS!A445" display="No. of active customers billed on zero consumption" xr:uid="{00000000-0004-0000-0400-00000B000000}"/>
    <hyperlink ref="F84" location="GRAPHS!A445" display="No. of active customers billed on zero consumption" xr:uid="{00000000-0004-0000-0400-00000C000000}"/>
    <hyperlink ref="F86" location="GRAPHS!A445" display="No. of active customers billed on zero consumption" xr:uid="{00000000-0004-0000-04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40" bestFit="1" customWidth="1"/>
    <col min="9" max="45" width="13" style="40" customWidth="1"/>
    <col min="46" max="46" width="13" style="40" bestFit="1" customWidth="1"/>
    <col min="47" max="83" width="13.44140625" style="40" customWidth="1"/>
    <col min="84" max="84" width="15.5546875" customWidth="1"/>
  </cols>
  <sheetData>
    <row r="1" spans="1:84" ht="56.25" customHeight="1" thickBot="1" x14ac:dyDescent="0.35">
      <c r="A1" s="46" t="s">
        <v>0</v>
      </c>
      <c r="B1" s="46"/>
      <c r="C1" s="46"/>
      <c r="D1" s="2"/>
      <c r="E1" s="2"/>
      <c r="F1" s="3" t="s">
        <v>229</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2674</v>
      </c>
      <c r="J5" s="73">
        <v>2677</v>
      </c>
      <c r="K5" s="73">
        <v>2676</v>
      </c>
      <c r="L5" s="73">
        <v>2685</v>
      </c>
      <c r="M5" s="73">
        <v>2622</v>
      </c>
      <c r="N5" s="73">
        <v>2623</v>
      </c>
      <c r="O5" s="73">
        <v>2624</v>
      </c>
      <c r="P5" s="73">
        <v>2624</v>
      </c>
      <c r="Q5" s="73">
        <v>2613</v>
      </c>
      <c r="R5" s="73">
        <v>2611</v>
      </c>
      <c r="S5" s="73">
        <v>2599</v>
      </c>
      <c r="T5" s="73">
        <v>2594</v>
      </c>
      <c r="U5" s="73">
        <v>2583</v>
      </c>
      <c r="V5" s="73">
        <v>2574</v>
      </c>
      <c r="W5" s="73">
        <v>2566</v>
      </c>
      <c r="X5" s="73">
        <v>2566</v>
      </c>
      <c r="Y5" s="73">
        <v>2559</v>
      </c>
      <c r="Z5" s="73">
        <v>2556</v>
      </c>
      <c r="AA5" s="73">
        <v>2532</v>
      </c>
      <c r="AB5" s="73">
        <v>2516</v>
      </c>
      <c r="AC5" s="73">
        <v>2480</v>
      </c>
      <c r="AD5" s="73">
        <v>2444</v>
      </c>
      <c r="AE5" s="73">
        <v>2406</v>
      </c>
      <c r="AF5" s="73">
        <v>2390</v>
      </c>
      <c r="AG5" s="73">
        <v>2389</v>
      </c>
      <c r="AH5" s="73">
        <v>2367</v>
      </c>
      <c r="AI5" s="73">
        <v>2358</v>
      </c>
      <c r="AJ5" s="73">
        <v>2353</v>
      </c>
      <c r="AK5" s="73">
        <v>2359</v>
      </c>
      <c r="AL5" s="73">
        <v>2363</v>
      </c>
      <c r="AM5" s="73">
        <v>2360</v>
      </c>
      <c r="AN5" s="73">
        <v>2356</v>
      </c>
      <c r="AO5" s="73">
        <v>2300</v>
      </c>
      <c r="AP5" s="73">
        <v>2300</v>
      </c>
      <c r="AQ5" s="73">
        <v>2354</v>
      </c>
      <c r="AR5" s="73">
        <v>2293</v>
      </c>
      <c r="AS5" s="73">
        <v>2296</v>
      </c>
      <c r="AT5" s="73">
        <v>2289</v>
      </c>
      <c r="AU5" s="73">
        <v>2290</v>
      </c>
      <c r="AV5" s="73">
        <v>2286</v>
      </c>
      <c r="AW5" s="73">
        <v>2288</v>
      </c>
      <c r="AX5" s="73">
        <v>2291</v>
      </c>
      <c r="AY5" s="73">
        <v>2291</v>
      </c>
      <c r="AZ5" s="73">
        <v>2286</v>
      </c>
      <c r="BA5" s="73">
        <v>2280</v>
      </c>
      <c r="BB5" s="73">
        <v>2274</v>
      </c>
      <c r="BC5" s="73">
        <v>2274</v>
      </c>
      <c r="BD5" s="73">
        <v>2272</v>
      </c>
      <c r="BE5" s="73">
        <v>2270</v>
      </c>
      <c r="BF5" s="73">
        <v>2267</v>
      </c>
      <c r="BG5" s="73">
        <v>2263</v>
      </c>
      <c r="BH5" s="73">
        <v>2263</v>
      </c>
      <c r="BI5" s="73">
        <v>2263</v>
      </c>
      <c r="BJ5" s="73">
        <v>2266</v>
      </c>
      <c r="BK5" s="73">
        <v>2256</v>
      </c>
      <c r="BL5" s="73">
        <v>2246</v>
      </c>
      <c r="BM5" s="73">
        <v>2246</v>
      </c>
      <c r="BN5" s="73">
        <v>2240</v>
      </c>
      <c r="BO5" s="73">
        <v>2239</v>
      </c>
      <c r="BP5" s="73">
        <v>2238</v>
      </c>
      <c r="BQ5" s="73">
        <v>2246</v>
      </c>
      <c r="BR5" s="73">
        <v>2245</v>
      </c>
      <c r="BS5" s="73">
        <v>2246</v>
      </c>
      <c r="BT5" s="73">
        <v>2246</v>
      </c>
      <c r="BU5" s="73">
        <v>2246</v>
      </c>
      <c r="BV5" s="73">
        <v>2251</v>
      </c>
      <c r="BW5" s="73">
        <v>2245</v>
      </c>
      <c r="BX5" s="73">
        <v>2237</v>
      </c>
      <c r="BY5" s="73">
        <v>2232</v>
      </c>
      <c r="BZ5" s="73">
        <v>2232</v>
      </c>
      <c r="CA5" s="73">
        <v>2233</v>
      </c>
      <c r="CB5" s="73">
        <v>2233</v>
      </c>
      <c r="CC5" s="73">
        <v>2231</v>
      </c>
      <c r="CD5" s="73">
        <v>2234</v>
      </c>
      <c r="CE5" s="73">
        <v>2237</v>
      </c>
      <c r="CF5" s="73">
        <v>2228</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22001</v>
      </c>
      <c r="J6" s="73">
        <v>22054</v>
      </c>
      <c r="K6" s="73">
        <v>22122</v>
      </c>
      <c r="L6" s="73">
        <v>22161</v>
      </c>
      <c r="M6" s="73">
        <v>22238</v>
      </c>
      <c r="N6" s="73">
        <v>22258</v>
      </c>
      <c r="O6" s="73">
        <v>22652</v>
      </c>
      <c r="P6" s="73">
        <v>22727</v>
      </c>
      <c r="Q6" s="73">
        <v>22814</v>
      </c>
      <c r="R6" s="73">
        <v>22841</v>
      </c>
      <c r="S6" s="73">
        <v>22884</v>
      </c>
      <c r="T6" s="73">
        <v>22929</v>
      </c>
      <c r="U6" s="73">
        <v>23002</v>
      </c>
      <c r="V6" s="73">
        <v>23050</v>
      </c>
      <c r="W6" s="73">
        <v>23085</v>
      </c>
      <c r="X6" s="73">
        <v>23096</v>
      </c>
      <c r="Y6" s="73">
        <v>23122</v>
      </c>
      <c r="Z6" s="73">
        <v>23141</v>
      </c>
      <c r="AA6" s="73">
        <v>23211</v>
      </c>
      <c r="AB6" s="73">
        <v>23259</v>
      </c>
      <c r="AC6" s="73">
        <v>23343</v>
      </c>
      <c r="AD6" s="73">
        <v>23404</v>
      </c>
      <c r="AE6" s="73">
        <v>23475</v>
      </c>
      <c r="AF6" s="73">
        <v>23574</v>
      </c>
      <c r="AG6" s="73">
        <v>23619</v>
      </c>
      <c r="AH6" s="73">
        <v>23634</v>
      </c>
      <c r="AI6" s="73">
        <v>23699</v>
      </c>
      <c r="AJ6" s="73">
        <v>23803</v>
      </c>
      <c r="AK6" s="73">
        <v>23909</v>
      </c>
      <c r="AL6" s="73">
        <v>23947</v>
      </c>
      <c r="AM6" s="73">
        <v>24036</v>
      </c>
      <c r="AN6" s="73">
        <v>24085</v>
      </c>
      <c r="AO6" s="73">
        <v>23614</v>
      </c>
      <c r="AP6" s="73">
        <v>23685</v>
      </c>
      <c r="AQ6" s="73">
        <v>24254</v>
      </c>
      <c r="AR6" s="73">
        <v>23811</v>
      </c>
      <c r="AS6" s="73">
        <v>23853</v>
      </c>
      <c r="AT6" s="73">
        <v>23978</v>
      </c>
      <c r="AU6" s="73">
        <v>24030</v>
      </c>
      <c r="AV6" s="73">
        <v>24110</v>
      </c>
      <c r="AW6" s="73">
        <v>24128</v>
      </c>
      <c r="AX6" s="73">
        <v>24134</v>
      </c>
      <c r="AY6" s="73">
        <v>24091</v>
      </c>
      <c r="AZ6" s="73">
        <v>24039</v>
      </c>
      <c r="BA6" s="73">
        <v>24117</v>
      </c>
      <c r="BB6" s="73">
        <v>24171</v>
      </c>
      <c r="BC6" s="73">
        <v>24249</v>
      </c>
      <c r="BD6" s="73">
        <v>24290</v>
      </c>
      <c r="BE6" s="73">
        <v>24418</v>
      </c>
      <c r="BF6" s="73">
        <v>24615</v>
      </c>
      <c r="BG6" s="73">
        <v>24805</v>
      </c>
      <c r="BH6" s="73">
        <v>25009</v>
      </c>
      <c r="BI6" s="73">
        <v>25203</v>
      </c>
      <c r="BJ6" s="73">
        <v>25405</v>
      </c>
      <c r="BK6" s="73">
        <v>25542</v>
      </c>
      <c r="BL6" s="73">
        <v>25823</v>
      </c>
      <c r="BM6" s="73">
        <v>25823</v>
      </c>
      <c r="BN6" s="73">
        <v>25953</v>
      </c>
      <c r="BO6" s="73">
        <v>25945</v>
      </c>
      <c r="BP6" s="73">
        <v>25974</v>
      </c>
      <c r="BQ6" s="73">
        <v>26093</v>
      </c>
      <c r="BR6" s="73">
        <v>26207</v>
      </c>
      <c r="BS6" s="73">
        <v>26441</v>
      </c>
      <c r="BT6" s="73">
        <v>26441</v>
      </c>
      <c r="BU6" s="73">
        <v>26441</v>
      </c>
      <c r="BV6" s="73">
        <v>26592</v>
      </c>
      <c r="BW6" s="73">
        <v>26694</v>
      </c>
      <c r="BX6" s="73">
        <v>26807</v>
      </c>
      <c r="BY6" s="73">
        <v>26848</v>
      </c>
      <c r="BZ6" s="73">
        <v>26932</v>
      </c>
      <c r="CA6" s="73">
        <v>26986</v>
      </c>
      <c r="CB6" s="73">
        <v>26932</v>
      </c>
      <c r="CC6" s="73">
        <v>27062</v>
      </c>
      <c r="CD6" s="73">
        <v>27261</v>
      </c>
      <c r="CE6" s="73">
        <v>27357</v>
      </c>
      <c r="CF6" s="73">
        <v>27289</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179</v>
      </c>
      <c r="J7" s="73">
        <v>179</v>
      </c>
      <c r="K7" s="73">
        <v>174</v>
      </c>
      <c r="L7" s="73">
        <v>174</v>
      </c>
      <c r="M7" s="73">
        <v>181</v>
      </c>
      <c r="N7" s="73">
        <v>182</v>
      </c>
      <c r="O7" s="73">
        <v>184</v>
      </c>
      <c r="P7" s="73">
        <v>184</v>
      </c>
      <c r="Q7" s="73">
        <v>186</v>
      </c>
      <c r="R7" s="73">
        <v>186</v>
      </c>
      <c r="S7" s="73">
        <v>148</v>
      </c>
      <c r="T7" s="73">
        <v>150</v>
      </c>
      <c r="U7" s="73">
        <v>150</v>
      </c>
      <c r="V7" s="73">
        <v>150</v>
      </c>
      <c r="W7" s="73">
        <v>150</v>
      </c>
      <c r="X7" s="73">
        <v>149</v>
      </c>
      <c r="Y7" s="73">
        <v>148</v>
      </c>
      <c r="Z7" s="73">
        <v>150</v>
      </c>
      <c r="AA7" s="73">
        <v>149</v>
      </c>
      <c r="AB7" s="73">
        <v>149</v>
      </c>
      <c r="AC7" s="73">
        <v>148</v>
      </c>
      <c r="AD7" s="73">
        <v>150</v>
      </c>
      <c r="AE7" s="73">
        <v>145</v>
      </c>
      <c r="AF7" s="73">
        <v>138</v>
      </c>
      <c r="AG7" s="73">
        <v>137</v>
      </c>
      <c r="AH7" s="73">
        <v>137</v>
      </c>
      <c r="AI7" s="73">
        <v>138</v>
      </c>
      <c r="AJ7" s="73">
        <v>134</v>
      </c>
      <c r="AK7" s="73">
        <v>131</v>
      </c>
      <c r="AL7" s="73">
        <v>132</v>
      </c>
      <c r="AM7" s="73">
        <v>128</v>
      </c>
      <c r="AN7" s="73">
        <v>128</v>
      </c>
      <c r="AO7" s="73">
        <v>138</v>
      </c>
      <c r="AP7" s="73">
        <v>138</v>
      </c>
      <c r="AQ7" s="73">
        <v>139</v>
      </c>
      <c r="AR7" s="73">
        <v>139</v>
      </c>
      <c r="AS7" s="73">
        <v>139</v>
      </c>
      <c r="AT7" s="73">
        <v>139</v>
      </c>
      <c r="AU7" s="73">
        <v>144</v>
      </c>
      <c r="AV7" s="73">
        <v>144</v>
      </c>
      <c r="AW7" s="73">
        <v>144</v>
      </c>
      <c r="AX7" s="73">
        <v>143</v>
      </c>
      <c r="AY7" s="73">
        <v>143</v>
      </c>
      <c r="AZ7" s="73">
        <v>146</v>
      </c>
      <c r="BA7" s="73">
        <v>146</v>
      </c>
      <c r="BB7" s="73">
        <v>146</v>
      </c>
      <c r="BC7" s="73">
        <v>139</v>
      </c>
      <c r="BD7" s="73">
        <v>133</v>
      </c>
      <c r="BE7" s="73">
        <v>133</v>
      </c>
      <c r="BF7" s="73">
        <v>131</v>
      </c>
      <c r="BG7" s="73">
        <v>133</v>
      </c>
      <c r="BH7" s="73">
        <v>133</v>
      </c>
      <c r="BI7" s="73">
        <v>133</v>
      </c>
      <c r="BJ7" s="73">
        <v>133</v>
      </c>
      <c r="BK7" s="73">
        <v>132</v>
      </c>
      <c r="BL7" s="73">
        <v>135</v>
      </c>
      <c r="BM7" s="73">
        <v>135</v>
      </c>
      <c r="BN7" s="73">
        <v>138</v>
      </c>
      <c r="BO7" s="73">
        <v>137</v>
      </c>
      <c r="BP7" s="73">
        <v>136</v>
      </c>
      <c r="BQ7" s="73">
        <v>136</v>
      </c>
      <c r="BR7" s="73">
        <v>139</v>
      </c>
      <c r="BS7" s="73">
        <v>139</v>
      </c>
      <c r="BT7" s="73">
        <v>139</v>
      </c>
      <c r="BU7" s="73">
        <v>139</v>
      </c>
      <c r="BV7" s="73">
        <v>139</v>
      </c>
      <c r="BW7" s="73">
        <v>136</v>
      </c>
      <c r="BX7" s="73">
        <v>135</v>
      </c>
      <c r="BY7" s="73">
        <v>134</v>
      </c>
      <c r="BZ7" s="73">
        <v>134</v>
      </c>
      <c r="CA7" s="73">
        <v>134</v>
      </c>
      <c r="CB7" s="73">
        <v>134</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24675</v>
      </c>
      <c r="J8" s="156">
        <v>24731</v>
      </c>
      <c r="K8" s="156">
        <v>24798</v>
      </c>
      <c r="L8" s="156">
        <v>24846</v>
      </c>
      <c r="M8" s="156">
        <v>24860</v>
      </c>
      <c r="N8" s="156">
        <v>24881</v>
      </c>
      <c r="O8" s="156">
        <v>25276</v>
      </c>
      <c r="P8" s="156">
        <v>25351</v>
      </c>
      <c r="Q8" s="156">
        <v>25427</v>
      </c>
      <c r="R8" s="156">
        <v>25452</v>
      </c>
      <c r="S8" s="156">
        <v>25483</v>
      </c>
      <c r="T8" s="156">
        <v>25523</v>
      </c>
      <c r="U8" s="156">
        <v>25585</v>
      </c>
      <c r="V8" s="156">
        <v>25624</v>
      </c>
      <c r="W8" s="156">
        <v>25651</v>
      </c>
      <c r="X8" s="156">
        <v>25662</v>
      </c>
      <c r="Y8" s="156">
        <v>25681</v>
      </c>
      <c r="Z8" s="156">
        <v>25697</v>
      </c>
      <c r="AA8" s="156">
        <v>25743</v>
      </c>
      <c r="AB8" s="156">
        <v>25775</v>
      </c>
      <c r="AC8" s="156">
        <v>25823</v>
      </c>
      <c r="AD8" s="156">
        <v>25848</v>
      </c>
      <c r="AE8" s="156">
        <v>25881</v>
      </c>
      <c r="AF8" s="156">
        <v>25964</v>
      </c>
      <c r="AG8" s="156">
        <v>26008</v>
      </c>
      <c r="AH8" s="156">
        <v>26001</v>
      </c>
      <c r="AI8" s="156">
        <v>26057</v>
      </c>
      <c r="AJ8" s="156">
        <v>26156</v>
      </c>
      <c r="AK8" s="156">
        <v>26268</v>
      </c>
      <c r="AL8" s="156">
        <v>26310</v>
      </c>
      <c r="AM8" s="156">
        <v>26396</v>
      </c>
      <c r="AN8" s="156">
        <v>26441</v>
      </c>
      <c r="AO8" s="156">
        <v>25914</v>
      </c>
      <c r="AP8" s="156">
        <v>25985</v>
      </c>
      <c r="AQ8" s="156">
        <v>26608</v>
      </c>
      <c r="AR8" s="156">
        <v>26104</v>
      </c>
      <c r="AS8" s="156">
        <v>26149</v>
      </c>
      <c r="AT8" s="156">
        <v>26267</v>
      </c>
      <c r="AU8" s="156">
        <v>26320</v>
      </c>
      <c r="AV8" s="156">
        <v>26396</v>
      </c>
      <c r="AW8" s="156">
        <v>26416</v>
      </c>
      <c r="AX8" s="156">
        <v>26425</v>
      </c>
      <c r="AY8" s="156">
        <v>26382</v>
      </c>
      <c r="AZ8" s="156">
        <v>26325</v>
      </c>
      <c r="BA8" s="156">
        <v>26397</v>
      </c>
      <c r="BB8" s="156">
        <v>26445</v>
      </c>
      <c r="BC8" s="156">
        <v>26523</v>
      </c>
      <c r="BD8" s="156">
        <v>26562</v>
      </c>
      <c r="BE8" s="156">
        <v>26688</v>
      </c>
      <c r="BF8" s="156">
        <v>26882</v>
      </c>
      <c r="BG8" s="156">
        <v>27068</v>
      </c>
      <c r="BH8" s="156">
        <v>27272</v>
      </c>
      <c r="BI8" s="156">
        <v>27466</v>
      </c>
      <c r="BJ8" s="156">
        <v>27671</v>
      </c>
      <c r="BK8" s="156">
        <v>27798</v>
      </c>
      <c r="BL8" s="156">
        <v>28069</v>
      </c>
      <c r="BM8" s="156">
        <v>28069</v>
      </c>
      <c r="BN8" s="156">
        <v>28193</v>
      </c>
      <c r="BO8" s="156">
        <v>28184</v>
      </c>
      <c r="BP8" s="156">
        <v>28212</v>
      </c>
      <c r="BQ8" s="156">
        <v>28339</v>
      </c>
      <c r="BR8" s="156">
        <v>28452</v>
      </c>
      <c r="BS8" s="156">
        <v>28687</v>
      </c>
      <c r="BT8" s="156">
        <v>28687</v>
      </c>
      <c r="BU8" s="156">
        <v>28687</v>
      </c>
      <c r="BV8" s="156">
        <v>28843</v>
      </c>
      <c r="BW8" s="156">
        <v>28939</v>
      </c>
      <c r="BX8" s="156">
        <v>29044</v>
      </c>
      <c r="BY8" s="156">
        <v>29080</v>
      </c>
      <c r="BZ8" s="156">
        <v>29164</v>
      </c>
      <c r="CA8" s="156">
        <v>29219</v>
      </c>
      <c r="CB8" s="156">
        <v>29165</v>
      </c>
      <c r="CC8" s="156">
        <v>29293</v>
      </c>
      <c r="CD8" s="156">
        <v>29495</v>
      </c>
      <c r="CE8" s="156">
        <v>29594</v>
      </c>
      <c r="CF8" s="156">
        <v>29517</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24675</v>
      </c>
      <c r="J10" s="157">
        <v>24731</v>
      </c>
      <c r="K10" s="157">
        <v>24798</v>
      </c>
      <c r="L10" s="157">
        <v>24846</v>
      </c>
      <c r="M10" s="157">
        <v>24860</v>
      </c>
      <c r="N10" s="157">
        <v>24881</v>
      </c>
      <c r="O10" s="157">
        <v>25276</v>
      </c>
      <c r="P10" s="157">
        <v>25351</v>
      </c>
      <c r="Q10" s="157">
        <v>25427</v>
      </c>
      <c r="R10" s="157">
        <v>25452</v>
      </c>
      <c r="S10" s="157">
        <v>25483</v>
      </c>
      <c r="T10" s="157">
        <v>25523</v>
      </c>
      <c r="U10" s="157">
        <v>25585</v>
      </c>
      <c r="V10" s="157">
        <v>25624</v>
      </c>
      <c r="W10" s="157">
        <v>25651</v>
      </c>
      <c r="X10" s="157">
        <v>25662</v>
      </c>
      <c r="Y10" s="157">
        <v>25681</v>
      </c>
      <c r="Z10" s="157">
        <v>25697</v>
      </c>
      <c r="AA10" s="157">
        <v>25743</v>
      </c>
      <c r="AB10" s="157">
        <v>25775</v>
      </c>
      <c r="AC10" s="157">
        <v>25823</v>
      </c>
      <c r="AD10" s="157">
        <v>25848</v>
      </c>
      <c r="AE10" s="157">
        <v>25881</v>
      </c>
      <c r="AF10" s="157">
        <v>25964</v>
      </c>
      <c r="AG10" s="157">
        <v>26008</v>
      </c>
      <c r="AH10" s="157">
        <v>26001</v>
      </c>
      <c r="AI10" s="157">
        <v>26057</v>
      </c>
      <c r="AJ10" s="157">
        <v>26156</v>
      </c>
      <c r="AK10" s="157">
        <v>26268</v>
      </c>
      <c r="AL10" s="157">
        <v>26310</v>
      </c>
      <c r="AM10" s="157">
        <v>26396</v>
      </c>
      <c r="AN10" s="157">
        <v>26441</v>
      </c>
      <c r="AO10" s="157">
        <v>25914</v>
      </c>
      <c r="AP10" s="157">
        <v>25985</v>
      </c>
      <c r="AQ10" s="157">
        <v>26608</v>
      </c>
      <c r="AR10" s="157">
        <v>26104</v>
      </c>
      <c r="AS10" s="157">
        <v>26149</v>
      </c>
      <c r="AT10" s="157">
        <v>26267</v>
      </c>
      <c r="AU10" s="157">
        <v>26320</v>
      </c>
      <c r="AV10" s="157">
        <v>26396</v>
      </c>
      <c r="AW10" s="157">
        <v>26416</v>
      </c>
      <c r="AX10" s="157">
        <v>26425</v>
      </c>
      <c r="AY10" s="157">
        <v>26382</v>
      </c>
      <c r="AZ10" s="157">
        <v>26325</v>
      </c>
      <c r="BA10" s="157">
        <v>26397</v>
      </c>
      <c r="BB10" s="157">
        <v>26445</v>
      </c>
      <c r="BC10" s="157">
        <v>26523</v>
      </c>
      <c r="BD10" s="157">
        <v>26562</v>
      </c>
      <c r="BE10" s="157">
        <v>26688</v>
      </c>
      <c r="BF10" s="157">
        <v>26882</v>
      </c>
      <c r="BG10" s="157">
        <v>27068</v>
      </c>
      <c r="BH10" s="157">
        <v>27272</v>
      </c>
      <c r="BI10" s="157">
        <v>27466</v>
      </c>
      <c r="BJ10" s="157">
        <v>27671</v>
      </c>
      <c r="BK10" s="157">
        <v>27798</v>
      </c>
      <c r="BL10" s="157">
        <v>28069</v>
      </c>
      <c r="BM10" s="157">
        <v>28069</v>
      </c>
      <c r="BN10" s="157">
        <v>28193</v>
      </c>
      <c r="BO10" s="157">
        <v>28184</v>
      </c>
      <c r="BP10" s="157">
        <v>28212</v>
      </c>
      <c r="BQ10" s="157">
        <v>28339</v>
      </c>
      <c r="BR10" s="157">
        <v>28452</v>
      </c>
      <c r="BS10" s="157">
        <v>28687</v>
      </c>
      <c r="BT10" s="157">
        <v>28687</v>
      </c>
      <c r="BU10" s="157">
        <v>28687</v>
      </c>
      <c r="BV10" s="157">
        <v>28843</v>
      </c>
      <c r="BW10" s="157">
        <v>28939</v>
      </c>
      <c r="BX10" s="157">
        <v>29044</v>
      </c>
      <c r="BY10" s="157">
        <v>29080</v>
      </c>
      <c r="BZ10" s="157">
        <v>29164</v>
      </c>
      <c r="CA10" s="157">
        <v>29219</v>
      </c>
      <c r="CB10" s="157">
        <v>29165</v>
      </c>
      <c r="CC10" s="157">
        <v>29293</v>
      </c>
      <c r="CD10" s="157">
        <v>29495</v>
      </c>
      <c r="CE10" s="157">
        <v>29594</v>
      </c>
      <c r="CF10" s="157">
        <v>29517</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24" customHeight="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2.75" customHeight="1"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95047</v>
      </c>
      <c r="J17" s="73">
        <v>94912</v>
      </c>
      <c r="K17" s="73">
        <v>94622</v>
      </c>
      <c r="L17" s="73">
        <v>94441</v>
      </c>
      <c r="M17" s="73">
        <v>94188</v>
      </c>
      <c r="N17" s="73">
        <v>94056</v>
      </c>
      <c r="O17" s="73">
        <v>94191</v>
      </c>
      <c r="P17" s="73">
        <v>94028</v>
      </c>
      <c r="Q17" s="73">
        <v>94067</v>
      </c>
      <c r="R17" s="73">
        <v>93896</v>
      </c>
      <c r="S17" s="73">
        <v>93763</v>
      </c>
      <c r="T17" s="73">
        <v>93523</v>
      </c>
      <c r="U17" s="73">
        <v>93345</v>
      </c>
      <c r="V17" s="73">
        <v>93081</v>
      </c>
      <c r="W17" s="73">
        <v>92787</v>
      </c>
      <c r="X17" s="73">
        <v>92636</v>
      </c>
      <c r="Y17" s="73">
        <v>92535</v>
      </c>
      <c r="Z17" s="73">
        <v>92401</v>
      </c>
      <c r="AA17" s="73">
        <v>92150</v>
      </c>
      <c r="AB17" s="73">
        <v>91922</v>
      </c>
      <c r="AC17" s="73">
        <v>91667</v>
      </c>
      <c r="AD17" s="73">
        <v>91379</v>
      </c>
      <c r="AE17" s="73">
        <v>91096</v>
      </c>
      <c r="AF17" s="73">
        <v>90831</v>
      </c>
      <c r="AG17" s="73">
        <v>90698</v>
      </c>
      <c r="AH17" s="73">
        <v>90620</v>
      </c>
      <c r="AI17" s="73">
        <v>90452</v>
      </c>
      <c r="AJ17" s="73">
        <v>90188</v>
      </c>
      <c r="AK17" s="73">
        <v>89939</v>
      </c>
      <c r="AL17" s="73">
        <v>89738</v>
      </c>
      <c r="AM17" s="73">
        <v>89434</v>
      </c>
      <c r="AN17" s="73">
        <v>89207</v>
      </c>
      <c r="AO17" s="73">
        <v>88980</v>
      </c>
      <c r="AP17" s="73">
        <v>88780</v>
      </c>
      <c r="AQ17" s="73">
        <v>88555</v>
      </c>
      <c r="AR17" s="73">
        <v>88346</v>
      </c>
      <c r="AS17" s="73">
        <v>88109</v>
      </c>
      <c r="AT17" s="73">
        <v>87806</v>
      </c>
      <c r="AU17" s="73">
        <v>87495</v>
      </c>
      <c r="AV17" s="73">
        <v>87238</v>
      </c>
      <c r="AW17" s="73">
        <v>86992</v>
      </c>
      <c r="AX17" s="73">
        <v>86914</v>
      </c>
      <c r="AY17" s="73">
        <v>86806</v>
      </c>
      <c r="AZ17" s="73">
        <v>86894</v>
      </c>
      <c r="BA17" s="73">
        <v>86595</v>
      </c>
      <c r="BB17" s="73">
        <v>86288</v>
      </c>
      <c r="BC17" s="73">
        <v>85890</v>
      </c>
      <c r="BD17" s="73">
        <v>0</v>
      </c>
      <c r="BE17" s="73">
        <v>85113</v>
      </c>
      <c r="BF17" s="73">
        <v>84722</v>
      </c>
      <c r="BG17" s="73">
        <v>84233</v>
      </c>
      <c r="BH17" s="73">
        <v>83694</v>
      </c>
      <c r="BI17" s="73">
        <v>83171</v>
      </c>
      <c r="BJ17" s="73">
        <v>82764</v>
      </c>
      <c r="BK17" s="73">
        <v>82141</v>
      </c>
      <c r="BL17" s="73">
        <v>81728</v>
      </c>
      <c r="BM17" s="73">
        <v>81233</v>
      </c>
      <c r="BN17" s="73">
        <v>80821</v>
      </c>
      <c r="BO17" s="73">
        <v>80659</v>
      </c>
      <c r="BP17" s="73">
        <v>80436</v>
      </c>
      <c r="BQ17" s="73">
        <v>79986</v>
      </c>
      <c r="BR17" s="73">
        <v>44746</v>
      </c>
      <c r="BS17" s="73">
        <v>79198</v>
      </c>
      <c r="BT17" s="73">
        <v>78953</v>
      </c>
      <c r="BU17" s="73">
        <v>78603</v>
      </c>
      <c r="BV17" s="73">
        <v>78170</v>
      </c>
      <c r="BW17" s="73">
        <v>77779</v>
      </c>
      <c r="BX17" s="73">
        <v>77388</v>
      </c>
      <c r="BY17" s="73">
        <v>77168</v>
      </c>
      <c r="BZ17" s="73">
        <v>76699</v>
      </c>
      <c r="CA17" s="73">
        <v>76286</v>
      </c>
      <c r="CB17" s="73">
        <v>76216</v>
      </c>
      <c r="CC17" s="73">
        <v>75927</v>
      </c>
      <c r="CD17" s="73">
        <v>75257</v>
      </c>
      <c r="CE17" s="73">
        <v>74820</v>
      </c>
      <c r="CF17" s="73" t="s">
        <v>230</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2158</v>
      </c>
      <c r="J18" s="73">
        <v>2162</v>
      </c>
      <c r="K18" s="73">
        <v>2191</v>
      </c>
      <c r="L18" s="73">
        <v>2204</v>
      </c>
      <c r="M18" s="73">
        <v>2259</v>
      </c>
      <c r="N18" s="73">
        <v>2255</v>
      </c>
      <c r="O18" s="73">
        <v>2254</v>
      </c>
      <c r="P18" s="73">
        <v>2259</v>
      </c>
      <c r="Q18" s="73">
        <v>2283</v>
      </c>
      <c r="R18" s="73">
        <v>2171</v>
      </c>
      <c r="S18" s="73">
        <v>2171</v>
      </c>
      <c r="T18" s="73">
        <v>2113</v>
      </c>
      <c r="U18" s="73">
        <v>2105</v>
      </c>
      <c r="V18" s="73">
        <v>2099</v>
      </c>
      <c r="W18" s="73">
        <v>2093</v>
      </c>
      <c r="X18" s="73">
        <v>2110</v>
      </c>
      <c r="Y18" s="73">
        <v>2088</v>
      </c>
      <c r="Z18" s="73">
        <v>2085</v>
      </c>
      <c r="AA18" s="73">
        <v>2088</v>
      </c>
      <c r="AB18" s="73">
        <v>2292</v>
      </c>
      <c r="AC18" s="73">
        <v>2291</v>
      </c>
      <c r="AD18" s="73">
        <v>2600</v>
      </c>
      <c r="AE18" s="73">
        <v>2645</v>
      </c>
      <c r="AF18" s="73">
        <v>2919</v>
      </c>
      <c r="AG18" s="73">
        <v>2966</v>
      </c>
      <c r="AH18" s="73">
        <v>2956</v>
      </c>
      <c r="AI18" s="73">
        <v>2947</v>
      </c>
      <c r="AJ18" s="73">
        <v>2942</v>
      </c>
      <c r="AK18" s="73">
        <v>2953</v>
      </c>
      <c r="AL18" s="73">
        <v>2948</v>
      </c>
      <c r="AM18" s="73">
        <v>2939</v>
      </c>
      <c r="AN18" s="73">
        <v>2675</v>
      </c>
      <c r="AO18" s="73">
        <v>2649</v>
      </c>
      <c r="AP18" s="73">
        <v>2650</v>
      </c>
      <c r="AQ18" s="73">
        <v>2620</v>
      </c>
      <c r="AR18" s="73">
        <v>2621</v>
      </c>
      <c r="AS18" s="73">
        <v>2599</v>
      </c>
      <c r="AT18" s="73">
        <v>2594</v>
      </c>
      <c r="AU18" s="73">
        <v>2594</v>
      </c>
      <c r="AV18" s="73">
        <v>2589</v>
      </c>
      <c r="AW18" s="73">
        <v>2549</v>
      </c>
      <c r="AX18" s="73">
        <v>2543</v>
      </c>
      <c r="AY18" s="73">
        <v>2538</v>
      </c>
      <c r="AZ18" s="73">
        <v>2569</v>
      </c>
      <c r="BA18" s="73">
        <v>2560</v>
      </c>
      <c r="BB18" s="73">
        <v>2559</v>
      </c>
      <c r="BC18" s="73">
        <v>2563</v>
      </c>
      <c r="BD18" s="73">
        <v>2574</v>
      </c>
      <c r="BE18" s="73">
        <v>2560</v>
      </c>
      <c r="BF18" s="73">
        <v>2555</v>
      </c>
      <c r="BG18" s="73">
        <v>2549</v>
      </c>
      <c r="BH18" s="73">
        <v>2566</v>
      </c>
      <c r="BI18" s="73">
        <v>2556</v>
      </c>
      <c r="BJ18" s="73">
        <v>2550</v>
      </c>
      <c r="BK18" s="73">
        <v>2543</v>
      </c>
      <c r="BL18" s="73">
        <v>2511</v>
      </c>
      <c r="BM18" s="73">
        <v>2504</v>
      </c>
      <c r="BN18" s="73">
        <v>2490</v>
      </c>
      <c r="BO18" s="73">
        <v>2483</v>
      </c>
      <c r="BP18" s="73">
        <v>2496</v>
      </c>
      <c r="BQ18" s="73">
        <v>2494</v>
      </c>
      <c r="BR18" s="73">
        <v>0</v>
      </c>
      <c r="BS18" s="73">
        <v>2488</v>
      </c>
      <c r="BT18" s="73">
        <v>2498</v>
      </c>
      <c r="BU18" s="73">
        <v>2515</v>
      </c>
      <c r="BV18" s="73">
        <v>2503</v>
      </c>
      <c r="BW18" s="73">
        <v>2505</v>
      </c>
      <c r="BX18" s="73">
        <v>2498</v>
      </c>
      <c r="BY18" s="73">
        <v>2501</v>
      </c>
      <c r="BZ18" s="73">
        <v>2482</v>
      </c>
      <c r="CA18" s="73">
        <v>2467</v>
      </c>
      <c r="CB18" s="73">
        <v>2456</v>
      </c>
      <c r="CC18" s="73">
        <v>2450</v>
      </c>
      <c r="CD18" s="73">
        <v>2449</v>
      </c>
      <c r="CE18" s="73">
        <v>2441</v>
      </c>
      <c r="CF18" s="73" t="s">
        <v>231</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3</v>
      </c>
      <c r="J19" s="73">
        <v>3</v>
      </c>
      <c r="K19" s="73">
        <v>3</v>
      </c>
      <c r="L19" s="73">
        <v>3</v>
      </c>
      <c r="M19" s="73">
        <v>3</v>
      </c>
      <c r="N19" s="73">
        <v>3</v>
      </c>
      <c r="O19" s="73">
        <v>3</v>
      </c>
      <c r="P19" s="73">
        <v>3</v>
      </c>
      <c r="Q19" s="73">
        <v>3</v>
      </c>
      <c r="R19" s="73">
        <v>3</v>
      </c>
      <c r="S19" s="73">
        <v>3</v>
      </c>
      <c r="T19" s="73">
        <v>3</v>
      </c>
      <c r="U19" s="73">
        <v>3</v>
      </c>
      <c r="V19" s="73">
        <v>3</v>
      </c>
      <c r="W19" s="73">
        <v>3</v>
      </c>
      <c r="X19" s="73">
        <v>3</v>
      </c>
      <c r="Y19" s="73">
        <v>3</v>
      </c>
      <c r="Z19" s="73">
        <v>3</v>
      </c>
      <c r="AA19" s="73">
        <v>3</v>
      </c>
      <c r="AB19" s="73">
        <v>3</v>
      </c>
      <c r="AC19" s="73">
        <v>3</v>
      </c>
      <c r="AD19" s="73">
        <v>3</v>
      </c>
      <c r="AE19" s="73">
        <v>3</v>
      </c>
      <c r="AF19" s="73">
        <v>3</v>
      </c>
      <c r="AG19" s="73">
        <v>3</v>
      </c>
      <c r="AH19" s="73">
        <v>3</v>
      </c>
      <c r="AI19" s="73">
        <v>3</v>
      </c>
      <c r="AJ19" s="73">
        <v>3</v>
      </c>
      <c r="AK19" s="73">
        <v>3</v>
      </c>
      <c r="AL19" s="73">
        <v>3</v>
      </c>
      <c r="AM19" s="73">
        <v>3</v>
      </c>
      <c r="AN19" s="73">
        <v>3</v>
      </c>
      <c r="AO19" s="73">
        <v>3</v>
      </c>
      <c r="AP19" s="73">
        <v>3</v>
      </c>
      <c r="AQ19" s="73">
        <v>3</v>
      </c>
      <c r="AR19" s="73">
        <v>3</v>
      </c>
      <c r="AS19" s="73">
        <v>3</v>
      </c>
      <c r="AT19" s="73">
        <v>3</v>
      </c>
      <c r="AU19" s="73">
        <v>3</v>
      </c>
      <c r="AV19" s="73">
        <v>3</v>
      </c>
      <c r="AW19" s="73">
        <v>3</v>
      </c>
      <c r="AX19" s="73">
        <v>24</v>
      </c>
      <c r="AY19" s="73">
        <v>24</v>
      </c>
      <c r="AZ19" s="73">
        <v>24</v>
      </c>
      <c r="BA19" s="73">
        <v>24</v>
      </c>
      <c r="BB19" s="73">
        <v>29</v>
      </c>
      <c r="BC19" s="73">
        <v>29</v>
      </c>
      <c r="BD19" s="73">
        <v>29</v>
      </c>
      <c r="BE19" s="73">
        <v>29</v>
      </c>
      <c r="BF19" s="73">
        <v>29</v>
      </c>
      <c r="BG19" s="73">
        <v>28</v>
      </c>
      <c r="BH19" s="73">
        <v>28</v>
      </c>
      <c r="BI19" s="73">
        <v>28</v>
      </c>
      <c r="BJ19" s="73">
        <v>24</v>
      </c>
      <c r="BK19" s="73">
        <v>25</v>
      </c>
      <c r="BL19" s="73">
        <v>25</v>
      </c>
      <c r="BM19" s="73">
        <v>0</v>
      </c>
      <c r="BN19" s="73">
        <v>25</v>
      </c>
      <c r="BO19" s="73">
        <v>26</v>
      </c>
      <c r="BP19" s="73">
        <v>26</v>
      </c>
      <c r="BQ19" s="73">
        <v>26</v>
      </c>
      <c r="BR19" s="73">
        <v>25</v>
      </c>
      <c r="BS19" s="73">
        <v>25</v>
      </c>
      <c r="BT19" s="73">
        <v>25</v>
      </c>
      <c r="BU19" s="73">
        <v>19</v>
      </c>
      <c r="BV19" s="73">
        <v>19</v>
      </c>
      <c r="BW19" s="73">
        <v>19</v>
      </c>
      <c r="BX19" s="73">
        <v>19</v>
      </c>
      <c r="BY19" s="73">
        <v>19</v>
      </c>
      <c r="BZ19" s="73">
        <v>19</v>
      </c>
      <c r="CA19" s="73">
        <v>25</v>
      </c>
      <c r="CB19" s="73">
        <v>25</v>
      </c>
      <c r="CC19" s="73">
        <v>25</v>
      </c>
      <c r="CD19" s="73">
        <v>28</v>
      </c>
      <c r="CE19" s="73">
        <v>28</v>
      </c>
      <c r="CF19" s="73">
        <v>28</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3</v>
      </c>
      <c r="J21" s="21">
        <v>3</v>
      </c>
      <c r="K21" s="21">
        <v>3</v>
      </c>
      <c r="L21" s="21">
        <v>3</v>
      </c>
      <c r="M21" s="21">
        <v>3</v>
      </c>
      <c r="N21" s="21">
        <v>3</v>
      </c>
      <c r="O21" s="21">
        <v>3</v>
      </c>
      <c r="P21" s="21">
        <v>3</v>
      </c>
      <c r="Q21" s="21">
        <v>3</v>
      </c>
      <c r="R21" s="21">
        <v>3</v>
      </c>
      <c r="S21" s="21">
        <v>3</v>
      </c>
      <c r="T21" s="21">
        <v>3</v>
      </c>
      <c r="U21" s="21">
        <v>3</v>
      </c>
      <c r="V21" s="21">
        <v>3</v>
      </c>
      <c r="W21" s="21">
        <v>3</v>
      </c>
      <c r="X21" s="21">
        <v>3</v>
      </c>
      <c r="Y21" s="21">
        <v>3</v>
      </c>
      <c r="Z21" s="21">
        <v>3</v>
      </c>
      <c r="AA21" s="21">
        <v>3</v>
      </c>
      <c r="AB21" s="21">
        <v>3</v>
      </c>
      <c r="AC21" s="21">
        <v>3</v>
      </c>
      <c r="AD21" s="21">
        <v>3</v>
      </c>
      <c r="AE21" s="21">
        <v>3</v>
      </c>
      <c r="AF21" s="21">
        <v>3</v>
      </c>
      <c r="AG21" s="21">
        <v>3</v>
      </c>
      <c r="AH21" s="21">
        <v>3</v>
      </c>
      <c r="AI21" s="21">
        <v>3</v>
      </c>
      <c r="AJ21" s="21">
        <v>3</v>
      </c>
      <c r="AK21" s="21">
        <v>3</v>
      </c>
      <c r="AL21" s="21">
        <v>3</v>
      </c>
      <c r="AM21" s="21">
        <v>3</v>
      </c>
      <c r="AN21" s="21">
        <v>3</v>
      </c>
      <c r="AO21" s="21">
        <v>3</v>
      </c>
      <c r="AP21" s="21">
        <v>3</v>
      </c>
      <c r="AQ21" s="21">
        <v>3</v>
      </c>
      <c r="AR21" s="21">
        <v>3</v>
      </c>
      <c r="AS21" s="21">
        <v>3</v>
      </c>
      <c r="AT21" s="21">
        <v>3</v>
      </c>
      <c r="AU21" s="21">
        <v>3</v>
      </c>
      <c r="AV21" s="21">
        <v>3</v>
      </c>
      <c r="AW21" s="21">
        <v>3</v>
      </c>
      <c r="AX21" s="21">
        <v>24</v>
      </c>
      <c r="AY21" s="21">
        <v>24</v>
      </c>
      <c r="AZ21" s="21">
        <v>24</v>
      </c>
      <c r="BA21" s="21">
        <v>24</v>
      </c>
      <c r="BB21" s="21">
        <v>29</v>
      </c>
      <c r="BC21" s="21">
        <v>29</v>
      </c>
      <c r="BD21" s="21">
        <v>29</v>
      </c>
      <c r="BE21" s="21">
        <v>29</v>
      </c>
      <c r="BF21" s="21">
        <v>29</v>
      </c>
      <c r="BG21" s="21">
        <v>28</v>
      </c>
      <c r="BH21" s="21">
        <v>28</v>
      </c>
      <c r="BI21" s="21">
        <v>28</v>
      </c>
      <c r="BJ21" s="21">
        <v>24</v>
      </c>
      <c r="BK21" s="21">
        <v>25</v>
      </c>
      <c r="BL21" s="21">
        <v>25</v>
      </c>
      <c r="BM21" s="21">
        <v>0</v>
      </c>
      <c r="BN21" s="21">
        <v>25</v>
      </c>
      <c r="BO21" s="21">
        <v>26</v>
      </c>
      <c r="BP21" s="21">
        <v>26</v>
      </c>
      <c r="BQ21" s="21">
        <v>26</v>
      </c>
      <c r="BR21" s="21">
        <v>25</v>
      </c>
      <c r="BS21" s="21">
        <v>25</v>
      </c>
      <c r="BT21" s="21">
        <v>25</v>
      </c>
      <c r="BU21" s="21">
        <v>19</v>
      </c>
      <c r="BV21" s="21">
        <v>19</v>
      </c>
      <c r="BW21" s="21">
        <v>19</v>
      </c>
      <c r="BX21" s="21">
        <v>19</v>
      </c>
      <c r="BY21" s="21">
        <v>19</v>
      </c>
      <c r="BZ21" s="21">
        <v>19</v>
      </c>
      <c r="CA21" s="21">
        <v>25</v>
      </c>
      <c r="CB21" s="21">
        <v>25</v>
      </c>
      <c r="CC21" s="21">
        <v>25</v>
      </c>
      <c r="CD21" s="21">
        <v>28</v>
      </c>
      <c r="CE21" s="21">
        <v>28</v>
      </c>
      <c r="CF21" s="21">
        <v>28</v>
      </c>
    </row>
    <row r="22" spans="1:84" x14ac:dyDescent="0.25">
      <c r="A22" s="46"/>
      <c r="B22" s="46"/>
      <c r="C22" s="46"/>
      <c r="D22" s="17"/>
      <c r="E22" s="11"/>
      <c r="F22" s="14" t="s">
        <v>21</v>
      </c>
      <c r="G22" s="23" t="e">
        <f ca="1">G21/G8</f>
        <v>#REF!</v>
      </c>
      <c r="H22" s="54" t="e">
        <f>IF(H18 = 0, 0, H21/H8)</f>
        <v>#REF!</v>
      </c>
      <c r="I22" s="54">
        <v>1.2158054711246201E-4</v>
      </c>
      <c r="J22" s="54">
        <v>1.2130524443006753E-4</v>
      </c>
      <c r="K22" s="54">
        <v>1.2097749818533752E-4</v>
      </c>
      <c r="L22" s="54">
        <v>1.2074378169524269E-4</v>
      </c>
      <c r="M22" s="54">
        <v>1.2067578439259856E-4</v>
      </c>
      <c r="N22" s="54">
        <v>1.2057393191591978E-4</v>
      </c>
      <c r="O22" s="54">
        <v>1.1868966608640607E-4</v>
      </c>
      <c r="P22" s="54">
        <v>1.1833852707979961E-4</v>
      </c>
      <c r="Q22" s="54">
        <v>1.1798481928658512E-4</v>
      </c>
      <c r="R22" s="54">
        <v>1.1786892975011787E-4</v>
      </c>
      <c r="S22" s="54">
        <v>1.1772554251854177E-4</v>
      </c>
      <c r="T22" s="54">
        <v>1.1754104141362693E-4</v>
      </c>
      <c r="U22" s="54">
        <v>1.172562048075044E-4</v>
      </c>
      <c r="V22" s="54">
        <v>1.1707773961910709E-4</v>
      </c>
      <c r="W22" s="54">
        <v>1.169545046976726E-4</v>
      </c>
      <c r="X22" s="54">
        <v>1.1690437222352116E-4</v>
      </c>
      <c r="Y22" s="54">
        <v>1.1681788092364004E-4</v>
      </c>
      <c r="Z22" s="54">
        <v>1.1674514534770595E-4</v>
      </c>
      <c r="AA22" s="54">
        <v>1.165365342034728E-4</v>
      </c>
      <c r="AB22" s="54">
        <v>1.1639185257032008E-4</v>
      </c>
      <c r="AC22" s="54">
        <v>1.1617550245904814E-4</v>
      </c>
      <c r="AD22" s="54">
        <v>1.1606313834726091E-4</v>
      </c>
      <c r="AE22" s="54">
        <v>1.1591515011011939E-4</v>
      </c>
      <c r="AF22" s="54">
        <v>1.1554460021568326E-4</v>
      </c>
      <c r="AG22" s="54">
        <v>1.1534912334666256E-4</v>
      </c>
      <c r="AH22" s="54">
        <v>1.1538017768547363E-4</v>
      </c>
      <c r="AI22" s="54">
        <v>1.1513221015466093E-4</v>
      </c>
      <c r="AJ22" s="54">
        <v>1.1469643676403119E-4</v>
      </c>
      <c r="AK22" s="54">
        <v>1.1420740063956144E-4</v>
      </c>
      <c r="AL22" s="54">
        <v>1.1402508551881414E-4</v>
      </c>
      <c r="AM22" s="54">
        <v>1.136535838763449E-4</v>
      </c>
      <c r="AN22" s="54">
        <v>1.1346015657501607E-4</v>
      </c>
      <c r="AO22" s="54">
        <v>1.1576753878212549E-4</v>
      </c>
      <c r="AP22" s="54">
        <v>1.1545122185876467E-4</v>
      </c>
      <c r="AQ22" s="54">
        <v>1.127480457005412E-4</v>
      </c>
      <c r="AR22" s="54">
        <v>1.1492491572172847E-4</v>
      </c>
      <c r="AS22" s="54">
        <v>1.1472714061723201E-4</v>
      </c>
      <c r="AT22" s="54">
        <v>1.1421174858187079E-4</v>
      </c>
      <c r="AU22" s="54">
        <v>1.1398176291793312E-4</v>
      </c>
      <c r="AV22" s="54">
        <v>1.136535838763449E-4</v>
      </c>
      <c r="AW22" s="54">
        <v>1.1356753482737735E-4</v>
      </c>
      <c r="AX22" s="54">
        <v>9.0823084200567644E-4</v>
      </c>
      <c r="AY22" s="54">
        <v>9.0971116670457127E-4</v>
      </c>
      <c r="AZ22" s="54">
        <v>9.1168091168091164E-4</v>
      </c>
      <c r="BA22" s="54">
        <v>9.0919422661666098E-4</v>
      </c>
      <c r="BB22" s="54">
        <v>1.096615617318964E-3</v>
      </c>
      <c r="BC22" s="54">
        <v>1.0933906420842287E-3</v>
      </c>
      <c r="BD22" s="54">
        <v>1.0917852571342519E-3</v>
      </c>
      <c r="BE22" s="54">
        <v>1.0866306954436451E-3</v>
      </c>
      <c r="BF22" s="54">
        <v>1.0787887805966817E-3</v>
      </c>
      <c r="BG22" s="54">
        <v>1.0344318013890941E-3</v>
      </c>
      <c r="BH22" s="54">
        <v>1.026694045174538E-3</v>
      </c>
      <c r="BI22" s="54">
        <v>1.0194422194713464E-3</v>
      </c>
      <c r="BJ22" s="54">
        <v>8.6733403201908138E-4</v>
      </c>
      <c r="BK22" s="54">
        <v>8.9934527663860706E-4</v>
      </c>
      <c r="BL22" s="54">
        <v>8.9066229648366527E-4</v>
      </c>
      <c r="BM22" s="54">
        <v>0</v>
      </c>
      <c r="BN22" s="54">
        <v>8.8674493668641156E-4</v>
      </c>
      <c r="BO22" s="54">
        <v>9.225092250922509E-4</v>
      </c>
      <c r="BP22" s="54">
        <v>9.215936480930101E-4</v>
      </c>
      <c r="BQ22" s="54">
        <v>9.1746356611030738E-4</v>
      </c>
      <c r="BR22" s="54">
        <v>0</v>
      </c>
      <c r="BS22" s="54">
        <v>8.7147488409384047E-4</v>
      </c>
      <c r="BT22" s="54">
        <v>8.7147488409384047E-4</v>
      </c>
      <c r="BU22" s="54">
        <v>6.6232091191131869E-4</v>
      </c>
      <c r="BV22" s="54">
        <v>6.5873868876330482E-4</v>
      </c>
      <c r="BW22" s="54">
        <v>6.5655343999447113E-4</v>
      </c>
      <c r="BX22" s="54">
        <v>6.5417986503236471E-4</v>
      </c>
      <c r="BY22" s="54">
        <v>6.5337001375515816E-4</v>
      </c>
      <c r="BZ22" s="54">
        <v>6.5148813605815387E-4</v>
      </c>
      <c r="CA22" s="54">
        <v>8.5560765255484445E-4</v>
      </c>
      <c r="CB22" s="54">
        <v>8.5719183953368767E-4</v>
      </c>
      <c r="CC22" s="54">
        <v>8.5344621581947904E-4</v>
      </c>
      <c r="CD22" s="54">
        <v>9.4931344295643327E-4</v>
      </c>
      <c r="CE22" s="54">
        <v>9.4613773062107189E-4</v>
      </c>
      <c r="CF22" s="54">
        <v>9.4860588813226276E-4</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24" customHeight="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2.75" customHeight="1"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8812</v>
      </c>
      <c r="J30" s="73">
        <v>9446</v>
      </c>
      <c r="K30" s="73">
        <v>15068</v>
      </c>
      <c r="L30" s="73">
        <v>12494</v>
      </c>
      <c r="M30" s="73">
        <v>9147</v>
      </c>
      <c r="N30" s="73">
        <v>9196</v>
      </c>
      <c r="O30" s="73">
        <v>9108</v>
      </c>
      <c r="P30" s="73">
        <v>10739</v>
      </c>
      <c r="Q30" s="73">
        <v>10716</v>
      </c>
      <c r="R30" s="73">
        <v>9389</v>
      </c>
      <c r="S30" s="73">
        <v>9084</v>
      </c>
      <c r="T30" s="73">
        <v>11933</v>
      </c>
      <c r="U30" s="73">
        <v>9426</v>
      </c>
      <c r="V30" s="73">
        <v>9005</v>
      </c>
      <c r="W30" s="73">
        <v>12461</v>
      </c>
      <c r="X30" s="73">
        <v>15374</v>
      </c>
      <c r="Y30" s="73">
        <v>10640</v>
      </c>
      <c r="Z30" s="73">
        <v>12421</v>
      </c>
      <c r="AA30" s="73">
        <v>9687</v>
      </c>
      <c r="AB30" s="73">
        <v>9695</v>
      </c>
      <c r="AC30" s="73">
        <v>11224</v>
      </c>
      <c r="AD30" s="73">
        <v>8957</v>
      </c>
      <c r="AE30" s="73">
        <v>9127</v>
      </c>
      <c r="AF30" s="73">
        <v>10955</v>
      </c>
      <c r="AG30" s="73">
        <v>9425</v>
      </c>
      <c r="AH30" s="73">
        <v>12371</v>
      </c>
      <c r="AI30" s="73">
        <v>11166</v>
      </c>
      <c r="AJ30" s="73">
        <v>15539</v>
      </c>
      <c r="AK30" s="73">
        <v>12253</v>
      </c>
      <c r="AL30" s="73">
        <v>11214</v>
      </c>
      <c r="AM30" s="73">
        <v>12904</v>
      </c>
      <c r="AN30" s="73">
        <v>12553</v>
      </c>
      <c r="AO30" s="73">
        <v>24878</v>
      </c>
      <c r="AP30" s="73">
        <v>16772</v>
      </c>
      <c r="AQ30" s="73">
        <v>13566</v>
      </c>
      <c r="AR30" s="73">
        <v>15707</v>
      </c>
      <c r="AS30" s="73">
        <v>11702</v>
      </c>
      <c r="AT30" s="73">
        <v>12471</v>
      </c>
      <c r="AU30" s="73">
        <v>13237</v>
      </c>
      <c r="AV30" s="73">
        <v>12737</v>
      </c>
      <c r="AW30" s="73">
        <v>13346</v>
      </c>
      <c r="AX30" s="73">
        <v>12550</v>
      </c>
      <c r="AY30" s="73">
        <v>12838</v>
      </c>
      <c r="AZ30" s="73">
        <v>12690</v>
      </c>
      <c r="BA30" s="73">
        <v>12556</v>
      </c>
      <c r="BB30" s="73">
        <v>11392</v>
      </c>
      <c r="BC30" s="73">
        <v>10327</v>
      </c>
      <c r="BD30" s="73">
        <v>13877</v>
      </c>
      <c r="BE30" s="73">
        <v>13006</v>
      </c>
      <c r="BF30" s="73">
        <v>10202</v>
      </c>
      <c r="BG30" s="73">
        <v>12698</v>
      </c>
      <c r="BH30" s="73">
        <v>12679</v>
      </c>
      <c r="BI30" s="73">
        <v>10863</v>
      </c>
      <c r="BJ30" s="73">
        <v>15911</v>
      </c>
      <c r="BK30" s="73">
        <v>17009</v>
      </c>
      <c r="BL30" s="73">
        <v>14585</v>
      </c>
      <c r="BM30" s="73">
        <v>14985</v>
      </c>
      <c r="BN30" s="73">
        <v>17316</v>
      </c>
      <c r="BO30" s="73">
        <v>16695</v>
      </c>
      <c r="BP30" s="73">
        <v>15439</v>
      </c>
      <c r="BQ30" s="73">
        <v>16838</v>
      </c>
      <c r="BR30" s="73">
        <v>16505</v>
      </c>
      <c r="BS30" s="73">
        <v>16096</v>
      </c>
      <c r="BT30" s="73">
        <v>18577</v>
      </c>
      <c r="BU30" s="73">
        <v>15266</v>
      </c>
      <c r="BV30" s="73">
        <v>16466</v>
      </c>
      <c r="BW30" s="73">
        <v>15931</v>
      </c>
      <c r="BX30" s="73">
        <v>17955</v>
      </c>
      <c r="BY30" s="73">
        <v>15393</v>
      </c>
      <c r="BZ30" s="73">
        <v>19593</v>
      </c>
      <c r="CA30" s="73">
        <v>17659</v>
      </c>
      <c r="CB30" s="73">
        <v>17774</v>
      </c>
      <c r="CC30" s="73">
        <v>16204</v>
      </c>
      <c r="CD30" s="73">
        <v>19335</v>
      </c>
      <c r="CE30" s="73">
        <v>15283</v>
      </c>
      <c r="CF30" s="73">
        <v>20640</v>
      </c>
    </row>
    <row r="31" spans="1:84" ht="26.4" x14ac:dyDescent="0.25">
      <c r="A31" s="48" t="s">
        <v>25</v>
      </c>
      <c r="B31" s="62" t="s">
        <v>26</v>
      </c>
      <c r="C31" s="63" t="s">
        <v>27</v>
      </c>
      <c r="D31" s="17"/>
      <c r="E31" s="11"/>
      <c r="F31" s="98" t="s">
        <v>28</v>
      </c>
      <c r="G31" s="96" t="e">
        <f ca="1">G30/G8</f>
        <v>#REF!</v>
      </c>
      <c r="H31" s="57" t="e">
        <f>IF(H8=0, 0, H30/H8)</f>
        <v>#REF!</v>
      </c>
      <c r="I31" s="57">
        <v>0.35712259371833838</v>
      </c>
      <c r="J31" s="57">
        <v>0.38194977962880594</v>
      </c>
      <c r="K31" s="57">
        <v>0.60762964755222193</v>
      </c>
      <c r="L31" s="57">
        <v>0.50285760283345404</v>
      </c>
      <c r="M31" s="57">
        <v>0.36794046661303298</v>
      </c>
      <c r="N31" s="57">
        <v>0.36959929263293279</v>
      </c>
      <c r="O31" s="57">
        <v>0.36034182623832883</v>
      </c>
      <c r="P31" s="57">
        <v>0.42361248076998936</v>
      </c>
      <c r="Q31" s="57">
        <v>0.42144177449168208</v>
      </c>
      <c r="R31" s="57">
        <v>0.36889046047461888</v>
      </c>
      <c r="S31" s="57">
        <v>0.35647294274614449</v>
      </c>
      <c r="T31" s="57">
        <v>0.46753908239627001</v>
      </c>
      <c r="U31" s="57">
        <v>0.36841899550517881</v>
      </c>
      <c r="V31" s="57">
        <v>0.35142834842335313</v>
      </c>
      <c r="W31" s="57">
        <v>0.48579002767923279</v>
      </c>
      <c r="X31" s="57">
        <v>0.59909593952147144</v>
      </c>
      <c r="Y31" s="57">
        <v>0.41431408434251005</v>
      </c>
      <c r="Z31" s="57">
        <v>0.48336381678795193</v>
      </c>
      <c r="AA31" s="57">
        <v>0.37629646894301366</v>
      </c>
      <c r="AB31" s="57">
        <v>0.37613967022308437</v>
      </c>
      <c r="AC31" s="57">
        <v>0.43465127986678542</v>
      </c>
      <c r="AD31" s="57">
        <v>0.34652584339213865</v>
      </c>
      <c r="AE31" s="57">
        <v>0.35265252501835326</v>
      </c>
      <c r="AF31" s="57">
        <v>0.42193036512093668</v>
      </c>
      <c r="AG31" s="57">
        <v>0.36238849584743155</v>
      </c>
      <c r="AH31" s="57">
        <v>0.47578939271566478</v>
      </c>
      <c r="AI31" s="57">
        <v>0.42852208619564802</v>
      </c>
      <c r="AJ31" s="57">
        <v>0.59408931029209355</v>
      </c>
      <c r="AK31" s="57">
        <v>0.46646109334551544</v>
      </c>
      <c r="AL31" s="57">
        <v>0.42622576966932724</v>
      </c>
      <c r="AM31" s="57">
        <v>0.48886194878011818</v>
      </c>
      <c r="AN31" s="57">
        <v>0.47475511516205893</v>
      </c>
      <c r="AO31" s="57">
        <v>0.96002160994057262</v>
      </c>
      <c r="AP31" s="57">
        <v>0.64544929767173365</v>
      </c>
      <c r="AQ31" s="57">
        <v>0.50984666265784728</v>
      </c>
      <c r="AR31" s="57">
        <v>0.60170855041372973</v>
      </c>
      <c r="AS31" s="57">
        <v>0.44751233316761635</v>
      </c>
      <c r="AT31" s="57">
        <v>0.47477823885483689</v>
      </c>
      <c r="AU31" s="57">
        <v>0.50292553191489364</v>
      </c>
      <c r="AV31" s="57">
        <v>0.48253523261100167</v>
      </c>
      <c r="AW31" s="57">
        <v>0.50522410660205941</v>
      </c>
      <c r="AX31" s="57">
        <v>0.4749290444654683</v>
      </c>
      <c r="AY31" s="57">
        <v>0.48661966492305359</v>
      </c>
      <c r="AZ31" s="57">
        <v>0.48205128205128206</v>
      </c>
      <c r="BA31" s="57">
        <v>0.47566011289161647</v>
      </c>
      <c r="BB31" s="57">
        <v>0.43078086594819437</v>
      </c>
      <c r="BC31" s="57">
        <v>0.38936017795875277</v>
      </c>
      <c r="BD31" s="57">
        <v>0.52243806942248328</v>
      </c>
      <c r="BE31" s="57">
        <v>0.48733513189448441</v>
      </c>
      <c r="BF31" s="57">
        <v>0.37951045309128784</v>
      </c>
      <c r="BG31" s="57">
        <v>0.46911482192995418</v>
      </c>
      <c r="BH31" s="57">
        <v>0.46490906424171313</v>
      </c>
      <c r="BI31" s="57">
        <v>0.39550717250418699</v>
      </c>
      <c r="BJ31" s="57">
        <v>0.57500632431065013</v>
      </c>
      <c r="BK31" s="57">
        <v>0.6118785524138427</v>
      </c>
      <c r="BL31" s="57">
        <v>0.51961238376857033</v>
      </c>
      <c r="BM31" s="57">
        <v>0.53386298051230896</v>
      </c>
      <c r="BN31" s="57">
        <v>0.61419501294647605</v>
      </c>
      <c r="BO31" s="57">
        <v>0.59235736588135113</v>
      </c>
      <c r="BP31" s="57">
        <v>0.54724939741953782</v>
      </c>
      <c r="BQ31" s="57">
        <v>0.59416352023712904</v>
      </c>
      <c r="BR31" s="57">
        <v>0.58009981723604664</v>
      </c>
      <c r="BS31" s="57">
        <v>0.56109038937497824</v>
      </c>
      <c r="BT31" s="57">
        <v>0.64757555687245094</v>
      </c>
      <c r="BU31" s="57">
        <v>0.5321574232230627</v>
      </c>
      <c r="BV31" s="57">
        <v>0.57088374995666191</v>
      </c>
      <c r="BW31" s="57">
        <v>0.55050278171325895</v>
      </c>
      <c r="BX31" s="57">
        <v>0.61819997245558467</v>
      </c>
      <c r="BY31" s="57">
        <v>0.52933287482806057</v>
      </c>
      <c r="BZ31" s="57">
        <v>0.67182142367302156</v>
      </c>
      <c r="CA31" s="57">
        <v>0.60436702145863996</v>
      </c>
      <c r="CB31" s="57">
        <v>0.60942911023487056</v>
      </c>
      <c r="CC31" s="57">
        <v>0.55316969924555359</v>
      </c>
      <c r="CD31" s="57">
        <v>0.65553483641295129</v>
      </c>
      <c r="CE31" s="57">
        <v>0.51642224775292289</v>
      </c>
      <c r="CF31" s="57">
        <v>0.69925805468035374</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180</v>
      </c>
      <c r="J32" s="58">
        <v>160</v>
      </c>
      <c r="K32" s="58">
        <v>181</v>
      </c>
      <c r="L32" s="58">
        <v>187</v>
      </c>
      <c r="M32" s="58">
        <v>210</v>
      </c>
      <c r="N32" s="58">
        <v>238</v>
      </c>
      <c r="O32" s="58">
        <v>259</v>
      </c>
      <c r="P32" s="58">
        <v>248</v>
      </c>
      <c r="Q32" s="58">
        <v>245</v>
      </c>
      <c r="R32" s="58">
        <v>214</v>
      </c>
      <c r="S32" s="58">
        <v>195</v>
      </c>
      <c r="T32" s="58">
        <v>201</v>
      </c>
      <c r="U32" s="58">
        <v>165</v>
      </c>
      <c r="V32" s="58">
        <v>137</v>
      </c>
      <c r="W32" s="58">
        <v>157</v>
      </c>
      <c r="X32" s="58">
        <v>163</v>
      </c>
      <c r="Y32" s="58">
        <v>574</v>
      </c>
      <c r="Z32" s="58">
        <v>128</v>
      </c>
      <c r="AA32" s="58">
        <v>138</v>
      </c>
      <c r="AB32" s="58">
        <v>118</v>
      </c>
      <c r="AC32" s="58">
        <v>126</v>
      </c>
      <c r="AD32" s="58">
        <v>119</v>
      </c>
      <c r="AE32" s="58">
        <v>106</v>
      </c>
      <c r="AF32" s="58">
        <v>136</v>
      </c>
      <c r="AG32" s="58">
        <v>149</v>
      </c>
      <c r="AH32" s="58">
        <v>123</v>
      </c>
      <c r="AI32" s="58">
        <v>136</v>
      </c>
      <c r="AJ32" s="58">
        <v>138</v>
      </c>
      <c r="AK32" s="58">
        <v>158</v>
      </c>
      <c r="AL32" s="58">
        <v>146</v>
      </c>
      <c r="AM32" s="58">
        <v>127</v>
      </c>
      <c r="AN32" s="58">
        <v>120</v>
      </c>
      <c r="AO32" s="58">
        <v>147</v>
      </c>
      <c r="AP32" s="58">
        <v>162</v>
      </c>
      <c r="AQ32" s="58">
        <v>166</v>
      </c>
      <c r="AR32" s="58">
        <v>161</v>
      </c>
      <c r="AS32" s="58">
        <v>149</v>
      </c>
      <c r="AT32" s="58">
        <v>147</v>
      </c>
      <c r="AU32" s="58">
        <v>156</v>
      </c>
      <c r="AV32" s="58">
        <v>186</v>
      </c>
      <c r="AW32" s="58">
        <v>185</v>
      </c>
      <c r="AX32" s="58">
        <v>193</v>
      </c>
      <c r="AY32" s="58">
        <v>160</v>
      </c>
      <c r="AZ32" s="58">
        <v>157</v>
      </c>
      <c r="BA32" s="58">
        <v>171</v>
      </c>
      <c r="BB32" s="58">
        <v>172</v>
      </c>
      <c r="BC32" s="58">
        <v>162</v>
      </c>
      <c r="BD32" s="58">
        <v>167</v>
      </c>
      <c r="BE32" s="58">
        <v>213</v>
      </c>
      <c r="BF32" s="58">
        <v>207</v>
      </c>
      <c r="BG32" s="58">
        <v>215</v>
      </c>
      <c r="BH32" s="58">
        <v>237</v>
      </c>
      <c r="BI32" s="58">
        <v>276</v>
      </c>
      <c r="BJ32" s="58">
        <v>277</v>
      </c>
      <c r="BK32" s="58">
        <v>253</v>
      </c>
      <c r="BL32" s="58">
        <v>241</v>
      </c>
      <c r="BM32" s="58">
        <v>244</v>
      </c>
      <c r="BN32" s="58">
        <v>232</v>
      </c>
      <c r="BO32" s="58">
        <v>228</v>
      </c>
      <c r="BP32" s="58">
        <v>205</v>
      </c>
      <c r="BQ32" s="58">
        <v>208</v>
      </c>
      <c r="BR32" s="58">
        <v>210</v>
      </c>
      <c r="BS32" s="58">
        <v>191</v>
      </c>
      <c r="BT32" s="58">
        <v>186</v>
      </c>
      <c r="BU32" s="58">
        <v>209</v>
      </c>
      <c r="BV32" s="58">
        <v>263</v>
      </c>
      <c r="BW32" s="58">
        <v>296</v>
      </c>
      <c r="BX32" s="58">
        <v>242</v>
      </c>
      <c r="BY32" s="58">
        <v>182</v>
      </c>
      <c r="BZ32" s="58">
        <v>236</v>
      </c>
      <c r="CA32" s="58">
        <v>206</v>
      </c>
      <c r="CB32" s="58">
        <v>167</v>
      </c>
      <c r="CC32" s="58">
        <v>216</v>
      </c>
      <c r="CD32" s="58">
        <v>224</v>
      </c>
      <c r="CE32" s="58">
        <v>227</v>
      </c>
      <c r="CF32" s="58">
        <v>222</v>
      </c>
    </row>
    <row r="33" spans="1:84" ht="26.4" x14ac:dyDescent="0.25">
      <c r="A33" s="48" t="s">
        <v>30</v>
      </c>
      <c r="B33" s="62" t="s">
        <v>31</v>
      </c>
      <c r="C33" s="63" t="s">
        <v>32</v>
      </c>
      <c r="D33" s="17"/>
      <c r="E33" s="11"/>
      <c r="F33" s="98" t="s">
        <v>28</v>
      </c>
      <c r="G33" s="96" t="e">
        <f ca="1">G32/G8</f>
        <v>#REF!</v>
      </c>
      <c r="H33" s="59" t="e">
        <f>IF(H8=0, 0, H32/H8)</f>
        <v>#REF!</v>
      </c>
      <c r="I33" s="59">
        <v>7.29483282674772E-3</v>
      </c>
      <c r="J33" s="59">
        <v>6.469613036270268E-3</v>
      </c>
      <c r="K33" s="59">
        <v>7.2989757238486972E-3</v>
      </c>
      <c r="L33" s="59">
        <v>7.526362392336795E-3</v>
      </c>
      <c r="M33" s="59">
        <v>8.4473049074818979E-3</v>
      </c>
      <c r="N33" s="59">
        <v>9.5655319319963017E-3</v>
      </c>
      <c r="O33" s="59">
        <v>1.0246874505459724E-2</v>
      </c>
      <c r="P33" s="59">
        <v>9.7826515719301021E-3</v>
      </c>
      <c r="Q33" s="59">
        <v>9.6354269084044514E-3</v>
      </c>
      <c r="R33" s="59">
        <v>8.4079836555084088E-3</v>
      </c>
      <c r="S33" s="59">
        <v>7.6521602637052155E-3</v>
      </c>
      <c r="T33" s="59">
        <v>7.8752497747130046E-3</v>
      </c>
      <c r="U33" s="59">
        <v>6.4490912644127422E-3</v>
      </c>
      <c r="V33" s="59">
        <v>5.3465501092725574E-3</v>
      </c>
      <c r="W33" s="59">
        <v>6.1206190791781995E-3</v>
      </c>
      <c r="X33" s="59">
        <v>6.3518042241446498E-3</v>
      </c>
      <c r="Y33" s="59">
        <v>2.235115455005646E-2</v>
      </c>
      <c r="Z33" s="59">
        <v>4.9811262015021212E-3</v>
      </c>
      <c r="AA33" s="59">
        <v>5.3606805733597482E-3</v>
      </c>
      <c r="AB33" s="59">
        <v>4.5780795344325899E-3</v>
      </c>
      <c r="AC33" s="59">
        <v>4.8793711032800221E-3</v>
      </c>
      <c r="AD33" s="59">
        <v>4.6038378211080162E-3</v>
      </c>
      <c r="AE33" s="59">
        <v>4.0956686372242189E-3</v>
      </c>
      <c r="AF33" s="59">
        <v>5.2380218764443076E-3</v>
      </c>
      <c r="AG33" s="59">
        <v>5.7290064595509078E-3</v>
      </c>
      <c r="AH33" s="59">
        <v>4.7305872851044189E-3</v>
      </c>
      <c r="AI33" s="59">
        <v>5.2193268603446287E-3</v>
      </c>
      <c r="AJ33" s="59">
        <v>5.2760360911454354E-3</v>
      </c>
      <c r="AK33" s="59">
        <v>6.0149231003502361E-3</v>
      </c>
      <c r="AL33" s="59">
        <v>5.5492208285822884E-3</v>
      </c>
      <c r="AM33" s="59">
        <v>4.8113350507652678E-3</v>
      </c>
      <c r="AN33" s="59">
        <v>4.538406263000643E-3</v>
      </c>
      <c r="AO33" s="59">
        <v>5.6726094003241492E-3</v>
      </c>
      <c r="AP33" s="59">
        <v>6.2343659803732925E-3</v>
      </c>
      <c r="AQ33" s="59">
        <v>6.2387251954299462E-3</v>
      </c>
      <c r="AR33" s="59">
        <v>6.1676371437327611E-3</v>
      </c>
      <c r="AS33" s="59">
        <v>5.6981146506558571E-3</v>
      </c>
      <c r="AT33" s="59">
        <v>5.5963756805116685E-3</v>
      </c>
      <c r="AU33" s="59">
        <v>5.9270516717325229E-3</v>
      </c>
      <c r="AV33" s="59">
        <v>7.0465222003333839E-3</v>
      </c>
      <c r="AW33" s="59">
        <v>7.003331314354936E-3</v>
      </c>
      <c r="AX33" s="59">
        <v>7.3036896877956481E-3</v>
      </c>
      <c r="AY33" s="59">
        <v>6.064741111363809E-3</v>
      </c>
      <c r="AZ33" s="59">
        <v>5.9639126305792971E-3</v>
      </c>
      <c r="BA33" s="59">
        <v>6.4780088646437094E-3</v>
      </c>
      <c r="BB33" s="59">
        <v>6.5040650406504065E-3</v>
      </c>
      <c r="BC33" s="59">
        <v>6.1079063454360363E-3</v>
      </c>
      <c r="BD33" s="59">
        <v>6.287177170393796E-3</v>
      </c>
      <c r="BE33" s="59">
        <v>7.9811151079136698E-3</v>
      </c>
      <c r="BF33" s="59">
        <v>7.7003199166728667E-3</v>
      </c>
      <c r="BG33" s="59">
        <v>7.9429584749519735E-3</v>
      </c>
      <c r="BH33" s="59">
        <v>8.6902317395130529E-3</v>
      </c>
      <c r="BI33" s="59">
        <v>1.0048787591931844E-2</v>
      </c>
      <c r="BJ33" s="59">
        <v>1.001048028622023E-2</v>
      </c>
      <c r="BK33" s="59">
        <v>9.1013741995827034E-3</v>
      </c>
      <c r="BL33" s="59">
        <v>8.5859845381025326E-3</v>
      </c>
      <c r="BM33" s="59">
        <v>8.6928640136805721E-3</v>
      </c>
      <c r="BN33" s="59">
        <v>8.2289930124498992E-3</v>
      </c>
      <c r="BO33" s="59">
        <v>8.0896962815782004E-3</v>
      </c>
      <c r="BP33" s="59">
        <v>7.2664114561179641E-3</v>
      </c>
      <c r="BQ33" s="59">
        <v>7.339708528882459E-3</v>
      </c>
      <c r="BR33" s="59">
        <v>7.380851961197807E-3</v>
      </c>
      <c r="BS33" s="59">
        <v>6.6580681144769406E-3</v>
      </c>
      <c r="BT33" s="59">
        <v>6.483773137658173E-3</v>
      </c>
      <c r="BU33" s="59">
        <v>7.285530031024506E-3</v>
      </c>
      <c r="BV33" s="59">
        <v>9.1183302707762721E-3</v>
      </c>
      <c r="BW33" s="59">
        <v>1.0228411486229655E-2</v>
      </c>
      <c r="BX33" s="59">
        <v>8.3321856493595928E-3</v>
      </c>
      <c r="BY33" s="59">
        <v>6.2585969738651994E-3</v>
      </c>
      <c r="BZ33" s="59">
        <v>8.0921684268275961E-3</v>
      </c>
      <c r="CA33" s="59">
        <v>7.0502070570519181E-3</v>
      </c>
      <c r="CB33" s="59">
        <v>5.7260414880850336E-3</v>
      </c>
      <c r="CC33" s="59">
        <v>7.3737753046802992E-3</v>
      </c>
      <c r="CD33" s="59">
        <v>7.5945075436514662E-3</v>
      </c>
      <c r="CE33" s="59">
        <v>7.6704737446779752E-3</v>
      </c>
      <c r="CF33" s="59">
        <v>7.5210895416200838E-3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2787</v>
      </c>
      <c r="J34" s="58">
        <v>2454</v>
      </c>
      <c r="K34" s="58">
        <v>2477</v>
      </c>
      <c r="L34" s="58">
        <v>3006</v>
      </c>
      <c r="M34" s="58">
        <v>4455</v>
      </c>
      <c r="N34" s="58">
        <v>5550</v>
      </c>
      <c r="O34" s="58">
        <v>6681</v>
      </c>
      <c r="P34" s="58">
        <v>6231</v>
      </c>
      <c r="Q34" s="58">
        <v>5050</v>
      </c>
      <c r="R34" s="58">
        <v>6387</v>
      </c>
      <c r="S34" s="58">
        <v>6195</v>
      </c>
      <c r="T34" s="58">
        <v>5933</v>
      </c>
      <c r="U34" s="58">
        <v>1769</v>
      </c>
      <c r="V34" s="58">
        <v>2229</v>
      </c>
      <c r="W34" s="58">
        <v>3091</v>
      </c>
      <c r="X34" s="58">
        <v>3204</v>
      </c>
      <c r="Y34" s="58">
        <v>2239</v>
      </c>
      <c r="Z34" s="58">
        <v>1686</v>
      </c>
      <c r="AA34" s="58">
        <v>1925</v>
      </c>
      <c r="AB34" s="58">
        <v>2133</v>
      </c>
      <c r="AC34" s="58">
        <v>2170</v>
      </c>
      <c r="AD34" s="58">
        <v>2453</v>
      </c>
      <c r="AE34" s="58">
        <v>6254</v>
      </c>
      <c r="AF34" s="58">
        <v>7058</v>
      </c>
      <c r="AG34" s="58">
        <v>6451</v>
      </c>
      <c r="AH34" s="58">
        <v>2131</v>
      </c>
      <c r="AI34" s="58">
        <v>2313</v>
      </c>
      <c r="AJ34" s="58">
        <v>2083</v>
      </c>
      <c r="AK34" s="58">
        <v>3310</v>
      </c>
      <c r="AL34" s="58">
        <v>3528</v>
      </c>
      <c r="AM34" s="58">
        <v>3166</v>
      </c>
      <c r="AN34" s="58">
        <v>1564</v>
      </c>
      <c r="AO34" s="58">
        <v>1174</v>
      </c>
      <c r="AP34" s="58">
        <v>1341</v>
      </c>
      <c r="AQ34" s="58">
        <v>1421</v>
      </c>
      <c r="AR34" s="58">
        <v>1335</v>
      </c>
      <c r="AS34" s="58">
        <v>1364</v>
      </c>
      <c r="AT34" s="58">
        <v>1381</v>
      </c>
      <c r="AU34" s="58">
        <v>2361</v>
      </c>
      <c r="AV34" s="58">
        <v>3092</v>
      </c>
      <c r="AW34" s="58">
        <v>1779</v>
      </c>
      <c r="AX34" s="58">
        <v>1880</v>
      </c>
      <c r="AY34" s="58">
        <v>1500</v>
      </c>
      <c r="AZ34" s="58">
        <v>1735</v>
      </c>
      <c r="BA34" s="58">
        <v>1244</v>
      </c>
      <c r="BB34" s="58">
        <v>1373</v>
      </c>
      <c r="BC34" s="58">
        <v>1439</v>
      </c>
      <c r="BD34" s="58">
        <v>1843</v>
      </c>
      <c r="BE34" s="58">
        <v>1996</v>
      </c>
      <c r="BF34" s="58">
        <v>2079</v>
      </c>
      <c r="BG34" s="58">
        <v>2175</v>
      </c>
      <c r="BH34" s="58">
        <v>2357</v>
      </c>
      <c r="BI34" s="58">
        <v>3374</v>
      </c>
      <c r="BJ34" s="58">
        <v>1851</v>
      </c>
      <c r="BK34" s="58">
        <v>1787</v>
      </c>
      <c r="BL34" s="58">
        <v>1936</v>
      </c>
      <c r="BM34" s="58">
        <v>1610</v>
      </c>
      <c r="BN34" s="58">
        <v>1712</v>
      </c>
      <c r="BO34" s="58">
        <v>2130</v>
      </c>
      <c r="BP34" s="58">
        <v>1867</v>
      </c>
      <c r="BQ34" s="58">
        <v>1844</v>
      </c>
      <c r="BR34" s="58">
        <v>1591</v>
      </c>
      <c r="BS34" s="58">
        <v>1470</v>
      </c>
      <c r="BT34" s="58">
        <v>1254</v>
      </c>
      <c r="BU34" s="58">
        <v>1544</v>
      </c>
      <c r="BV34" s="58">
        <v>2265</v>
      </c>
      <c r="BW34" s="58">
        <v>856</v>
      </c>
      <c r="BX34" s="58">
        <v>808</v>
      </c>
      <c r="BY34" s="58">
        <v>1136</v>
      </c>
      <c r="BZ34" s="58">
        <v>807</v>
      </c>
      <c r="CA34" s="58">
        <v>902</v>
      </c>
      <c r="CB34" s="58">
        <v>944</v>
      </c>
      <c r="CC34" s="58">
        <v>346</v>
      </c>
      <c r="CD34" s="58">
        <v>1091</v>
      </c>
      <c r="CE34" s="58">
        <v>1313</v>
      </c>
      <c r="CF34" s="58">
        <v>1489</v>
      </c>
    </row>
    <row r="35" spans="1:84" ht="13.5" customHeight="1" x14ac:dyDescent="0.25">
      <c r="A35" s="48" t="s">
        <v>34</v>
      </c>
      <c r="B35" s="62" t="s">
        <v>35</v>
      </c>
      <c r="C35" s="63" t="s">
        <v>36</v>
      </c>
      <c r="D35" s="17"/>
      <c r="E35" s="11"/>
      <c r="F35" s="98" t="s">
        <v>37</v>
      </c>
      <c r="G35" s="96" t="e">
        <f ca="1">IF(G34 = 0, 0, G34/G6)</f>
        <v>#REF!</v>
      </c>
      <c r="H35" s="30" t="e">
        <f>IF(H6=0, 0, H34/H6)</f>
        <v>#REF!</v>
      </c>
      <c r="I35" s="30">
        <v>0.12667606017908276</v>
      </c>
      <c r="J35" s="30">
        <v>0.11127233154983222</v>
      </c>
      <c r="K35" s="30">
        <v>0.11196998463068439</v>
      </c>
      <c r="L35" s="30">
        <v>0.13564369838906187</v>
      </c>
      <c r="M35" s="30">
        <v>0.20033276373774619</v>
      </c>
      <c r="N35" s="30">
        <v>0.24934854883637345</v>
      </c>
      <c r="O35" s="30">
        <v>0.2949408440755783</v>
      </c>
      <c r="P35" s="30">
        <v>0.27416729000748008</v>
      </c>
      <c r="Q35" s="30">
        <v>0.22135530814412202</v>
      </c>
      <c r="R35" s="30">
        <v>0.27962873779606845</v>
      </c>
      <c r="S35" s="30">
        <v>0.27071316203460932</v>
      </c>
      <c r="T35" s="30">
        <v>0.25875528806315146</v>
      </c>
      <c r="U35" s="30">
        <v>7.6906355969046172E-2</v>
      </c>
      <c r="V35" s="30">
        <v>9.6702819956616046E-2</v>
      </c>
      <c r="W35" s="30">
        <v>0.13389646956898418</v>
      </c>
      <c r="X35" s="30">
        <v>0.13872532040180119</v>
      </c>
      <c r="Y35" s="30">
        <v>9.6834183894126805E-2</v>
      </c>
      <c r="Z35" s="30">
        <v>7.2857698457283612E-2</v>
      </c>
      <c r="AA35" s="30">
        <v>8.2934815389255095E-2</v>
      </c>
      <c r="AB35" s="30">
        <v>9.1706436218238097E-2</v>
      </c>
      <c r="AC35" s="30">
        <v>9.2961487383798141E-2</v>
      </c>
      <c r="AD35" s="30">
        <v>0.10481114339429158</v>
      </c>
      <c r="AE35" s="30">
        <v>0.26641107561235355</v>
      </c>
      <c r="AF35" s="30">
        <v>0.29939764146941544</v>
      </c>
      <c r="AG35" s="30">
        <v>0.27312756678944916</v>
      </c>
      <c r="AH35" s="30">
        <v>9.0166708978590165E-2</v>
      </c>
      <c r="AI35" s="30">
        <v>9.7599054812439343E-2</v>
      </c>
      <c r="AJ35" s="30">
        <v>8.7509977733899083E-2</v>
      </c>
      <c r="AK35" s="30">
        <v>0.13844159103266551</v>
      </c>
      <c r="AL35" s="30">
        <v>0.14732534346682258</v>
      </c>
      <c r="AM35" s="30">
        <v>0.13171908803461474</v>
      </c>
      <c r="AN35" s="30">
        <v>6.4936682582520236E-2</v>
      </c>
      <c r="AO35" s="30">
        <v>4.9716270009316506E-2</v>
      </c>
      <c r="AP35" s="30">
        <v>5.6618112729575683E-2</v>
      </c>
      <c r="AQ35" s="30">
        <v>5.8588274099117668E-2</v>
      </c>
      <c r="AR35" s="30">
        <v>5.6066523875519719E-2</v>
      </c>
      <c r="AS35" s="30">
        <v>5.7183582777847651E-2</v>
      </c>
      <c r="AT35" s="30">
        <v>5.759446158979064E-2</v>
      </c>
      <c r="AU35" s="30">
        <v>9.82521847690387E-2</v>
      </c>
      <c r="AV35" s="30">
        <v>0.12824554126918292</v>
      </c>
      <c r="AW35" s="30">
        <v>7.3731763925729443E-2</v>
      </c>
      <c r="AX35" s="30">
        <v>7.7898400596668596E-2</v>
      </c>
      <c r="AY35" s="30">
        <v>6.2263915985222698E-2</v>
      </c>
      <c r="AZ35" s="30">
        <v>7.2174383293814218E-2</v>
      </c>
      <c r="BA35" s="30">
        <v>5.1581871708753162E-2</v>
      </c>
      <c r="BB35" s="30">
        <v>5.6803607628976877E-2</v>
      </c>
      <c r="BC35" s="30">
        <v>5.9342653305290941E-2</v>
      </c>
      <c r="BD35" s="30">
        <v>7.5874845615479622E-2</v>
      </c>
      <c r="BE35" s="30">
        <v>8.1742976492751251E-2</v>
      </c>
      <c r="BF35" s="30">
        <v>8.4460694698354669E-2</v>
      </c>
      <c r="BG35" s="30">
        <v>8.7683934690586579E-2</v>
      </c>
      <c r="BH35" s="30">
        <v>9.4246071414290852E-2</v>
      </c>
      <c r="BI35" s="30">
        <v>0.13387295163274213</v>
      </c>
      <c r="BJ35" s="30">
        <v>7.2859673292658925E-2</v>
      </c>
      <c r="BK35" s="30">
        <v>6.9963197870174618E-2</v>
      </c>
      <c r="BL35" s="30">
        <v>7.4971924253572395E-2</v>
      </c>
      <c r="BM35" s="30">
        <v>6.2347519653022501E-2</v>
      </c>
      <c r="BN35" s="30">
        <v>6.5965398990482801E-2</v>
      </c>
      <c r="BO35" s="30">
        <v>8.2096743110425904E-2</v>
      </c>
      <c r="BP35" s="30">
        <v>7.1879571879571877E-2</v>
      </c>
      <c r="BQ35" s="30">
        <v>7.0670294715057674E-2</v>
      </c>
      <c r="BR35" s="30">
        <v>6.0708970885641242E-2</v>
      </c>
      <c r="BS35" s="30">
        <v>5.5595476721757874E-2</v>
      </c>
      <c r="BT35" s="30">
        <v>4.7426345448356722E-2</v>
      </c>
      <c r="BU35" s="30">
        <v>5.8394160583941604E-2</v>
      </c>
      <c r="BV35" s="30">
        <v>8.5175992779783397E-2</v>
      </c>
      <c r="BW35" s="30">
        <v>3.2067131190529709E-2</v>
      </c>
      <c r="BX35" s="30">
        <v>3.0141380982579177E-2</v>
      </c>
      <c r="BY35" s="30">
        <v>4.2312276519666271E-2</v>
      </c>
      <c r="BZ35" s="30">
        <v>2.9964354671023319E-2</v>
      </c>
      <c r="CA35" s="30">
        <v>3.3424738753427705E-2</v>
      </c>
      <c r="CB35" s="30">
        <v>3.5051240160403979E-2</v>
      </c>
      <c r="CC35" s="30">
        <v>1.2785455620427167E-2</v>
      </c>
      <c r="CD35" s="30">
        <v>4.0020542166464911E-2</v>
      </c>
      <c r="CE35" s="30">
        <v>4.7995028694666812E-2</v>
      </c>
      <c r="CF35" s="30">
        <v>5.4564110080985009E-2</v>
      </c>
    </row>
    <row r="36" spans="1:84" hidden="1"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1" t="e">
        <f>#REF!</f>
        <v>#REF!</v>
      </c>
      <c r="I37" s="71">
        <v>0</v>
      </c>
      <c r="J37" s="71">
        <v>0</v>
      </c>
      <c r="K37" s="71">
        <v>1</v>
      </c>
      <c r="L37" s="71">
        <v>0</v>
      </c>
      <c r="M37" s="71">
        <v>0</v>
      </c>
      <c r="N37" s="71">
        <v>0</v>
      </c>
      <c r="O37" s="71">
        <v>0</v>
      </c>
      <c r="P37" s="71">
        <v>0</v>
      </c>
      <c r="Q37" s="71">
        <v>0</v>
      </c>
      <c r="R37" s="71">
        <v>0</v>
      </c>
      <c r="S37" s="71">
        <v>0</v>
      </c>
      <c r="T37" s="71">
        <v>0</v>
      </c>
      <c r="U37" s="71">
        <v>1</v>
      </c>
      <c r="V37" s="71">
        <v>0</v>
      </c>
      <c r="W37" s="71">
        <v>0</v>
      </c>
      <c r="X37" s="71">
        <v>0</v>
      </c>
      <c r="Y37" s="71">
        <v>0</v>
      </c>
      <c r="Z37" s="71">
        <v>0</v>
      </c>
      <c r="AA37" s="71">
        <v>0</v>
      </c>
      <c r="AB37" s="71">
        <v>0</v>
      </c>
      <c r="AC37" s="71">
        <v>3</v>
      </c>
      <c r="AD37" s="71">
        <v>3</v>
      </c>
      <c r="AE37" s="71">
        <v>3</v>
      </c>
      <c r="AF37" s="71">
        <v>3</v>
      </c>
      <c r="AG37" s="71">
        <v>5</v>
      </c>
      <c r="AH37" s="71">
        <v>6</v>
      </c>
      <c r="AI37" s="71">
        <v>1</v>
      </c>
      <c r="AJ37" s="71">
        <v>3</v>
      </c>
      <c r="AK37" s="71">
        <v>1</v>
      </c>
      <c r="AL37" s="71">
        <v>1</v>
      </c>
      <c r="AM37" s="71">
        <v>1</v>
      </c>
      <c r="AN37" s="71">
        <v>0</v>
      </c>
      <c r="AO37" s="71">
        <v>1</v>
      </c>
      <c r="AP37" s="71">
        <v>3</v>
      </c>
      <c r="AQ37" s="71">
        <v>0</v>
      </c>
      <c r="AR37" s="71">
        <v>0</v>
      </c>
      <c r="AS37" s="71">
        <v>0</v>
      </c>
      <c r="AT37" s="71">
        <v>0</v>
      </c>
      <c r="AU37" s="71">
        <v>0</v>
      </c>
      <c r="AV37" s="71">
        <v>0</v>
      </c>
      <c r="AW37" s="71">
        <v>0</v>
      </c>
      <c r="AX37" s="71">
        <v>1</v>
      </c>
      <c r="AY37" s="71">
        <v>0</v>
      </c>
      <c r="AZ37" s="71">
        <v>0</v>
      </c>
      <c r="BA37" s="71">
        <v>0</v>
      </c>
      <c r="BB37" s="71">
        <v>1</v>
      </c>
      <c r="BC37" s="71">
        <v>0</v>
      </c>
      <c r="BD37" s="71">
        <v>0</v>
      </c>
      <c r="BE37" s="71">
        <v>0</v>
      </c>
      <c r="BF37" s="71">
        <v>0</v>
      </c>
      <c r="BG37" s="71">
        <v>1</v>
      </c>
      <c r="BH37" s="71">
        <v>0</v>
      </c>
      <c r="BI37" s="71">
        <v>0</v>
      </c>
      <c r="BJ37" s="71">
        <v>0</v>
      </c>
      <c r="BK37" s="71">
        <v>0</v>
      </c>
      <c r="BL37" s="71">
        <v>0</v>
      </c>
      <c r="BM37" s="71">
        <v>3</v>
      </c>
      <c r="BN37" s="71">
        <v>0</v>
      </c>
      <c r="BO37" s="71">
        <v>1</v>
      </c>
      <c r="BP37" s="71">
        <v>2</v>
      </c>
      <c r="BQ37" s="71">
        <v>1</v>
      </c>
      <c r="BR37" s="71">
        <v>1</v>
      </c>
      <c r="BS37" s="71">
        <v>3</v>
      </c>
      <c r="BT37" s="71">
        <v>0</v>
      </c>
      <c r="BU37" s="71">
        <v>0</v>
      </c>
      <c r="BV37" s="71">
        <v>0</v>
      </c>
      <c r="BW37" s="71">
        <v>1</v>
      </c>
      <c r="BX37" s="71">
        <v>0</v>
      </c>
      <c r="BY37" s="71">
        <v>0</v>
      </c>
      <c r="BZ37" s="71">
        <v>0</v>
      </c>
      <c r="CA37" s="71">
        <v>0</v>
      </c>
      <c r="CB37" s="71">
        <v>1</v>
      </c>
      <c r="CC37" s="71">
        <v>0</v>
      </c>
      <c r="CD37" s="71">
        <v>2</v>
      </c>
      <c r="CE37" s="71">
        <v>0</v>
      </c>
      <c r="CF37" s="71">
        <v>0</v>
      </c>
    </row>
    <row r="38" spans="1:84" x14ac:dyDescent="0.25">
      <c r="A38" s="48" t="s">
        <v>41</v>
      </c>
      <c r="B38" s="62" t="s">
        <v>42</v>
      </c>
      <c r="C38" s="63" t="s">
        <v>43</v>
      </c>
      <c r="D38" s="17"/>
      <c r="E38" s="11"/>
      <c r="F38" s="98" t="s">
        <v>44</v>
      </c>
      <c r="G38" s="96" t="e">
        <f ca="1">G37/G5</f>
        <v>#REF!</v>
      </c>
      <c r="H38" s="70" t="e">
        <f>IF(H5=0, 0, H37/H5)</f>
        <v>#REF!</v>
      </c>
      <c r="I38" s="70">
        <v>0</v>
      </c>
      <c r="J38" s="70">
        <v>0</v>
      </c>
      <c r="K38" s="70">
        <v>3.7369207772795218E-4</v>
      </c>
      <c r="L38" s="70">
        <v>0</v>
      </c>
      <c r="M38" s="70">
        <v>0</v>
      </c>
      <c r="N38" s="70">
        <v>0</v>
      </c>
      <c r="O38" s="70">
        <v>0</v>
      </c>
      <c r="P38" s="70">
        <v>0</v>
      </c>
      <c r="Q38" s="70">
        <v>0</v>
      </c>
      <c r="R38" s="70">
        <v>0</v>
      </c>
      <c r="S38" s="70">
        <v>0</v>
      </c>
      <c r="T38" s="70">
        <v>0</v>
      </c>
      <c r="U38" s="70">
        <v>3.8714672861014324E-4</v>
      </c>
      <c r="V38" s="70">
        <v>0</v>
      </c>
      <c r="W38" s="70">
        <v>0</v>
      </c>
      <c r="X38" s="70">
        <v>0</v>
      </c>
      <c r="Y38" s="70">
        <v>0</v>
      </c>
      <c r="Z38" s="70">
        <v>0</v>
      </c>
      <c r="AA38" s="70">
        <v>0</v>
      </c>
      <c r="AB38" s="70">
        <v>0</v>
      </c>
      <c r="AC38" s="70">
        <v>1.2096774193548388E-3</v>
      </c>
      <c r="AD38" s="70">
        <v>1.2274959083469722E-3</v>
      </c>
      <c r="AE38" s="70">
        <v>1.2468827930174563E-3</v>
      </c>
      <c r="AF38" s="70">
        <v>1.2552301255230125E-3</v>
      </c>
      <c r="AG38" s="70">
        <v>2.0929259104227708E-3</v>
      </c>
      <c r="AH38" s="70">
        <v>2.5348542458808617E-3</v>
      </c>
      <c r="AI38" s="70">
        <v>4.2408821034775233E-4</v>
      </c>
      <c r="AJ38" s="70">
        <v>1.2749681257968552E-3</v>
      </c>
      <c r="AK38" s="70">
        <v>4.2390843577787198E-4</v>
      </c>
      <c r="AL38" s="70">
        <v>4.2319085907744394E-4</v>
      </c>
      <c r="AM38" s="70">
        <v>4.2372881355932202E-4</v>
      </c>
      <c r="AN38" s="70">
        <v>0</v>
      </c>
      <c r="AO38" s="70">
        <v>4.3478260869565219E-4</v>
      </c>
      <c r="AP38" s="70">
        <v>1.3043478260869566E-3</v>
      </c>
      <c r="AQ38" s="70">
        <v>0</v>
      </c>
      <c r="AR38" s="70">
        <v>0</v>
      </c>
      <c r="AS38" s="70">
        <v>0</v>
      </c>
      <c r="AT38" s="70">
        <v>0</v>
      </c>
      <c r="AU38" s="70">
        <v>0</v>
      </c>
      <c r="AV38" s="70">
        <v>0</v>
      </c>
      <c r="AW38" s="70">
        <v>0</v>
      </c>
      <c r="AX38" s="70">
        <v>4.3649061545176777E-4</v>
      </c>
      <c r="AY38" s="70">
        <v>0</v>
      </c>
      <c r="AZ38" s="70">
        <v>0</v>
      </c>
      <c r="BA38" s="70">
        <v>0</v>
      </c>
      <c r="BB38" s="70">
        <v>4.3975373790677223E-4</v>
      </c>
      <c r="BC38" s="70">
        <v>0</v>
      </c>
      <c r="BD38" s="70">
        <v>0</v>
      </c>
      <c r="BE38" s="70">
        <v>0</v>
      </c>
      <c r="BF38" s="70">
        <v>0</v>
      </c>
      <c r="BG38" s="70">
        <v>4.4189129474149361E-4</v>
      </c>
      <c r="BH38" s="70">
        <v>0</v>
      </c>
      <c r="BI38" s="70">
        <v>0</v>
      </c>
      <c r="BJ38" s="70">
        <v>0</v>
      </c>
      <c r="BK38" s="70">
        <v>0</v>
      </c>
      <c r="BL38" s="70">
        <v>0</v>
      </c>
      <c r="BM38" s="70">
        <v>1.3357079252003562E-3</v>
      </c>
      <c r="BN38" s="70">
        <v>0</v>
      </c>
      <c r="BO38" s="70">
        <v>4.4662795891022776E-4</v>
      </c>
      <c r="BP38" s="70">
        <v>8.9365504915102768E-4</v>
      </c>
      <c r="BQ38" s="70">
        <v>4.4523597506678539E-4</v>
      </c>
      <c r="BR38" s="70">
        <v>4.4543429844097997E-4</v>
      </c>
      <c r="BS38" s="70">
        <v>1.3357079252003562E-3</v>
      </c>
      <c r="BT38" s="70">
        <v>0</v>
      </c>
      <c r="BU38" s="70">
        <v>0</v>
      </c>
      <c r="BV38" s="70">
        <v>0</v>
      </c>
      <c r="BW38" s="70">
        <v>4.4543429844097997E-4</v>
      </c>
      <c r="BX38" s="70">
        <v>0</v>
      </c>
      <c r="BY38" s="70">
        <v>0</v>
      </c>
      <c r="BZ38" s="70">
        <v>0</v>
      </c>
      <c r="CA38" s="70">
        <v>0</v>
      </c>
      <c r="CB38" s="70">
        <v>4.4782803403493058E-4</v>
      </c>
      <c r="CC38" s="70">
        <v>0</v>
      </c>
      <c r="CD38" s="70">
        <v>8.9525514771709937E-4</v>
      </c>
      <c r="CE38" s="70">
        <v>0</v>
      </c>
      <c r="CF38" s="70">
        <v>0</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599</v>
      </c>
      <c r="J39" s="29">
        <v>592</v>
      </c>
      <c r="K39" s="29">
        <v>467</v>
      </c>
      <c r="L39" s="29">
        <v>475</v>
      </c>
      <c r="M39" s="29">
        <v>695</v>
      </c>
      <c r="N39" s="29">
        <v>300</v>
      </c>
      <c r="O39" s="29">
        <v>125</v>
      </c>
      <c r="P39" s="29">
        <v>177</v>
      </c>
      <c r="Q39" s="29">
        <v>157</v>
      </c>
      <c r="R39" s="29">
        <v>73</v>
      </c>
      <c r="S39" s="29">
        <v>80</v>
      </c>
      <c r="T39" s="29">
        <v>84</v>
      </c>
      <c r="U39" s="29">
        <v>115</v>
      </c>
      <c r="V39" s="29">
        <v>118</v>
      </c>
      <c r="W39" s="29">
        <v>88</v>
      </c>
      <c r="X39" s="29">
        <v>147</v>
      </c>
      <c r="Y39" s="29">
        <v>167</v>
      </c>
      <c r="Z39" s="29">
        <v>132</v>
      </c>
      <c r="AA39" s="29">
        <v>101</v>
      </c>
      <c r="AB39" s="29">
        <v>119</v>
      </c>
      <c r="AC39" s="29">
        <v>143</v>
      </c>
      <c r="AD39" s="29">
        <v>271</v>
      </c>
      <c r="AE39" s="29">
        <v>222</v>
      </c>
      <c r="AF39" s="29">
        <v>198</v>
      </c>
      <c r="AG39" s="29">
        <v>130</v>
      </c>
      <c r="AH39" s="29">
        <v>46</v>
      </c>
      <c r="AI39" s="29">
        <v>38</v>
      </c>
      <c r="AJ39" s="29">
        <v>60</v>
      </c>
      <c r="AK39" s="29">
        <v>75</v>
      </c>
      <c r="AL39" s="29">
        <v>59</v>
      </c>
      <c r="AM39" s="29">
        <v>80</v>
      </c>
      <c r="AN39" s="29">
        <v>74</v>
      </c>
      <c r="AO39" s="29">
        <v>79</v>
      </c>
      <c r="AP39" s="29">
        <v>79</v>
      </c>
      <c r="AQ39" s="29">
        <v>87</v>
      </c>
      <c r="AR39" s="29">
        <v>80</v>
      </c>
      <c r="AS39" s="29">
        <v>96</v>
      </c>
      <c r="AT39" s="29">
        <v>86</v>
      </c>
      <c r="AU39" s="29">
        <v>93</v>
      </c>
      <c r="AV39" s="29">
        <v>126</v>
      </c>
      <c r="AW39" s="29">
        <v>230</v>
      </c>
      <c r="AX39" s="29">
        <v>171</v>
      </c>
      <c r="AY39" s="29">
        <v>162</v>
      </c>
      <c r="AZ39" s="29">
        <v>175</v>
      </c>
      <c r="BA39" s="29">
        <v>181</v>
      </c>
      <c r="BB39" s="29">
        <v>187</v>
      </c>
      <c r="BC39" s="29">
        <v>110</v>
      </c>
      <c r="BD39" s="29">
        <v>94</v>
      </c>
      <c r="BE39" s="29">
        <v>115</v>
      </c>
      <c r="BF39" s="29">
        <v>137</v>
      </c>
      <c r="BG39" s="29">
        <v>132</v>
      </c>
      <c r="BH39" s="29">
        <v>158</v>
      </c>
      <c r="BI39" s="29">
        <v>148</v>
      </c>
      <c r="BJ39" s="29">
        <v>142</v>
      </c>
      <c r="BK39" s="29">
        <v>123</v>
      </c>
      <c r="BL39" s="29">
        <v>148</v>
      </c>
      <c r="BM39" s="29">
        <v>134</v>
      </c>
      <c r="BN39" s="29">
        <v>135</v>
      </c>
      <c r="BO39" s="29">
        <v>148</v>
      </c>
      <c r="BP39" s="29">
        <v>128</v>
      </c>
      <c r="BQ39" s="29">
        <v>69</v>
      </c>
      <c r="BR39" s="29">
        <v>81</v>
      </c>
      <c r="BS39" s="29">
        <v>66</v>
      </c>
      <c r="BT39" s="29">
        <v>54</v>
      </c>
      <c r="BU39" s="29">
        <v>61</v>
      </c>
      <c r="BV39" s="29">
        <v>45</v>
      </c>
      <c r="BW39" s="29">
        <v>40</v>
      </c>
      <c r="BX39" s="29">
        <v>39</v>
      </c>
      <c r="BY39" s="29">
        <v>41</v>
      </c>
      <c r="BZ39" s="29">
        <v>48</v>
      </c>
      <c r="CA39" s="29">
        <v>84</v>
      </c>
      <c r="CB39" s="29">
        <v>87</v>
      </c>
      <c r="CC39" s="29">
        <v>69</v>
      </c>
      <c r="CD39" s="29">
        <v>129</v>
      </c>
      <c r="CE39" s="29">
        <v>145</v>
      </c>
      <c r="CF39" s="29">
        <v>225</v>
      </c>
    </row>
    <row r="40" spans="1:84" x14ac:dyDescent="0.25">
      <c r="A40" s="48" t="s">
        <v>15</v>
      </c>
      <c r="B40" s="62" t="s">
        <v>46</v>
      </c>
      <c r="C40" s="63" t="s">
        <v>47</v>
      </c>
      <c r="D40" s="17"/>
      <c r="E40" s="11"/>
      <c r="F40" s="98" t="s">
        <v>28</v>
      </c>
      <c r="G40" s="103" t="e">
        <f ca="1">G39/G8</f>
        <v>#REF!</v>
      </c>
      <c r="H40" s="104" t="e">
        <f>IF(H8=0, 0, H39/H8)</f>
        <v>#REF!</v>
      </c>
      <c r="I40" s="104">
        <v>2.4275582573454912E-2</v>
      </c>
      <c r="J40" s="104">
        <v>2.3937568234199992E-2</v>
      </c>
      <c r="K40" s="104">
        <v>1.8832163884184207E-2</v>
      </c>
      <c r="L40" s="104">
        <v>1.9117765435080092E-2</v>
      </c>
      <c r="M40" s="104">
        <v>2.7956556717618663E-2</v>
      </c>
      <c r="N40" s="104">
        <v>1.2057393191591978E-2</v>
      </c>
      <c r="O40" s="104">
        <v>4.9454027536002532E-3</v>
      </c>
      <c r="P40" s="104">
        <v>6.9819730977081773E-3</v>
      </c>
      <c r="Q40" s="104">
        <v>6.174538875997955E-3</v>
      </c>
      <c r="R40" s="104">
        <v>2.8681439572528682E-3</v>
      </c>
      <c r="S40" s="104">
        <v>3.1393478004944474E-3</v>
      </c>
      <c r="T40" s="104">
        <v>3.2911491595815539E-3</v>
      </c>
      <c r="U40" s="104">
        <v>4.4948211842876689E-3</v>
      </c>
      <c r="V40" s="104">
        <v>4.6050577583515457E-3</v>
      </c>
      <c r="W40" s="104">
        <v>3.4306654711317298E-3</v>
      </c>
      <c r="X40" s="104">
        <v>5.7283142389525366E-3</v>
      </c>
      <c r="Y40" s="104">
        <v>6.5028620380826289E-3</v>
      </c>
      <c r="Z40" s="104">
        <v>5.1367863952990625E-3</v>
      </c>
      <c r="AA40" s="104">
        <v>3.9233966515169168E-3</v>
      </c>
      <c r="AB40" s="104">
        <v>4.6168768186226963E-3</v>
      </c>
      <c r="AC40" s="104">
        <v>5.5376989505479613E-3</v>
      </c>
      <c r="AD40" s="104">
        <v>1.0484370164035903E-2</v>
      </c>
      <c r="AE40" s="104">
        <v>8.5777211081488353E-3</v>
      </c>
      <c r="AF40" s="104">
        <v>7.6259436142350947E-3</v>
      </c>
      <c r="AG40" s="104">
        <v>4.9984620116887112E-3</v>
      </c>
      <c r="AH40" s="104">
        <v>1.7691627245105957E-3</v>
      </c>
      <c r="AI40" s="104">
        <v>1.4583413286257051E-3</v>
      </c>
      <c r="AJ40" s="104">
        <v>2.2939287352806239E-3</v>
      </c>
      <c r="AK40" s="104">
        <v>2.8551850159890362E-3</v>
      </c>
      <c r="AL40" s="104">
        <v>2.2424933485366782E-3</v>
      </c>
      <c r="AM40" s="104">
        <v>3.0307622367025306E-3</v>
      </c>
      <c r="AN40" s="104">
        <v>2.79868386218373E-3</v>
      </c>
      <c r="AO40" s="104">
        <v>3.0485451879293047E-3</v>
      </c>
      <c r="AP40" s="104">
        <v>3.0402155089474699E-3</v>
      </c>
      <c r="AQ40" s="104">
        <v>3.2696933253156947E-3</v>
      </c>
      <c r="AR40" s="104">
        <v>3.0646644192460926E-3</v>
      </c>
      <c r="AS40" s="104">
        <v>3.6712684997514244E-3</v>
      </c>
      <c r="AT40" s="104">
        <v>3.2740701260136292E-3</v>
      </c>
      <c r="AU40" s="104">
        <v>3.5334346504559272E-3</v>
      </c>
      <c r="AV40" s="104">
        <v>4.7734505228064859E-3</v>
      </c>
      <c r="AW40" s="104">
        <v>8.7068443367655964E-3</v>
      </c>
      <c r="AX40" s="104">
        <v>6.4711447492904446E-3</v>
      </c>
      <c r="AY40" s="104">
        <v>6.1405503752558566E-3</v>
      </c>
      <c r="AZ40" s="104">
        <v>6.6476733143399809E-3</v>
      </c>
      <c r="BA40" s="104">
        <v>6.8568397924006512E-3</v>
      </c>
      <c r="BB40" s="104">
        <v>7.0712800151257324E-3</v>
      </c>
      <c r="BC40" s="104">
        <v>4.1473438148022469E-3</v>
      </c>
      <c r="BD40" s="104">
        <v>3.5388901438144719E-3</v>
      </c>
      <c r="BE40" s="104">
        <v>4.3090527577937651E-3</v>
      </c>
      <c r="BF40" s="104">
        <v>5.0963469979912208E-3</v>
      </c>
      <c r="BG40" s="104">
        <v>4.8766070636914434E-3</v>
      </c>
      <c r="BH40" s="104">
        <v>5.7934878263420355E-3</v>
      </c>
      <c r="BI40" s="104">
        <v>5.388480302919974E-3</v>
      </c>
      <c r="BJ40" s="104">
        <v>5.1317263561128984E-3</v>
      </c>
      <c r="BK40" s="104">
        <v>4.4247787610619468E-3</v>
      </c>
      <c r="BL40" s="104">
        <v>5.2727207951832984E-3</v>
      </c>
      <c r="BM40" s="104">
        <v>4.7739499091524456E-3</v>
      </c>
      <c r="BN40" s="104">
        <v>4.7884226581066218E-3</v>
      </c>
      <c r="BO40" s="104">
        <v>5.2512063582174284E-3</v>
      </c>
      <c r="BP40" s="104">
        <v>4.5370764213809728E-3</v>
      </c>
      <c r="BQ40" s="104">
        <v>2.4348071562158157E-3</v>
      </c>
      <c r="BR40" s="104">
        <v>2.846900042176297E-3</v>
      </c>
      <c r="BS40" s="104">
        <v>2.3006936940077388E-3</v>
      </c>
      <c r="BT40" s="104">
        <v>1.8823857496426952E-3</v>
      </c>
      <c r="BU40" s="104">
        <v>2.1263987171889708E-3</v>
      </c>
      <c r="BV40" s="104">
        <v>1.5601705786499325E-3</v>
      </c>
      <c r="BW40" s="104">
        <v>1.382217768409413E-3</v>
      </c>
      <c r="BX40" s="104">
        <v>1.3427902492769591E-3</v>
      </c>
      <c r="BY40" s="104">
        <v>1.4099037138927098E-3</v>
      </c>
      <c r="BZ40" s="104">
        <v>1.6458647647784939E-3</v>
      </c>
      <c r="CA40" s="104">
        <v>2.8748417125842776E-3</v>
      </c>
      <c r="CB40" s="104">
        <v>2.983027601577233E-3</v>
      </c>
      <c r="CC40" s="104">
        <v>2.3555115556617621E-3</v>
      </c>
      <c r="CD40" s="104">
        <v>4.3736226479064244E-3</v>
      </c>
      <c r="CE40" s="104">
        <v>4.8996418192876938E-3</v>
      </c>
      <c r="CF40" s="104">
        <v>7.6227258867771113E-3</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52</v>
      </c>
      <c r="J41" s="150">
        <v>47</v>
      </c>
      <c r="K41" s="150">
        <v>61</v>
      </c>
      <c r="L41" s="150">
        <v>68</v>
      </c>
      <c r="M41" s="150">
        <v>92</v>
      </c>
      <c r="N41" s="150">
        <v>79</v>
      </c>
      <c r="O41" s="150">
        <v>65</v>
      </c>
      <c r="P41" s="150">
        <v>55</v>
      </c>
      <c r="Q41" s="150">
        <v>71</v>
      </c>
      <c r="R41" s="150">
        <v>83</v>
      </c>
      <c r="S41" s="150">
        <v>90</v>
      </c>
      <c r="T41" s="150">
        <v>81</v>
      </c>
      <c r="U41" s="150">
        <v>86</v>
      </c>
      <c r="V41" s="150">
        <v>85</v>
      </c>
      <c r="W41" s="150">
        <v>75</v>
      </c>
      <c r="X41" s="150">
        <v>68</v>
      </c>
      <c r="Y41" s="150">
        <v>65</v>
      </c>
      <c r="Z41" s="150">
        <v>60</v>
      </c>
      <c r="AA41" s="150">
        <v>65</v>
      </c>
      <c r="AB41" s="150">
        <v>75</v>
      </c>
      <c r="AC41" s="150">
        <v>98</v>
      </c>
      <c r="AD41" s="150">
        <v>106</v>
      </c>
      <c r="AE41" s="150">
        <v>122</v>
      </c>
      <c r="AF41" s="150">
        <v>94</v>
      </c>
      <c r="AG41" s="150">
        <v>97</v>
      </c>
      <c r="AH41" s="150">
        <v>90</v>
      </c>
      <c r="AI41" s="150">
        <v>70</v>
      </c>
      <c r="AJ41" s="150">
        <v>86</v>
      </c>
      <c r="AK41" s="150">
        <v>83</v>
      </c>
      <c r="AL41" s="150">
        <v>75</v>
      </c>
      <c r="AM41" s="150">
        <v>81</v>
      </c>
      <c r="AN41" s="150">
        <v>97</v>
      </c>
      <c r="AO41" s="150">
        <v>100</v>
      </c>
      <c r="AP41" s="150">
        <v>100</v>
      </c>
      <c r="AQ41" s="150">
        <v>104</v>
      </c>
      <c r="AR41" s="150">
        <v>104</v>
      </c>
      <c r="AS41" s="150">
        <v>111</v>
      </c>
      <c r="AT41" s="150">
        <v>113</v>
      </c>
      <c r="AU41" s="150">
        <v>120</v>
      </c>
      <c r="AV41" s="150">
        <v>102</v>
      </c>
      <c r="AW41" s="150">
        <v>141</v>
      </c>
      <c r="AX41" s="150">
        <v>133</v>
      </c>
      <c r="AY41" s="150">
        <v>193</v>
      </c>
      <c r="AZ41" s="150">
        <v>208</v>
      </c>
      <c r="BA41" s="150">
        <v>134</v>
      </c>
      <c r="BB41" s="150">
        <v>152</v>
      </c>
      <c r="BC41" s="150">
        <v>130</v>
      </c>
      <c r="BD41" s="150">
        <v>130</v>
      </c>
      <c r="BE41" s="150">
        <v>109</v>
      </c>
      <c r="BF41" s="150">
        <v>101</v>
      </c>
      <c r="BG41" s="150">
        <v>87</v>
      </c>
      <c r="BH41" s="150">
        <v>137</v>
      </c>
      <c r="BI41" s="150">
        <v>81</v>
      </c>
      <c r="BJ41" s="150">
        <v>65</v>
      </c>
      <c r="BK41" s="150">
        <v>56</v>
      </c>
      <c r="BL41" s="150">
        <v>71</v>
      </c>
      <c r="BM41" s="150">
        <v>96</v>
      </c>
      <c r="BN41" s="150">
        <v>136</v>
      </c>
      <c r="BO41" s="150">
        <v>158</v>
      </c>
      <c r="BP41" s="150">
        <v>208</v>
      </c>
      <c r="BQ41" s="150">
        <v>246</v>
      </c>
      <c r="BR41" s="150">
        <v>257</v>
      </c>
      <c r="BS41" s="150">
        <v>264</v>
      </c>
      <c r="BT41" s="150">
        <v>343</v>
      </c>
      <c r="BU41" s="150">
        <v>324</v>
      </c>
      <c r="BV41" s="150">
        <v>269</v>
      </c>
      <c r="BW41" s="150">
        <v>267</v>
      </c>
      <c r="BX41" s="150">
        <v>259</v>
      </c>
      <c r="BY41" s="150">
        <v>235</v>
      </c>
      <c r="BZ41" s="150">
        <v>260</v>
      </c>
      <c r="CA41" s="150">
        <v>258</v>
      </c>
      <c r="CB41" s="150">
        <v>359</v>
      </c>
      <c r="CC41" s="150">
        <v>438</v>
      </c>
      <c r="CD41" s="150">
        <v>386</v>
      </c>
      <c r="CE41" s="150">
        <v>355</v>
      </c>
      <c r="CF41" s="150">
        <v>391</v>
      </c>
    </row>
    <row r="42" spans="1:84" ht="13.8" thickBot="1" x14ac:dyDescent="0.3">
      <c r="A42" s="17"/>
      <c r="B42" s="17"/>
      <c r="C42" s="17"/>
      <c r="D42" s="17"/>
      <c r="E42" s="11"/>
      <c r="F42" s="101" t="s">
        <v>28</v>
      </c>
      <c r="G42" s="96" t="e">
        <f ca="1">G41/G8</f>
        <v>#REF!</v>
      </c>
      <c r="H42" s="107" t="e">
        <f>IF(H8=0, 0, H41/H8)</f>
        <v>#REF!</v>
      </c>
      <c r="I42" s="107">
        <v>2.1073961499493412E-3</v>
      </c>
      <c r="J42" s="107">
        <v>1.9004488294043912E-3</v>
      </c>
      <c r="K42" s="107">
        <v>2.4598757964351963E-3</v>
      </c>
      <c r="L42" s="107">
        <v>2.7368590517588345E-3</v>
      </c>
      <c r="M42" s="107">
        <v>3.7007240547063556E-3</v>
      </c>
      <c r="N42" s="107">
        <v>3.175113540452554E-3</v>
      </c>
      <c r="O42" s="107">
        <v>2.5716094318721317E-3</v>
      </c>
      <c r="P42" s="107">
        <v>2.1695396631296595E-3</v>
      </c>
      <c r="Q42" s="107">
        <v>2.7923073897825148E-3</v>
      </c>
      <c r="R42" s="107">
        <v>3.2610403897532611E-3</v>
      </c>
      <c r="S42" s="107">
        <v>3.5317662755562531E-3</v>
      </c>
      <c r="T42" s="107">
        <v>3.1736081181679269E-3</v>
      </c>
      <c r="U42" s="107">
        <v>3.3613445378151263E-3</v>
      </c>
      <c r="V42" s="107">
        <v>3.3172026225413674E-3</v>
      </c>
      <c r="W42" s="107">
        <v>2.9238626174418153E-3</v>
      </c>
      <c r="X42" s="107">
        <v>2.6498324370664798E-3</v>
      </c>
      <c r="Y42" s="107">
        <v>2.5310540866788677E-3</v>
      </c>
      <c r="Z42" s="107">
        <v>2.3349029069541193E-3</v>
      </c>
      <c r="AA42" s="107">
        <v>2.5249582410752439E-3</v>
      </c>
      <c r="AB42" s="107">
        <v>2.9097963142580021E-3</v>
      </c>
      <c r="AC42" s="107">
        <v>3.7950664136622392E-3</v>
      </c>
      <c r="AD42" s="107">
        <v>4.1008975549365525E-3</v>
      </c>
      <c r="AE42" s="107">
        <v>4.7138827711448554E-3</v>
      </c>
      <c r="AF42" s="107">
        <v>3.6203974734247421E-3</v>
      </c>
      <c r="AG42" s="107">
        <v>3.7296216548754228E-3</v>
      </c>
      <c r="AH42" s="107">
        <v>3.4614053305642091E-3</v>
      </c>
      <c r="AI42" s="107">
        <v>2.6864182369420887E-3</v>
      </c>
      <c r="AJ42" s="107">
        <v>3.2879645205688944E-3</v>
      </c>
      <c r="AK42" s="107">
        <v>3.1597380843611999E-3</v>
      </c>
      <c r="AL42" s="107">
        <v>2.8506271379703536E-3</v>
      </c>
      <c r="AM42" s="107">
        <v>3.0686467646613125E-3</v>
      </c>
      <c r="AN42" s="107">
        <v>3.6685450625921863E-3</v>
      </c>
      <c r="AO42" s="107">
        <v>3.8589179594041832E-3</v>
      </c>
      <c r="AP42" s="107">
        <v>3.8483740619588225E-3</v>
      </c>
      <c r="AQ42" s="107">
        <v>3.9085989176187615E-3</v>
      </c>
      <c r="AR42" s="107">
        <v>3.9840637450199202E-3</v>
      </c>
      <c r="AS42" s="107">
        <v>4.2449042028375843E-3</v>
      </c>
      <c r="AT42" s="107">
        <v>4.3019758632504663E-3</v>
      </c>
      <c r="AU42" s="107">
        <v>4.559270516717325E-3</v>
      </c>
      <c r="AV42" s="107">
        <v>3.8642218517957265E-3</v>
      </c>
      <c r="AW42" s="107">
        <v>5.3376741368867352E-3</v>
      </c>
      <c r="AX42" s="107">
        <v>5.0331125827814569E-3</v>
      </c>
      <c r="AY42" s="107">
        <v>7.3155939655825944E-3</v>
      </c>
      <c r="AZ42" s="107">
        <v>7.9012345679012348E-3</v>
      </c>
      <c r="BA42" s="107">
        <v>5.0763344319430239E-3</v>
      </c>
      <c r="BB42" s="107">
        <v>5.7477784080166381E-3</v>
      </c>
      <c r="BC42" s="107">
        <v>4.9014063265844735E-3</v>
      </c>
      <c r="BD42" s="107">
        <v>4.89420977336044E-3</v>
      </c>
      <c r="BE42" s="107">
        <v>4.0842326139088727E-3</v>
      </c>
      <c r="BF42" s="107">
        <v>3.7571609255263746E-3</v>
      </c>
      <c r="BG42" s="107">
        <v>3.2141273828875426E-3</v>
      </c>
      <c r="BH42" s="107">
        <v>5.0234672924611319E-3</v>
      </c>
      <c r="BI42" s="107">
        <v>2.9491007063278236E-3</v>
      </c>
      <c r="BJ42" s="107">
        <v>2.3490296700516785E-3</v>
      </c>
      <c r="BK42" s="107">
        <v>2.01453341967048E-3</v>
      </c>
      <c r="BL42" s="107">
        <v>2.5294809220136093E-3</v>
      </c>
      <c r="BM42" s="107">
        <v>3.4201432184972746E-3</v>
      </c>
      <c r="BN42" s="107">
        <v>4.8238924555740791E-3</v>
      </c>
      <c r="BO42" s="107">
        <v>5.6060175986375246E-3</v>
      </c>
      <c r="BP42" s="107">
        <v>7.3727491847440808E-3</v>
      </c>
      <c r="BQ42" s="107">
        <v>8.680616817812908E-3</v>
      </c>
      <c r="BR42" s="107">
        <v>9.0327569239420785E-3</v>
      </c>
      <c r="BS42" s="107">
        <v>9.2027747760309551E-3</v>
      </c>
      <c r="BT42" s="107">
        <v>1.1956635409767491E-2</v>
      </c>
      <c r="BU42" s="107">
        <v>1.1294314497856171E-2</v>
      </c>
      <c r="BV42" s="107">
        <v>9.3263530145962625E-3</v>
      </c>
      <c r="BW42" s="107">
        <v>9.2263036041328305E-3</v>
      </c>
      <c r="BX42" s="107">
        <v>8.9175044759674978E-3</v>
      </c>
      <c r="BY42" s="107">
        <v>8.0811554332874836E-3</v>
      </c>
      <c r="BZ42" s="107">
        <v>8.9151008092168433E-3</v>
      </c>
      <c r="CA42" s="107">
        <v>8.8298709743659942E-3</v>
      </c>
      <c r="CB42" s="107">
        <v>1.2309274815703755E-2</v>
      </c>
      <c r="CC42" s="107">
        <v>1.4952377701157272E-2</v>
      </c>
      <c r="CD42" s="107">
        <v>1.3086963892185116E-2</v>
      </c>
      <c r="CE42" s="107">
        <v>1.1995674798945732E-2</v>
      </c>
      <c r="CF42" s="107">
        <v>1.324660365213267E-2</v>
      </c>
    </row>
    <row r="43" spans="1:84" ht="12.75" customHeight="1"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849</v>
      </c>
      <c r="J45" s="58">
        <v>717</v>
      </c>
      <c r="K45" s="58">
        <v>608</v>
      </c>
      <c r="L45" s="58">
        <v>522</v>
      </c>
      <c r="M45" s="58">
        <v>384</v>
      </c>
      <c r="N45" s="58">
        <v>337</v>
      </c>
      <c r="O45" s="58">
        <v>282</v>
      </c>
      <c r="P45" s="58">
        <v>324</v>
      </c>
      <c r="Q45" s="58">
        <v>203</v>
      </c>
      <c r="R45" s="58">
        <v>419</v>
      </c>
      <c r="S45" s="58">
        <v>245</v>
      </c>
      <c r="T45" s="58">
        <v>241</v>
      </c>
      <c r="U45" s="58">
        <v>337</v>
      </c>
      <c r="V45" s="58">
        <v>396</v>
      </c>
      <c r="W45" s="58">
        <v>303</v>
      </c>
      <c r="X45" s="58">
        <v>185</v>
      </c>
      <c r="Y45" s="58">
        <v>211</v>
      </c>
      <c r="Z45" s="58">
        <v>201</v>
      </c>
      <c r="AA45" s="58">
        <v>302</v>
      </c>
      <c r="AB45" s="58">
        <v>272</v>
      </c>
      <c r="AC45" s="58">
        <v>218</v>
      </c>
      <c r="AD45" s="58">
        <v>297</v>
      </c>
      <c r="AE45" s="58">
        <v>599</v>
      </c>
      <c r="AF45" s="58">
        <v>246</v>
      </c>
      <c r="AG45" s="58">
        <v>20</v>
      </c>
      <c r="AH45" s="58">
        <v>393</v>
      </c>
      <c r="AI45" s="58">
        <v>38</v>
      </c>
      <c r="AJ45" s="58">
        <v>342</v>
      </c>
      <c r="AK45" s="58">
        <v>216</v>
      </c>
      <c r="AL45" s="58">
        <v>298</v>
      </c>
      <c r="AM45" s="58">
        <v>291</v>
      </c>
      <c r="AN45" s="58">
        <v>216</v>
      </c>
      <c r="AO45" s="58">
        <v>260</v>
      </c>
      <c r="AP45" s="58">
        <v>266</v>
      </c>
      <c r="AQ45" s="58">
        <v>468</v>
      </c>
      <c r="AR45" s="58">
        <v>395</v>
      </c>
      <c r="AS45" s="58">
        <v>266</v>
      </c>
      <c r="AT45" s="58">
        <v>195</v>
      </c>
      <c r="AU45" s="58">
        <v>394</v>
      </c>
      <c r="AV45" s="58">
        <v>292</v>
      </c>
      <c r="AW45" s="58">
        <v>429</v>
      </c>
      <c r="AX45" s="58">
        <v>269</v>
      </c>
      <c r="AY45" s="58">
        <v>311</v>
      </c>
      <c r="AZ45" s="58">
        <v>365</v>
      </c>
      <c r="BA45" s="58">
        <v>462</v>
      </c>
      <c r="BB45" s="58">
        <v>63</v>
      </c>
      <c r="BC45" s="58">
        <v>500</v>
      </c>
      <c r="BD45" s="58">
        <v>506</v>
      </c>
      <c r="BE45" s="58">
        <v>335</v>
      </c>
      <c r="BF45" s="58">
        <v>186</v>
      </c>
      <c r="BG45" s="58">
        <v>175</v>
      </c>
      <c r="BH45" s="58">
        <v>359</v>
      </c>
      <c r="BI45" s="58">
        <v>274</v>
      </c>
      <c r="BJ45" s="58">
        <v>347</v>
      </c>
      <c r="BK45" s="58">
        <v>312</v>
      </c>
      <c r="BL45" s="58">
        <v>256</v>
      </c>
      <c r="BM45" s="58">
        <v>222</v>
      </c>
      <c r="BN45" s="58">
        <v>219</v>
      </c>
      <c r="BO45" s="58">
        <v>249</v>
      </c>
      <c r="BP45" s="58">
        <v>366</v>
      </c>
      <c r="BQ45" s="58">
        <v>215</v>
      </c>
      <c r="BR45" s="58">
        <v>655</v>
      </c>
      <c r="BS45" s="58">
        <v>220</v>
      </c>
      <c r="BT45" s="58">
        <v>284</v>
      </c>
      <c r="BU45" s="58">
        <v>233</v>
      </c>
      <c r="BV45" s="58">
        <v>323</v>
      </c>
      <c r="BW45" s="58">
        <v>374</v>
      </c>
      <c r="BX45" s="58">
        <v>394</v>
      </c>
      <c r="BY45" s="58">
        <v>393</v>
      </c>
      <c r="BZ45" s="58">
        <v>368</v>
      </c>
      <c r="CA45" s="58">
        <v>314</v>
      </c>
      <c r="CB45" s="58">
        <v>287</v>
      </c>
      <c r="CC45" s="58">
        <v>474</v>
      </c>
      <c r="CD45" s="58">
        <v>347</v>
      </c>
      <c r="CE45" s="58">
        <v>289</v>
      </c>
      <c r="CF45" s="58">
        <v>509</v>
      </c>
    </row>
    <row r="46" spans="1:84" x14ac:dyDescent="0.25">
      <c r="A46" s="48" t="s">
        <v>41</v>
      </c>
      <c r="B46" s="62" t="s">
        <v>42</v>
      </c>
      <c r="C46" s="63" t="s">
        <v>43</v>
      </c>
      <c r="D46" s="17"/>
      <c r="E46" s="11"/>
      <c r="F46" s="27" t="s">
        <v>52</v>
      </c>
      <c r="G46" s="23" t="e">
        <f ca="1">G45/G30</f>
        <v>#REF!</v>
      </c>
      <c r="H46" s="60" t="e">
        <f>IF(H30=0, 0, H45/H30)</f>
        <v>#REF!</v>
      </c>
      <c r="I46" s="60">
        <v>9.6345891965501584E-2</v>
      </c>
      <c r="J46" s="60">
        <v>7.5905145034935423E-2</v>
      </c>
      <c r="K46" s="60">
        <v>4.0350411468011681E-2</v>
      </c>
      <c r="L46" s="60">
        <v>4.1780054426124542E-2</v>
      </c>
      <c r="M46" s="60">
        <v>4.1980977369629385E-2</v>
      </c>
      <c r="N46" s="60">
        <v>3.6646367986080904E-2</v>
      </c>
      <c r="O46" s="60">
        <v>3.0961791831357048E-2</v>
      </c>
      <c r="P46" s="60">
        <v>3.017040692801937E-2</v>
      </c>
      <c r="Q46" s="60">
        <v>1.8943635684957074E-2</v>
      </c>
      <c r="R46" s="60">
        <v>4.4626690808392801E-2</v>
      </c>
      <c r="S46" s="60">
        <v>2.6970497578159402E-2</v>
      </c>
      <c r="T46" s="60">
        <v>2.0196094862985001E-2</v>
      </c>
      <c r="U46" s="60">
        <v>3.5752174835561215E-2</v>
      </c>
      <c r="V46" s="60">
        <v>4.3975569128262074E-2</v>
      </c>
      <c r="W46" s="60">
        <v>2.4315865500361127E-2</v>
      </c>
      <c r="X46" s="60">
        <v>1.2033302979055548E-2</v>
      </c>
      <c r="Y46" s="60">
        <v>1.9830827067669175E-2</v>
      </c>
      <c r="Z46" s="60">
        <v>1.6182271958779488E-2</v>
      </c>
      <c r="AA46" s="60">
        <v>3.1175802622070817E-2</v>
      </c>
      <c r="AB46" s="60">
        <v>2.8055698813821559E-2</v>
      </c>
      <c r="AC46" s="60">
        <v>1.9422665716322167E-2</v>
      </c>
      <c r="AD46" s="60">
        <v>3.3158423579323436E-2</v>
      </c>
      <c r="AE46" s="60">
        <v>6.5629451079215514E-2</v>
      </c>
      <c r="AF46" s="60">
        <v>2.2455499771793702E-2</v>
      </c>
      <c r="AG46" s="60">
        <v>2.1220159151193632E-3</v>
      </c>
      <c r="AH46" s="60">
        <v>3.1767844151644978E-2</v>
      </c>
      <c r="AI46" s="60">
        <v>3.4031882500447789E-3</v>
      </c>
      <c r="AJ46" s="60">
        <v>2.200913829718772E-2</v>
      </c>
      <c r="AK46" s="60">
        <v>1.7628335917734432E-2</v>
      </c>
      <c r="AL46" s="60">
        <v>2.6573925450329945E-2</v>
      </c>
      <c r="AM46" s="60">
        <v>2.2551146931184127E-2</v>
      </c>
      <c r="AN46" s="60">
        <v>1.7207042141320801E-2</v>
      </c>
      <c r="AO46" s="60">
        <v>1.045100088431546E-2</v>
      </c>
      <c r="AP46" s="60">
        <v>1.5859766277128547E-2</v>
      </c>
      <c r="AQ46" s="60">
        <v>3.4498009730207869E-2</v>
      </c>
      <c r="AR46" s="60">
        <v>2.5148023174380849E-2</v>
      </c>
      <c r="AS46" s="60">
        <v>2.2731157067168006E-2</v>
      </c>
      <c r="AT46" s="60">
        <v>1.5636276160692807E-2</v>
      </c>
      <c r="AU46" s="60">
        <v>2.9765052504343886E-2</v>
      </c>
      <c r="AV46" s="60">
        <v>2.2925335636335087E-2</v>
      </c>
      <c r="AW46" s="60">
        <v>3.2144462760377641E-2</v>
      </c>
      <c r="AX46" s="60">
        <v>2.1434262948207172E-2</v>
      </c>
      <c r="AY46" s="60">
        <v>2.4224957158435895E-2</v>
      </c>
      <c r="AZ46" s="60">
        <v>2.8762805358550039E-2</v>
      </c>
      <c r="BA46" s="60">
        <v>3.6795157693532969E-2</v>
      </c>
      <c r="BB46" s="60">
        <v>5.5301966292134828E-3</v>
      </c>
      <c r="BC46" s="60">
        <v>4.8416771569671738E-2</v>
      </c>
      <c r="BD46" s="60">
        <v>3.6463212509908478E-2</v>
      </c>
      <c r="BE46" s="60">
        <v>2.575734276487775E-2</v>
      </c>
      <c r="BF46" s="60">
        <v>1.8231719270731229E-2</v>
      </c>
      <c r="BG46" s="60">
        <v>1.3781697905181918E-2</v>
      </c>
      <c r="BH46" s="60">
        <v>2.8314535846675606E-2</v>
      </c>
      <c r="BI46" s="60">
        <v>2.522323483383964E-2</v>
      </c>
      <c r="BJ46" s="60">
        <v>2.1808811514046886E-2</v>
      </c>
      <c r="BK46" s="60">
        <v>1.8343230054676935E-2</v>
      </c>
      <c r="BL46" s="60">
        <v>1.7552279739458349E-2</v>
      </c>
      <c r="BM46" s="60">
        <v>1.4814814814814815E-2</v>
      </c>
      <c r="BN46" s="60">
        <v>1.2647262647262647E-2</v>
      </c>
      <c r="BO46" s="60">
        <v>1.4914645103324348E-2</v>
      </c>
      <c r="BP46" s="60">
        <v>2.3706198587991452E-2</v>
      </c>
      <c r="BQ46" s="60">
        <v>1.2768737379736311E-2</v>
      </c>
      <c r="BR46" s="60">
        <v>3.9684943956376853E-2</v>
      </c>
      <c r="BS46" s="60">
        <v>1.3667992047713717E-2</v>
      </c>
      <c r="BT46" s="60">
        <v>1.5287721375894923E-2</v>
      </c>
      <c r="BU46" s="60">
        <v>1.5262675225992402E-2</v>
      </c>
      <c r="BV46" s="60">
        <v>1.9616178792663672E-2</v>
      </c>
      <c r="BW46" s="60">
        <v>2.3476241290565563E-2</v>
      </c>
      <c r="BX46" s="60">
        <v>2.1943748259537734E-2</v>
      </c>
      <c r="BY46" s="60">
        <v>2.5531085558370688E-2</v>
      </c>
      <c r="BZ46" s="60">
        <v>1.8782218139131321E-2</v>
      </c>
      <c r="CA46" s="60">
        <v>1.7781301319440512E-2</v>
      </c>
      <c r="CB46" s="60">
        <v>1.6147181276021154E-2</v>
      </c>
      <c r="CC46" s="60">
        <v>2.9252036534189087E-2</v>
      </c>
      <c r="CD46" s="60">
        <v>1.7946728730281872E-2</v>
      </c>
      <c r="CE46" s="60">
        <v>1.8909899888765295E-2</v>
      </c>
      <c r="CF46" s="60">
        <v>2.4660852713178295E-2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39</v>
      </c>
      <c r="J47" s="58">
        <v>59</v>
      </c>
      <c r="K47" s="58">
        <v>20</v>
      </c>
      <c r="L47" s="58">
        <v>14</v>
      </c>
      <c r="M47" s="58">
        <v>28</v>
      </c>
      <c r="N47" s="58">
        <v>18</v>
      </c>
      <c r="O47" s="58">
        <v>70</v>
      </c>
      <c r="P47" s="58">
        <v>40</v>
      </c>
      <c r="Q47" s="58">
        <v>21</v>
      </c>
      <c r="R47" s="58">
        <v>34</v>
      </c>
      <c r="S47" s="58">
        <v>18</v>
      </c>
      <c r="T47" s="58">
        <v>15</v>
      </c>
      <c r="U47" s="58">
        <v>28</v>
      </c>
      <c r="V47" s="58">
        <v>50</v>
      </c>
      <c r="W47" s="58">
        <v>47</v>
      </c>
      <c r="X47" s="58">
        <v>91</v>
      </c>
      <c r="Y47" s="58">
        <v>23</v>
      </c>
      <c r="Z47" s="58">
        <v>42</v>
      </c>
      <c r="AA47" s="58">
        <v>29</v>
      </c>
      <c r="AB47" s="58">
        <v>41</v>
      </c>
      <c r="AC47" s="58">
        <v>57</v>
      </c>
      <c r="AD47" s="58">
        <v>22</v>
      </c>
      <c r="AE47" s="58">
        <v>48</v>
      </c>
      <c r="AF47" s="58">
        <v>27</v>
      </c>
      <c r="AG47" s="58">
        <v>17</v>
      </c>
      <c r="AH47" s="58">
        <v>53</v>
      </c>
      <c r="AI47" s="58">
        <v>125</v>
      </c>
      <c r="AJ47" s="58">
        <v>94</v>
      </c>
      <c r="AK47" s="58">
        <v>73</v>
      </c>
      <c r="AL47" s="58">
        <v>71</v>
      </c>
      <c r="AM47" s="58">
        <v>71</v>
      </c>
      <c r="AN47" s="58">
        <v>67</v>
      </c>
      <c r="AO47" s="58">
        <v>56</v>
      </c>
      <c r="AP47" s="58">
        <v>110</v>
      </c>
      <c r="AQ47" s="58">
        <v>96</v>
      </c>
      <c r="AR47" s="58">
        <v>130</v>
      </c>
      <c r="AS47" s="58">
        <v>101</v>
      </c>
      <c r="AT47" s="58">
        <v>139</v>
      </c>
      <c r="AU47" s="58">
        <v>84</v>
      </c>
      <c r="AV47" s="58">
        <v>37</v>
      </c>
      <c r="AW47" s="58">
        <v>23</v>
      </c>
      <c r="AX47" s="58">
        <v>64</v>
      </c>
      <c r="AY47" s="58">
        <v>74</v>
      </c>
      <c r="AZ47" s="58">
        <v>35</v>
      </c>
      <c r="BA47" s="58">
        <v>8</v>
      </c>
      <c r="BB47" s="58">
        <v>415</v>
      </c>
      <c r="BC47" s="58">
        <v>120</v>
      </c>
      <c r="BD47" s="58">
        <v>134</v>
      </c>
      <c r="BE47" s="58">
        <v>113</v>
      </c>
      <c r="BF47" s="58">
        <v>188</v>
      </c>
      <c r="BG47" s="58">
        <v>115</v>
      </c>
      <c r="BH47" s="58">
        <v>55</v>
      </c>
      <c r="BI47" s="58">
        <v>35</v>
      </c>
      <c r="BJ47" s="58">
        <v>110</v>
      </c>
      <c r="BK47" s="58">
        <v>117</v>
      </c>
      <c r="BL47" s="58">
        <v>118</v>
      </c>
      <c r="BM47" s="58">
        <v>165</v>
      </c>
      <c r="BN47" s="58">
        <v>129</v>
      </c>
      <c r="BO47" s="58">
        <v>97</v>
      </c>
      <c r="BP47" s="58">
        <v>87</v>
      </c>
      <c r="BQ47" s="58">
        <v>70</v>
      </c>
      <c r="BR47" s="58">
        <v>117</v>
      </c>
      <c r="BS47" s="58">
        <v>3</v>
      </c>
      <c r="BT47" s="58">
        <v>12</v>
      </c>
      <c r="BU47" s="58">
        <v>43</v>
      </c>
      <c r="BV47" s="58">
        <v>12</v>
      </c>
      <c r="BW47" s="58">
        <v>13</v>
      </c>
      <c r="BX47" s="58">
        <v>33</v>
      </c>
      <c r="BY47" s="58">
        <v>21</v>
      </c>
      <c r="BZ47" s="58">
        <v>8</v>
      </c>
      <c r="CA47" s="58">
        <v>26</v>
      </c>
      <c r="CB47" s="58">
        <v>25</v>
      </c>
      <c r="CC47" s="58">
        <v>35</v>
      </c>
      <c r="CD47" s="58">
        <v>48</v>
      </c>
      <c r="CE47" s="58">
        <v>30</v>
      </c>
      <c r="CF47" s="58">
        <v>54</v>
      </c>
    </row>
    <row r="48" spans="1:84" x14ac:dyDescent="0.25">
      <c r="A48" s="48" t="s">
        <v>54</v>
      </c>
      <c r="B48" s="62" t="s">
        <v>55</v>
      </c>
      <c r="C48" s="63" t="s">
        <v>43</v>
      </c>
      <c r="D48" s="17"/>
      <c r="E48" s="11"/>
      <c r="F48" s="27" t="s">
        <v>52</v>
      </c>
      <c r="G48" s="23" t="e">
        <f ca="1">G47/G30</f>
        <v>#REF!</v>
      </c>
      <c r="H48" s="60" t="e">
        <f>IF(H30=0, 0, H47/H30)</f>
        <v>#REF!</v>
      </c>
      <c r="I48" s="60">
        <v>4.4257830231502499E-3</v>
      </c>
      <c r="J48" s="60">
        <v>6.2460300656362478E-3</v>
      </c>
      <c r="K48" s="60">
        <v>1.3273161667109105E-3</v>
      </c>
      <c r="L48" s="60">
        <v>1.1205378581719224E-3</v>
      </c>
      <c r="M48" s="60">
        <v>3.0611129332021427E-3</v>
      </c>
      <c r="N48" s="60">
        <v>1.9573727707698999E-3</v>
      </c>
      <c r="O48" s="60">
        <v>7.6855511638120331E-3</v>
      </c>
      <c r="P48" s="60">
        <v>3.7247415960517741E-3</v>
      </c>
      <c r="Q48" s="60">
        <v>1.9596864501679732E-3</v>
      </c>
      <c r="R48" s="60">
        <v>3.6212589200127808E-3</v>
      </c>
      <c r="S48" s="60">
        <v>1.9815059445178335E-3</v>
      </c>
      <c r="T48" s="60">
        <v>1.257018352467946E-3</v>
      </c>
      <c r="U48" s="60">
        <v>2.9705071079991511E-3</v>
      </c>
      <c r="V48" s="60">
        <v>5.5524708495280403E-3</v>
      </c>
      <c r="W48" s="60">
        <v>3.7717679158976005E-3</v>
      </c>
      <c r="X48" s="60">
        <v>5.9190841680759722E-3</v>
      </c>
      <c r="Y48" s="60">
        <v>2.1616541353383458E-3</v>
      </c>
      <c r="Z48" s="60">
        <v>3.3813702600434749E-3</v>
      </c>
      <c r="AA48" s="60">
        <v>2.9937029007948797E-3</v>
      </c>
      <c r="AB48" s="60">
        <v>4.2289840123775138E-3</v>
      </c>
      <c r="AC48" s="60">
        <v>5.0784034212401994E-3</v>
      </c>
      <c r="AD48" s="60">
        <v>2.4561795243943285E-3</v>
      </c>
      <c r="AE48" s="60">
        <v>5.2591212884847156E-3</v>
      </c>
      <c r="AF48" s="60">
        <v>2.4646280237334548E-3</v>
      </c>
      <c r="AG48" s="60">
        <v>1.8037135278514589E-3</v>
      </c>
      <c r="AH48" s="60">
        <v>4.2842130789750221E-3</v>
      </c>
      <c r="AI48" s="60">
        <v>1.1194698190936773E-2</v>
      </c>
      <c r="AJ48" s="60">
        <v>6.0492953214492566E-3</v>
      </c>
      <c r="AK48" s="60">
        <v>5.9577246388639515E-3</v>
      </c>
      <c r="AL48" s="60">
        <v>6.331371499910826E-3</v>
      </c>
      <c r="AM48" s="60">
        <v>5.5021698698078112E-3</v>
      </c>
      <c r="AN48" s="60">
        <v>5.3373695530948779E-3</v>
      </c>
      <c r="AO48" s="60">
        <v>2.2509848058525606E-3</v>
      </c>
      <c r="AP48" s="60">
        <v>6.5585499642260908E-3</v>
      </c>
      <c r="AQ48" s="60">
        <v>7.0765148164528974E-3</v>
      </c>
      <c r="AR48" s="60">
        <v>8.2765645890367345E-3</v>
      </c>
      <c r="AS48" s="60">
        <v>8.6310032473081531E-3</v>
      </c>
      <c r="AT48" s="60">
        <v>1.1145858391468207E-2</v>
      </c>
      <c r="AU48" s="60">
        <v>6.345848757271285E-3</v>
      </c>
      <c r="AV48" s="60">
        <v>2.9049226662479391E-3</v>
      </c>
      <c r="AW48" s="60">
        <v>1.7233628053349318E-3</v>
      </c>
      <c r="AX48" s="60">
        <v>5.0996015936254982E-3</v>
      </c>
      <c r="AY48" s="60">
        <v>5.7641377161551646E-3</v>
      </c>
      <c r="AZ48" s="60">
        <v>2.7580772261623326E-3</v>
      </c>
      <c r="BA48" s="60">
        <v>6.3714558776680472E-4</v>
      </c>
      <c r="BB48" s="60">
        <v>3.6429073033707862E-2</v>
      </c>
      <c r="BC48" s="60">
        <v>1.1620025176721217E-2</v>
      </c>
      <c r="BD48" s="60">
        <v>9.6562657634935503E-3</v>
      </c>
      <c r="BE48" s="60">
        <v>8.6882977087498082E-3</v>
      </c>
      <c r="BF48" s="60">
        <v>1.8427759262889629E-2</v>
      </c>
      <c r="BG48" s="60">
        <v>9.0565443376909756E-3</v>
      </c>
      <c r="BH48" s="60">
        <v>4.33788153639877E-3</v>
      </c>
      <c r="BI48" s="60">
        <v>3.2219460554174721E-3</v>
      </c>
      <c r="BJ48" s="60">
        <v>6.9134560995537681E-3</v>
      </c>
      <c r="BK48" s="60">
        <v>6.8787112705038511E-3</v>
      </c>
      <c r="BL48" s="60">
        <v>8.0905039424065822E-3</v>
      </c>
      <c r="BM48" s="60">
        <v>1.1011011011011011E-2</v>
      </c>
      <c r="BN48" s="60">
        <v>7.4497574497574496E-3</v>
      </c>
      <c r="BO48" s="60">
        <v>5.8101227912548663E-3</v>
      </c>
      <c r="BP48" s="60">
        <v>5.6350799922274758E-3</v>
      </c>
      <c r="BQ48" s="60">
        <v>4.1572633329374038E-3</v>
      </c>
      <c r="BR48" s="60">
        <v>7.0887609815207513E-3</v>
      </c>
      <c r="BS48" s="60">
        <v>1.8638170974155069E-4</v>
      </c>
      <c r="BT48" s="60">
        <v>6.459600581364052E-4</v>
      </c>
      <c r="BU48" s="60">
        <v>2.8167168872003144E-3</v>
      </c>
      <c r="BV48" s="60">
        <v>7.2877444430948619E-4</v>
      </c>
      <c r="BW48" s="60">
        <v>8.1601908229238587E-4</v>
      </c>
      <c r="BX48" s="60">
        <v>1.8379281537176273E-3</v>
      </c>
      <c r="BY48" s="60">
        <v>1.364256480218281E-3</v>
      </c>
      <c r="BZ48" s="60">
        <v>4.0830908998111569E-4</v>
      </c>
      <c r="CA48" s="60">
        <v>1.4723370519281952E-3</v>
      </c>
      <c r="CB48" s="60">
        <v>1.4065488916394735E-3</v>
      </c>
      <c r="CC48" s="60">
        <v>2.1599605035793629E-3</v>
      </c>
      <c r="CD48" s="60">
        <v>2.4825446082234288E-3</v>
      </c>
      <c r="CE48" s="60">
        <v>1.9629653863770203E-3</v>
      </c>
      <c r="CF48" s="60">
        <v>2.6162790697674418E-3</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2498</v>
      </c>
      <c r="J49" s="94">
        <v>2455</v>
      </c>
      <c r="K49" s="94">
        <v>2405</v>
      </c>
      <c r="L49" s="94">
        <v>2367</v>
      </c>
      <c r="M49" s="94">
        <v>2319</v>
      </c>
      <c r="N49" s="94">
        <v>2400</v>
      </c>
      <c r="O49" s="94">
        <v>2371</v>
      </c>
      <c r="P49" s="94">
        <v>2327</v>
      </c>
      <c r="Q49" s="94">
        <v>2282</v>
      </c>
      <c r="R49" s="94">
        <v>2239</v>
      </c>
      <c r="S49" s="94">
        <v>1274</v>
      </c>
      <c r="T49" s="94">
        <v>2155</v>
      </c>
      <c r="U49" s="94">
        <v>2127</v>
      </c>
      <c r="V49" s="94">
        <v>2106</v>
      </c>
      <c r="W49" s="94">
        <v>2036</v>
      </c>
      <c r="X49" s="94">
        <v>2007</v>
      </c>
      <c r="Y49" s="94">
        <v>1983</v>
      </c>
      <c r="Z49" s="94">
        <v>1942</v>
      </c>
      <c r="AA49" s="94">
        <v>1893</v>
      </c>
      <c r="AB49" s="94">
        <v>1841</v>
      </c>
      <c r="AC49" s="94">
        <v>1802</v>
      </c>
      <c r="AD49" s="94">
        <v>1779</v>
      </c>
      <c r="AE49" s="94">
        <v>1704</v>
      </c>
      <c r="AF49" s="94">
        <v>1958</v>
      </c>
      <c r="AG49" s="94">
        <v>1950</v>
      </c>
      <c r="AH49" s="94">
        <v>1948</v>
      </c>
      <c r="AI49" s="94">
        <v>1917</v>
      </c>
      <c r="AJ49" s="94">
        <v>1890</v>
      </c>
      <c r="AK49" s="94">
        <v>1863</v>
      </c>
      <c r="AL49" s="94">
        <v>2021</v>
      </c>
      <c r="AM49" s="94">
        <v>2026</v>
      </c>
      <c r="AN49" s="94">
        <v>2123</v>
      </c>
      <c r="AO49" s="94">
        <v>2148</v>
      </c>
      <c r="AP49" s="94">
        <v>2112</v>
      </c>
      <c r="AQ49" s="94">
        <v>2044</v>
      </c>
      <c r="AR49" s="94">
        <v>2048</v>
      </c>
      <c r="AS49" s="94">
        <v>1841</v>
      </c>
      <c r="AT49" s="94">
        <v>1788</v>
      </c>
      <c r="AU49" s="94">
        <v>1694</v>
      </c>
      <c r="AV49" s="94">
        <v>1559</v>
      </c>
      <c r="AW49" s="94">
        <v>1871</v>
      </c>
      <c r="AX49" s="94">
        <v>1776</v>
      </c>
      <c r="AY49" s="94">
        <v>1668</v>
      </c>
      <c r="AZ49" s="94">
        <v>1551</v>
      </c>
      <c r="BA49" s="94">
        <v>1348</v>
      </c>
      <c r="BB49" s="94">
        <v>1529</v>
      </c>
      <c r="BC49" s="94">
        <v>1362</v>
      </c>
      <c r="BD49" s="94">
        <v>1255</v>
      </c>
      <c r="BE49" s="94">
        <v>1195</v>
      </c>
      <c r="BF49" s="94">
        <v>1209</v>
      </c>
      <c r="BG49" s="94">
        <v>985</v>
      </c>
      <c r="BH49" s="94">
        <v>918</v>
      </c>
      <c r="BI49" s="94">
        <v>1107</v>
      </c>
      <c r="BJ49" s="94">
        <v>1159</v>
      </c>
      <c r="BK49" s="94">
        <v>1111</v>
      </c>
      <c r="BL49" s="94">
        <v>1269</v>
      </c>
      <c r="BM49" s="94">
        <v>1778</v>
      </c>
      <c r="BN49" s="94">
        <v>1473</v>
      </c>
      <c r="BO49" s="94">
        <v>1410</v>
      </c>
      <c r="BP49" s="94">
        <v>1360</v>
      </c>
      <c r="BQ49" s="94">
        <v>1268</v>
      </c>
      <c r="BR49" s="94">
        <v>1295</v>
      </c>
      <c r="BS49" s="94">
        <v>1274</v>
      </c>
      <c r="BT49" s="94">
        <v>1293</v>
      </c>
      <c r="BU49" s="94">
        <v>1289</v>
      </c>
      <c r="BV49" s="94">
        <v>1229</v>
      </c>
      <c r="BW49" s="94">
        <v>1345</v>
      </c>
      <c r="BX49" s="94">
        <v>1316</v>
      </c>
      <c r="BY49" s="94">
        <v>1233</v>
      </c>
      <c r="BZ49" s="94">
        <v>1153</v>
      </c>
      <c r="CA49" s="94">
        <v>1092</v>
      </c>
      <c r="CB49" s="94">
        <v>952</v>
      </c>
      <c r="CC49" s="94">
        <v>857</v>
      </c>
      <c r="CD49" s="94">
        <v>730</v>
      </c>
      <c r="CE49" s="94">
        <v>597</v>
      </c>
      <c r="CF49" s="94">
        <v>342</v>
      </c>
    </row>
    <row r="50" spans="1:84" x14ac:dyDescent="0.25">
      <c r="A50" s="48" t="s">
        <v>57</v>
      </c>
      <c r="B50" s="62" t="s">
        <v>58</v>
      </c>
      <c r="C50" s="63" t="s">
        <v>59</v>
      </c>
      <c r="D50" s="17"/>
      <c r="E50" s="11"/>
      <c r="F50" s="27" t="s">
        <v>52</v>
      </c>
      <c r="G50" s="23" t="e">
        <f ca="1">G49/G30</f>
        <v>#REF!</v>
      </c>
      <c r="H50" s="95" t="e">
        <f>IF(H30=0, 0, H49/H30)</f>
        <v>#REF!</v>
      </c>
      <c r="I50" s="95">
        <v>0.28347707671357242</v>
      </c>
      <c r="J50" s="95">
        <v>0.25989836968028796</v>
      </c>
      <c r="K50" s="95">
        <v>0.15960976904698698</v>
      </c>
      <c r="L50" s="95">
        <v>0.18945093644949576</v>
      </c>
      <c r="M50" s="95">
        <v>0.25352574614627749</v>
      </c>
      <c r="N50" s="95">
        <v>0.26098303610265333</v>
      </c>
      <c r="O50" s="95">
        <v>0.26032059727711904</v>
      </c>
      <c r="P50" s="95">
        <v>0.21668684235031194</v>
      </c>
      <c r="Q50" s="95">
        <v>0.21295259425158641</v>
      </c>
      <c r="R50" s="95">
        <v>0.23847055064437106</v>
      </c>
      <c r="S50" s="95">
        <v>0.1402465874064289</v>
      </c>
      <c r="T50" s="95">
        <v>0.1805916366378949</v>
      </c>
      <c r="U50" s="95">
        <v>0.22565245066836409</v>
      </c>
      <c r="V50" s="95">
        <v>0.23387007218212105</v>
      </c>
      <c r="W50" s="95">
        <v>0.16338977610143648</v>
      </c>
      <c r="X50" s="95">
        <v>0.13054507610251073</v>
      </c>
      <c r="Y50" s="95">
        <v>0.18637218045112783</v>
      </c>
      <c r="Z50" s="95">
        <v>0.15634812011915306</v>
      </c>
      <c r="AA50" s="95">
        <v>0.19541653762774852</v>
      </c>
      <c r="AB50" s="95">
        <v>0.18989169675090253</v>
      </c>
      <c r="AC50" s="95">
        <v>0.16054882394868139</v>
      </c>
      <c r="AD50" s="95">
        <v>0.19861560790443228</v>
      </c>
      <c r="AE50" s="95">
        <v>0.1866988057412074</v>
      </c>
      <c r="AF50" s="95">
        <v>0.17873117298037425</v>
      </c>
      <c r="AG50" s="95">
        <v>0.20689655172413793</v>
      </c>
      <c r="AH50" s="95">
        <v>0.15746503920459137</v>
      </c>
      <c r="AI50" s="95">
        <v>0.17168189145620635</v>
      </c>
      <c r="AJ50" s="95">
        <v>0.12162944848445846</v>
      </c>
      <c r="AK50" s="95">
        <v>0.15204439729045949</v>
      </c>
      <c r="AL50" s="95">
        <v>0.18022115213126449</v>
      </c>
      <c r="AM50" s="95">
        <v>0.15700557966522008</v>
      </c>
      <c r="AN50" s="95">
        <v>0.16912291882418545</v>
      </c>
      <c r="AO50" s="95">
        <v>8.6341345767344646E-2</v>
      </c>
      <c r="AP50" s="95">
        <v>0.12592415931314094</v>
      </c>
      <c r="AQ50" s="95">
        <v>0.15067079463364294</v>
      </c>
      <c r="AR50" s="95">
        <v>0.13038772521805564</v>
      </c>
      <c r="AS50" s="95">
        <v>0.15732353443855751</v>
      </c>
      <c r="AT50" s="95">
        <v>0.14337262448881405</v>
      </c>
      <c r="AU50" s="95">
        <v>0.12797461660497092</v>
      </c>
      <c r="AV50" s="95">
        <v>0.12239930909947397</v>
      </c>
      <c r="AW50" s="95">
        <v>0.14019181777311554</v>
      </c>
      <c r="AX50" s="95">
        <v>0.14151394422310756</v>
      </c>
      <c r="AY50" s="95">
        <v>0.12992677987225423</v>
      </c>
      <c r="AZ50" s="95">
        <v>0.12222222222222222</v>
      </c>
      <c r="BA50" s="95">
        <v>0.1073590315387066</v>
      </c>
      <c r="BB50" s="95">
        <v>0.13421699438202248</v>
      </c>
      <c r="BC50" s="95">
        <v>0.13188728575578582</v>
      </c>
      <c r="BD50" s="95">
        <v>9.0437414426749296E-2</v>
      </c>
      <c r="BE50" s="95">
        <v>9.1880670459787789E-2</v>
      </c>
      <c r="BF50" s="95">
        <v>0.11850617525975299</v>
      </c>
      <c r="BG50" s="95">
        <v>7.7571271066309649E-2</v>
      </c>
      <c r="BH50" s="95">
        <v>7.2403186371164913E-2</v>
      </c>
      <c r="BI50" s="95">
        <v>0.10190555095277548</v>
      </c>
      <c r="BJ50" s="95">
        <v>7.2842687448934698E-2</v>
      </c>
      <c r="BK50" s="95">
        <v>6.5318360867775885E-2</v>
      </c>
      <c r="BL50" s="95">
        <v>8.7007199177236885E-2</v>
      </c>
      <c r="BM50" s="95">
        <v>0.11865198531865198</v>
      </c>
      <c r="BN50" s="95">
        <v>8.5065835065835066E-2</v>
      </c>
      <c r="BO50" s="95">
        <v>8.445642407906559E-2</v>
      </c>
      <c r="BP50" s="95">
        <v>8.8088606775050204E-2</v>
      </c>
      <c r="BQ50" s="95">
        <v>7.5305855802351829E-2</v>
      </c>
      <c r="BR50" s="95">
        <v>7.8461072402302337E-2</v>
      </c>
      <c r="BS50" s="95">
        <v>7.9150099403578533E-2</v>
      </c>
      <c r="BT50" s="95">
        <v>6.9602196264197669E-2</v>
      </c>
      <c r="BU50" s="95">
        <v>8.4436001572121056E-2</v>
      </c>
      <c r="BV50" s="95">
        <v>7.4638649338029883E-2</v>
      </c>
      <c r="BW50" s="95">
        <v>8.4426589667943003E-2</v>
      </c>
      <c r="BX50" s="95">
        <v>7.3294346978557509E-2</v>
      </c>
      <c r="BY50" s="95">
        <v>8.0101344767101929E-2</v>
      </c>
      <c r="BZ50" s="95">
        <v>5.8847547593528303E-2</v>
      </c>
      <c r="CA50" s="95">
        <v>6.1838156180984198E-2</v>
      </c>
      <c r="CB50" s="95">
        <v>5.3561381793631145E-2</v>
      </c>
      <c r="CC50" s="95">
        <v>5.2888175759071836E-2</v>
      </c>
      <c r="CD50" s="95">
        <v>3.7755365916731315E-2</v>
      </c>
      <c r="CE50" s="95">
        <v>3.9063011188902701E-2</v>
      </c>
      <c r="CF50" s="95">
        <v>1.6569767441860464E-2</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2</v>
      </c>
      <c r="J51" s="58">
        <v>5</v>
      </c>
      <c r="K51" s="58">
        <v>5</v>
      </c>
      <c r="L51" s="58">
        <v>11</v>
      </c>
      <c r="M51" s="58">
        <v>3</v>
      </c>
      <c r="N51" s="58">
        <v>4</v>
      </c>
      <c r="O51" s="58">
        <v>1</v>
      </c>
      <c r="P51" s="58">
        <v>0</v>
      </c>
      <c r="Q51" s="58">
        <v>0</v>
      </c>
      <c r="R51" s="58">
        <v>2</v>
      </c>
      <c r="S51" s="58">
        <v>3</v>
      </c>
      <c r="T51" s="58">
        <v>1</v>
      </c>
      <c r="U51" s="58">
        <v>5</v>
      </c>
      <c r="V51" s="58">
        <v>5</v>
      </c>
      <c r="W51" s="58">
        <v>3</v>
      </c>
      <c r="X51" s="58">
        <v>1</v>
      </c>
      <c r="Y51" s="58">
        <v>2</v>
      </c>
      <c r="Z51" s="58">
        <v>0</v>
      </c>
      <c r="AA51" s="58">
        <v>2</v>
      </c>
      <c r="AB51" s="58">
        <v>3</v>
      </c>
      <c r="AC51" s="58">
        <v>10</v>
      </c>
      <c r="AD51" s="58">
        <v>7</v>
      </c>
      <c r="AE51" s="58">
        <v>15</v>
      </c>
      <c r="AF51" s="58">
        <v>9</v>
      </c>
      <c r="AG51" s="58">
        <v>0</v>
      </c>
      <c r="AH51" s="58">
        <v>10</v>
      </c>
      <c r="AI51" s="58">
        <v>3</v>
      </c>
      <c r="AJ51" s="58">
        <v>0</v>
      </c>
      <c r="AK51" s="58">
        <v>5</v>
      </c>
      <c r="AL51" s="58">
        <v>0</v>
      </c>
      <c r="AM51" s="58">
        <v>4</v>
      </c>
      <c r="AN51" s="58">
        <v>5</v>
      </c>
      <c r="AO51" s="58">
        <v>1</v>
      </c>
      <c r="AP51" s="58">
        <v>4</v>
      </c>
      <c r="AQ51" s="58">
        <v>5</v>
      </c>
      <c r="AR51" s="58">
        <v>3</v>
      </c>
      <c r="AS51" s="58">
        <v>5</v>
      </c>
      <c r="AT51" s="58">
        <v>3</v>
      </c>
      <c r="AU51" s="58">
        <v>4</v>
      </c>
      <c r="AV51" s="58">
        <v>0</v>
      </c>
      <c r="AW51" s="58">
        <v>7</v>
      </c>
      <c r="AX51" s="58">
        <v>0</v>
      </c>
      <c r="AY51" s="58">
        <v>3</v>
      </c>
      <c r="AZ51" s="58">
        <v>8</v>
      </c>
      <c r="BA51" s="58">
        <v>3</v>
      </c>
      <c r="BB51" s="58">
        <v>1</v>
      </c>
      <c r="BC51" s="58">
        <v>1</v>
      </c>
      <c r="BD51" s="58">
        <v>1</v>
      </c>
      <c r="BE51" s="58">
        <v>4</v>
      </c>
      <c r="BF51" s="58">
        <v>2</v>
      </c>
      <c r="BG51" s="58">
        <v>2</v>
      </c>
      <c r="BH51" s="58">
        <v>3</v>
      </c>
      <c r="BI51" s="58">
        <v>1</v>
      </c>
      <c r="BJ51" s="58">
        <v>1</v>
      </c>
      <c r="BK51" s="58">
        <v>0</v>
      </c>
      <c r="BL51" s="58">
        <v>26</v>
      </c>
      <c r="BM51" s="58">
        <v>30</v>
      </c>
      <c r="BN51" s="58">
        <v>22</v>
      </c>
      <c r="BO51" s="58">
        <v>26</v>
      </c>
      <c r="BP51" s="58">
        <v>23</v>
      </c>
      <c r="BQ51" s="58">
        <v>25</v>
      </c>
      <c r="BR51" s="58">
        <v>20</v>
      </c>
      <c r="BS51" s="58">
        <v>31</v>
      </c>
      <c r="BT51" s="58">
        <v>20</v>
      </c>
      <c r="BU51" s="58">
        <v>24</v>
      </c>
      <c r="BV51" s="58">
        <v>26</v>
      </c>
      <c r="BW51" s="58">
        <v>33</v>
      </c>
      <c r="BX51" s="58">
        <v>27</v>
      </c>
      <c r="BY51" s="58">
        <v>25</v>
      </c>
      <c r="BZ51" s="58">
        <v>22</v>
      </c>
      <c r="CA51" s="58">
        <v>23</v>
      </c>
      <c r="CB51" s="58">
        <v>21</v>
      </c>
      <c r="CC51" s="58">
        <v>15</v>
      </c>
      <c r="CD51" s="58">
        <v>23</v>
      </c>
      <c r="CE51" s="58">
        <v>19</v>
      </c>
      <c r="CF51" s="58">
        <v>23</v>
      </c>
    </row>
    <row r="52" spans="1:84" x14ac:dyDescent="0.25">
      <c r="A52" s="17"/>
      <c r="B52" s="17"/>
      <c r="C52" s="17"/>
      <c r="D52" s="17"/>
      <c r="E52" s="11"/>
      <c r="F52" s="27" t="s">
        <v>52</v>
      </c>
      <c r="G52" s="23" t="e">
        <f ca="1">G51/G30</f>
        <v>#REF!</v>
      </c>
      <c r="H52" s="74" t="e">
        <f>IF(H30=0, 0, H51/H30)</f>
        <v>#REF!</v>
      </c>
      <c r="I52" s="74">
        <v>2.2696323195642307E-4</v>
      </c>
      <c r="J52" s="74">
        <v>5.293245818335803E-4</v>
      </c>
      <c r="K52" s="74">
        <v>3.3182904167772763E-4</v>
      </c>
      <c r="L52" s="74">
        <v>8.8042260284936771E-4</v>
      </c>
      <c r="M52" s="74">
        <v>3.2797638570022957E-4</v>
      </c>
      <c r="N52" s="74">
        <v>4.3497172683775554E-4</v>
      </c>
      <c r="O52" s="74">
        <v>1.0979358805445762E-4</v>
      </c>
      <c r="P52" s="74">
        <v>0</v>
      </c>
      <c r="Q52" s="74">
        <v>0</v>
      </c>
      <c r="R52" s="74">
        <v>2.1301523058898711E-4</v>
      </c>
      <c r="S52" s="74">
        <v>3.3025099075297226E-4</v>
      </c>
      <c r="T52" s="74">
        <v>8.3801223497863072E-5</v>
      </c>
      <c r="U52" s="74">
        <v>5.3044769785699135E-4</v>
      </c>
      <c r="V52" s="74">
        <v>5.5524708495280405E-4</v>
      </c>
      <c r="W52" s="74">
        <v>2.4075114356793194E-4</v>
      </c>
      <c r="X52" s="74">
        <v>6.5044880967867825E-5</v>
      </c>
      <c r="Y52" s="74">
        <v>1.8796992481203009E-4</v>
      </c>
      <c r="Z52" s="74">
        <v>0</v>
      </c>
      <c r="AA52" s="74">
        <v>2.0646226902033653E-4</v>
      </c>
      <c r="AB52" s="74">
        <v>3.0943785456420838E-4</v>
      </c>
      <c r="AC52" s="74">
        <v>8.9094796863863155E-4</v>
      </c>
      <c r="AD52" s="74">
        <v>7.8151166685274092E-4</v>
      </c>
      <c r="AE52" s="74">
        <v>1.6434754026514737E-3</v>
      </c>
      <c r="AF52" s="74">
        <v>8.2154267457781838E-4</v>
      </c>
      <c r="AG52" s="74">
        <v>0</v>
      </c>
      <c r="AH52" s="74">
        <v>8.0834209037264565E-4</v>
      </c>
      <c r="AI52" s="74">
        <v>2.6867275658248256E-4</v>
      </c>
      <c r="AJ52" s="74">
        <v>0</v>
      </c>
      <c r="AK52" s="74">
        <v>4.0806333142903776E-4</v>
      </c>
      <c r="AL52" s="74">
        <v>0</v>
      </c>
      <c r="AM52" s="74">
        <v>3.0998140111593303E-4</v>
      </c>
      <c r="AN52" s="74">
        <v>3.9831116067872221E-4</v>
      </c>
      <c r="AO52" s="74">
        <v>4.0196157247367152E-5</v>
      </c>
      <c r="AP52" s="74">
        <v>2.3849272597185786E-4</v>
      </c>
      <c r="AQ52" s="74">
        <v>3.6856848002358837E-4</v>
      </c>
      <c r="AR52" s="74">
        <v>1.9099764436238619E-4</v>
      </c>
      <c r="AS52" s="74">
        <v>4.2727738848060163E-4</v>
      </c>
      <c r="AT52" s="74">
        <v>2.4055809477988935E-4</v>
      </c>
      <c r="AU52" s="74">
        <v>3.0218327415577548E-4</v>
      </c>
      <c r="AV52" s="74">
        <v>0</v>
      </c>
      <c r="AW52" s="74">
        <v>5.2450172336280534E-4</v>
      </c>
      <c r="AX52" s="74">
        <v>0</v>
      </c>
      <c r="AY52" s="74">
        <v>2.3368125876304719E-4</v>
      </c>
      <c r="AZ52" s="74">
        <v>6.3041765169424748E-4</v>
      </c>
      <c r="BA52" s="74">
        <v>2.3892959541255176E-4</v>
      </c>
      <c r="BB52" s="74">
        <v>8.7780898876404492E-5</v>
      </c>
      <c r="BC52" s="74">
        <v>9.6833543139343464E-5</v>
      </c>
      <c r="BD52" s="74">
        <v>7.2061684802190675E-5</v>
      </c>
      <c r="BE52" s="74">
        <v>3.0755036137167463E-4</v>
      </c>
      <c r="BF52" s="74">
        <v>1.9603999215840032E-4</v>
      </c>
      <c r="BG52" s="74">
        <v>1.5750511891636477E-4</v>
      </c>
      <c r="BH52" s="74">
        <v>2.3661172016720562E-4</v>
      </c>
      <c r="BI52" s="74">
        <v>9.2055601583356344E-5</v>
      </c>
      <c r="BJ52" s="74">
        <v>6.2849600905034249E-5</v>
      </c>
      <c r="BK52" s="74">
        <v>0</v>
      </c>
      <c r="BL52" s="74">
        <v>1.7826534110387383E-3</v>
      </c>
      <c r="BM52" s="74">
        <v>2.002002002002002E-3</v>
      </c>
      <c r="BN52" s="74">
        <v>1.2705012705012705E-3</v>
      </c>
      <c r="BO52" s="74">
        <v>1.5573525007487271E-3</v>
      </c>
      <c r="BP52" s="74">
        <v>1.4897337910486431E-3</v>
      </c>
      <c r="BQ52" s="74">
        <v>1.4847369046205013E-3</v>
      </c>
      <c r="BR52" s="74">
        <v>1.2117540139351712E-3</v>
      </c>
      <c r="BS52" s="74">
        <v>1.9259443339960239E-3</v>
      </c>
      <c r="BT52" s="74">
        <v>1.0766000968940087E-3</v>
      </c>
      <c r="BU52" s="74">
        <v>1.5721210533211057E-3</v>
      </c>
      <c r="BV52" s="74">
        <v>1.5790112960038867E-3</v>
      </c>
      <c r="BW52" s="74">
        <v>2.0714330550499027E-3</v>
      </c>
      <c r="BX52" s="74">
        <v>1.5037593984962407E-3</v>
      </c>
      <c r="BY52" s="74">
        <v>1.6241148574027155E-3</v>
      </c>
      <c r="BZ52" s="74">
        <v>1.1228499974480681E-3</v>
      </c>
      <c r="CA52" s="74">
        <v>1.3024520074749421E-3</v>
      </c>
      <c r="CB52" s="74">
        <v>1.1815010689771577E-3</v>
      </c>
      <c r="CC52" s="74">
        <v>9.2569735867686995E-4</v>
      </c>
      <c r="CD52" s="74">
        <v>1.1895526247737264E-3</v>
      </c>
      <c r="CE52" s="74">
        <v>1.2432114113721127E-3</v>
      </c>
      <c r="CF52" s="74">
        <v>1.1143410852713178E-3</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27793</v>
      </c>
      <c r="J53" s="58">
        <v>26758</v>
      </c>
      <c r="K53" s="58">
        <v>26555</v>
      </c>
      <c r="L53" s="58">
        <v>25889</v>
      </c>
      <c r="M53" s="58">
        <v>23791</v>
      </c>
      <c r="N53" s="58">
        <v>22405</v>
      </c>
      <c r="O53" s="58">
        <v>21484</v>
      </c>
      <c r="P53" s="58">
        <v>20497</v>
      </c>
      <c r="Q53" s="58">
        <v>19168</v>
      </c>
      <c r="R53" s="58">
        <v>18227</v>
      </c>
      <c r="S53" s="58">
        <v>17017</v>
      </c>
      <c r="T53" s="58">
        <v>15605</v>
      </c>
      <c r="U53" s="58">
        <v>15162</v>
      </c>
      <c r="V53" s="58">
        <v>14242</v>
      </c>
      <c r="W53" s="58">
        <v>11532</v>
      </c>
      <c r="X53" s="58">
        <v>11329</v>
      </c>
      <c r="Y53" s="58">
        <v>9961</v>
      </c>
      <c r="Z53" s="58">
        <v>8563</v>
      </c>
      <c r="AA53" s="58">
        <v>8520</v>
      </c>
      <c r="AB53" s="58">
        <v>8050</v>
      </c>
      <c r="AC53" s="58">
        <v>7901</v>
      </c>
      <c r="AD53" s="58">
        <v>7247</v>
      </c>
      <c r="AE53" s="58">
        <v>6772</v>
      </c>
      <c r="AF53" s="58">
        <v>7723</v>
      </c>
      <c r="AG53" s="58">
        <v>8348</v>
      </c>
      <c r="AH53" s="58">
        <v>7404</v>
      </c>
      <c r="AI53" s="58">
        <v>6029</v>
      </c>
      <c r="AJ53" s="58">
        <v>6183</v>
      </c>
      <c r="AK53" s="58">
        <v>5241</v>
      </c>
      <c r="AL53" s="58">
        <v>4620</v>
      </c>
      <c r="AM53" s="58">
        <v>5258</v>
      </c>
      <c r="AN53" s="58">
        <v>6303</v>
      </c>
      <c r="AO53" s="58">
        <v>6228</v>
      </c>
      <c r="AP53" s="58">
        <v>5614</v>
      </c>
      <c r="AQ53" s="58">
        <v>4775</v>
      </c>
      <c r="AR53" s="58">
        <v>4634</v>
      </c>
      <c r="AS53" s="58">
        <v>4316</v>
      </c>
      <c r="AT53" s="58">
        <v>4269</v>
      </c>
      <c r="AU53" s="58">
        <v>5412</v>
      </c>
      <c r="AV53" s="58">
        <v>6261</v>
      </c>
      <c r="AW53" s="58">
        <v>6236</v>
      </c>
      <c r="AX53" s="58">
        <v>5542</v>
      </c>
      <c r="AY53" s="58">
        <v>5270</v>
      </c>
      <c r="AZ53" s="58">
        <v>4858</v>
      </c>
      <c r="BA53" s="58">
        <v>4446</v>
      </c>
      <c r="BB53" s="58">
        <v>4278</v>
      </c>
      <c r="BC53" s="58">
        <v>4105</v>
      </c>
      <c r="BD53" s="58">
        <v>3972</v>
      </c>
      <c r="BE53" s="58">
        <v>3977</v>
      </c>
      <c r="BF53" s="58">
        <v>3907</v>
      </c>
      <c r="BG53" s="58">
        <v>3793</v>
      </c>
      <c r="BH53" s="58">
        <v>4116</v>
      </c>
      <c r="BI53" s="58">
        <v>3801</v>
      </c>
      <c r="BJ53" s="58">
        <v>3350</v>
      </c>
      <c r="BK53" s="58">
        <v>3438</v>
      </c>
      <c r="BL53" s="58">
        <v>3884</v>
      </c>
      <c r="BM53" s="58">
        <v>3756</v>
      </c>
      <c r="BN53" s="58">
        <v>3792</v>
      </c>
      <c r="BO53" s="58">
        <v>3235</v>
      </c>
      <c r="BP53" s="58">
        <v>3771</v>
      </c>
      <c r="BQ53" s="58">
        <v>3818</v>
      </c>
      <c r="BR53" s="58">
        <v>3809</v>
      </c>
      <c r="BS53" s="58">
        <v>3673</v>
      </c>
      <c r="BT53" s="58">
        <v>3716</v>
      </c>
      <c r="BU53" s="58">
        <v>3054</v>
      </c>
      <c r="BV53" s="58">
        <v>3292</v>
      </c>
      <c r="BW53" s="58">
        <v>3418</v>
      </c>
      <c r="BX53" s="58">
        <v>3591</v>
      </c>
      <c r="BY53" s="58">
        <v>3349</v>
      </c>
      <c r="BZ53" s="58">
        <v>3842</v>
      </c>
      <c r="CA53" s="58">
        <v>3960</v>
      </c>
      <c r="CB53" s="58">
        <v>3903</v>
      </c>
      <c r="CC53" s="58">
        <v>20500</v>
      </c>
      <c r="CD53" s="58">
        <v>8680</v>
      </c>
      <c r="CE53" s="58">
        <v>10097</v>
      </c>
      <c r="CF53" s="58">
        <v>11842</v>
      </c>
    </row>
    <row r="54" spans="1:84" ht="27" thickBot="1" x14ac:dyDescent="0.3">
      <c r="A54" s="48" t="s">
        <v>65</v>
      </c>
      <c r="B54" s="62" t="s">
        <v>66</v>
      </c>
      <c r="C54" s="63" t="s">
        <v>67</v>
      </c>
      <c r="D54" s="17"/>
      <c r="E54" s="11"/>
      <c r="F54" s="31" t="s">
        <v>68</v>
      </c>
      <c r="G54" s="23" t="e">
        <f ca="1">G53/G8</f>
        <v>#REF!</v>
      </c>
      <c r="H54" s="60" t="e">
        <f>IF(H8=0, 0, H53/H8)</f>
        <v>#REF!</v>
      </c>
      <c r="I54" s="60">
        <v>1.1263627152988855</v>
      </c>
      <c r="J54" s="60">
        <v>1.0819619101532489</v>
      </c>
      <c r="K54" s="60">
        <v>1.0708524881038795</v>
      </c>
      <c r="L54" s="60">
        <v>1.0419785881027126</v>
      </c>
      <c r="M54" s="60">
        <v>0.95699919549477075</v>
      </c>
      <c r="N54" s="60">
        <v>0.90048631485872754</v>
      </c>
      <c r="O54" s="60">
        <v>0.84997626206678267</v>
      </c>
      <c r="P54" s="60">
        <v>0.80852826318488424</v>
      </c>
      <c r="Q54" s="60">
        <v>0.75384433869508793</v>
      </c>
      <c r="R54" s="60">
        <v>0.71613232751846612</v>
      </c>
      <c r="S54" s="60">
        <v>0.66777851901267515</v>
      </c>
      <c r="T54" s="60">
        <v>0.61140931708654944</v>
      </c>
      <c r="U54" s="60">
        <v>0.59261285909712724</v>
      </c>
      <c r="V54" s="60">
        <v>0.5558070558851077</v>
      </c>
      <c r="W54" s="60">
        <v>0.44957311605785349</v>
      </c>
      <c r="X54" s="60">
        <v>0.44146987764009038</v>
      </c>
      <c r="Y54" s="60">
        <v>0.38787430396012618</v>
      </c>
      <c r="Z54" s="60">
        <v>0.33322955987080205</v>
      </c>
      <c r="AA54" s="60">
        <v>0.33096375713786275</v>
      </c>
      <c r="AB54" s="60">
        <v>0.31231813773035888</v>
      </c>
      <c r="AC54" s="60">
        <v>0.30596754830964645</v>
      </c>
      <c r="AD54" s="60">
        <v>0.28036985453419994</v>
      </c>
      <c r="AE54" s="60">
        <v>0.2616591321819095</v>
      </c>
      <c r="AF54" s="60">
        <v>0.29745031582190723</v>
      </c>
      <c r="AG54" s="60">
        <v>0.32097816056597972</v>
      </c>
      <c r="AH54" s="60">
        <v>0.28475827852774893</v>
      </c>
      <c r="AI54" s="60">
        <v>0.2313773650074836</v>
      </c>
      <c r="AJ54" s="60">
        <v>0.23638935617066831</v>
      </c>
      <c r="AK54" s="60">
        <v>0.19952032891731383</v>
      </c>
      <c r="AL54" s="60">
        <v>0.17559863169897377</v>
      </c>
      <c r="AM54" s="60">
        <v>0.19919684800727383</v>
      </c>
      <c r="AN54" s="60">
        <v>0.23837978896410877</v>
      </c>
      <c r="AO54" s="60">
        <v>0.24033341051169252</v>
      </c>
      <c r="AP54" s="60">
        <v>0.21604771983836829</v>
      </c>
      <c r="AQ54" s="60">
        <v>0.17945730607336138</v>
      </c>
      <c r="AR54" s="60">
        <v>0.17752068648482991</v>
      </c>
      <c r="AS54" s="60">
        <v>0.16505411296799113</v>
      </c>
      <c r="AT54" s="60">
        <v>0.16252331823200214</v>
      </c>
      <c r="AU54" s="60">
        <v>0.20562310030395137</v>
      </c>
      <c r="AV54" s="60">
        <v>0.2371950295499318</v>
      </c>
      <c r="AW54" s="60">
        <v>0.23606904906117504</v>
      </c>
      <c r="AX54" s="60">
        <v>0.20972563859981078</v>
      </c>
      <c r="AY54" s="60">
        <v>0.19975741035554545</v>
      </c>
      <c r="AZ54" s="60">
        <v>0.18453941120607786</v>
      </c>
      <c r="BA54" s="60">
        <v>0.16842823048073643</v>
      </c>
      <c r="BB54" s="60">
        <v>0.16176971072036303</v>
      </c>
      <c r="BC54" s="60">
        <v>0.15477133054330203</v>
      </c>
      <c r="BD54" s="60">
        <v>0.14953693245990513</v>
      </c>
      <c r="BE54" s="60">
        <v>0.14901828537170264</v>
      </c>
      <c r="BF54" s="60">
        <v>0.14533888847555984</v>
      </c>
      <c r="BG54" s="60">
        <v>0.14012856509531549</v>
      </c>
      <c r="BH54" s="60">
        <v>0.15092402464065707</v>
      </c>
      <c r="BI54" s="60">
        <v>0.13838928129323527</v>
      </c>
      <c r="BJ54" s="60">
        <v>0.12106537530266344</v>
      </c>
      <c r="BK54" s="60">
        <v>0.12367796244334124</v>
      </c>
      <c r="BL54" s="60">
        <v>0.13837329438170223</v>
      </c>
      <c r="BM54" s="60">
        <v>0.13381310342370586</v>
      </c>
      <c r="BN54" s="60">
        <v>0.1345014719965949</v>
      </c>
      <c r="BO54" s="60">
        <v>0.11478143627590122</v>
      </c>
      <c r="BP54" s="60">
        <v>0.13366652488302849</v>
      </c>
      <c r="BQ54" s="60">
        <v>0.13472599597727514</v>
      </c>
      <c r="BR54" s="60">
        <v>0.13387459581048783</v>
      </c>
      <c r="BS54" s="60">
        <v>0.12803708997106703</v>
      </c>
      <c r="BT54" s="60">
        <v>0.12953602677170845</v>
      </c>
      <c r="BU54" s="60">
        <v>0.10645937184090354</v>
      </c>
      <c r="BV54" s="60">
        <v>0.11413514544256839</v>
      </c>
      <c r="BW54" s="60">
        <v>0.11811050831058434</v>
      </c>
      <c r="BX54" s="60">
        <v>0.12363999449111693</v>
      </c>
      <c r="BY54" s="60">
        <v>0.11516506189821182</v>
      </c>
      <c r="BZ54" s="60">
        <v>0.13173775888081196</v>
      </c>
      <c r="CA54" s="60">
        <v>0.13552825216468736</v>
      </c>
      <c r="CB54" s="60">
        <v>0.13382478998799932</v>
      </c>
      <c r="CC54" s="60">
        <v>0.69982589697197284</v>
      </c>
      <c r="CD54" s="60">
        <v>0.29428716731649435</v>
      </c>
      <c r="CE54" s="60">
        <v>0.34118402378860579</v>
      </c>
      <c r="CF54" s="60">
        <v>0.40119253311650915</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24" customHeight="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2.75" customHeight="1"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51</v>
      </c>
      <c r="J62" s="73">
        <v>54</v>
      </c>
      <c r="K62" s="73">
        <v>42</v>
      </c>
      <c r="L62" s="73">
        <v>48</v>
      </c>
      <c r="M62" s="73">
        <v>41</v>
      </c>
      <c r="N62" s="73">
        <v>41</v>
      </c>
      <c r="O62" s="73">
        <v>50</v>
      </c>
      <c r="P62" s="73">
        <v>53</v>
      </c>
      <c r="Q62" s="73">
        <v>56</v>
      </c>
      <c r="R62" s="73">
        <v>54</v>
      </c>
      <c r="S62" s="73">
        <v>51</v>
      </c>
      <c r="T62" s="73">
        <v>49</v>
      </c>
      <c r="U62" s="73">
        <v>45</v>
      </c>
      <c r="V62" s="73">
        <v>62</v>
      </c>
      <c r="W62" s="73">
        <v>56</v>
      </c>
      <c r="X62" s="73">
        <v>49</v>
      </c>
      <c r="Y62" s="73">
        <v>51</v>
      </c>
      <c r="Z62" s="73">
        <v>48</v>
      </c>
      <c r="AA62" s="73">
        <v>50</v>
      </c>
      <c r="AB62" s="73">
        <v>51</v>
      </c>
      <c r="AC62" s="73">
        <v>64</v>
      </c>
      <c r="AD62" s="73">
        <v>68</v>
      </c>
      <c r="AE62" s="73">
        <v>40</v>
      </c>
      <c r="AF62" s="73">
        <v>41</v>
      </c>
      <c r="AG62" s="73">
        <v>12</v>
      </c>
      <c r="AH62" s="73">
        <v>13</v>
      </c>
      <c r="AI62" s="73">
        <v>14</v>
      </c>
      <c r="AJ62" s="73">
        <v>32</v>
      </c>
      <c r="AK62" s="73">
        <v>15</v>
      </c>
      <c r="AL62" s="73">
        <v>11</v>
      </c>
      <c r="AM62" s="73">
        <v>25</v>
      </c>
      <c r="AN62" s="73">
        <v>18</v>
      </c>
      <c r="AO62" s="73">
        <v>23</v>
      </c>
      <c r="AP62" s="73">
        <v>25</v>
      </c>
      <c r="AQ62" s="73">
        <v>20</v>
      </c>
      <c r="AR62" s="73">
        <v>14</v>
      </c>
      <c r="AS62" s="73">
        <v>25</v>
      </c>
      <c r="AT62" s="73">
        <v>20</v>
      </c>
      <c r="AU62" s="73">
        <v>21</v>
      </c>
      <c r="AV62" s="73">
        <v>23</v>
      </c>
      <c r="AW62" s="73">
        <v>20</v>
      </c>
      <c r="AX62" s="73">
        <v>34</v>
      </c>
      <c r="AY62" s="73">
        <v>34</v>
      </c>
      <c r="AZ62" s="73">
        <v>31</v>
      </c>
      <c r="BA62" s="73">
        <v>35</v>
      </c>
      <c r="BB62" s="73">
        <v>22</v>
      </c>
      <c r="BC62" s="73">
        <v>35</v>
      </c>
      <c r="BD62" s="73">
        <v>35</v>
      </c>
      <c r="BE62" s="73">
        <v>47</v>
      </c>
      <c r="BF62" s="73">
        <v>27</v>
      </c>
      <c r="BG62" s="73">
        <v>34</v>
      </c>
      <c r="BH62" s="73">
        <v>56</v>
      </c>
      <c r="BI62" s="73">
        <v>17</v>
      </c>
      <c r="BJ62" s="73">
        <v>27</v>
      </c>
      <c r="BK62" s="73">
        <v>35</v>
      </c>
      <c r="BL62" s="73">
        <v>35</v>
      </c>
      <c r="BM62" s="73">
        <v>27</v>
      </c>
      <c r="BN62" s="73">
        <v>29</v>
      </c>
      <c r="BO62" s="73">
        <v>30</v>
      </c>
      <c r="BP62" s="73">
        <v>40</v>
      </c>
      <c r="BQ62" s="73">
        <v>0</v>
      </c>
      <c r="BR62" s="73">
        <v>0</v>
      </c>
      <c r="BS62" s="73">
        <v>16</v>
      </c>
      <c r="BT62" s="73">
        <v>41</v>
      </c>
      <c r="BU62" s="73">
        <v>23</v>
      </c>
      <c r="BV62" s="73">
        <v>51</v>
      </c>
      <c r="BW62" s="73">
        <v>37</v>
      </c>
      <c r="BX62" s="73">
        <v>49</v>
      </c>
      <c r="BY62" s="73">
        <v>46</v>
      </c>
      <c r="BZ62" s="73">
        <v>80</v>
      </c>
      <c r="CA62" s="73">
        <v>95</v>
      </c>
      <c r="CB62" s="73">
        <v>92</v>
      </c>
      <c r="CC62" s="73">
        <v>69</v>
      </c>
      <c r="CD62" s="73">
        <v>71</v>
      </c>
      <c r="CE62" s="73">
        <v>92</v>
      </c>
      <c r="CF62" s="73">
        <v>59</v>
      </c>
    </row>
    <row r="63" spans="1:84" ht="13.8" thickBot="1" x14ac:dyDescent="0.3">
      <c r="A63" s="17"/>
      <c r="B63" s="17"/>
      <c r="C63" s="17"/>
      <c r="D63" s="17"/>
      <c r="E63" s="11"/>
      <c r="F63" s="31" t="s">
        <v>68</v>
      </c>
      <c r="G63" s="23" t="e">
        <f ca="1">G62/G8</f>
        <v>#REF!</v>
      </c>
      <c r="H63" s="77" t="e">
        <f>IF(H8=0, 0, H62/H8)</f>
        <v>#REF!</v>
      </c>
      <c r="I63" s="77">
        <v>2.0668693009118543E-3</v>
      </c>
      <c r="J63" s="77">
        <v>2.1834943997412156E-3</v>
      </c>
      <c r="K63" s="77">
        <v>1.6936849745947254E-3</v>
      </c>
      <c r="L63" s="77">
        <v>1.9319005071238831E-3</v>
      </c>
      <c r="M63" s="77">
        <v>1.6492357200321801E-3</v>
      </c>
      <c r="N63" s="77">
        <v>1.647843736184237E-3</v>
      </c>
      <c r="O63" s="77">
        <v>1.9781611014401011E-3</v>
      </c>
      <c r="P63" s="77">
        <v>2.0906473117431267E-3</v>
      </c>
      <c r="Q63" s="77">
        <v>2.202383293349589E-3</v>
      </c>
      <c r="R63" s="77">
        <v>2.1216407355021216E-3</v>
      </c>
      <c r="S63" s="77">
        <v>2.0013342228152103E-3</v>
      </c>
      <c r="T63" s="77">
        <v>1.9198370097559063E-3</v>
      </c>
      <c r="U63" s="77">
        <v>1.7588430721125659E-3</v>
      </c>
      <c r="V63" s="77">
        <v>2.4196066187948798E-3</v>
      </c>
      <c r="W63" s="77">
        <v>2.1831507543565551E-3</v>
      </c>
      <c r="X63" s="77">
        <v>1.9094380796508457E-3</v>
      </c>
      <c r="Y63" s="77">
        <v>1.9859039757018806E-3</v>
      </c>
      <c r="Z63" s="77">
        <v>1.8679223255632952E-3</v>
      </c>
      <c r="AA63" s="77">
        <v>1.9422755700578798E-3</v>
      </c>
      <c r="AB63" s="77">
        <v>1.9786614936954413E-3</v>
      </c>
      <c r="AC63" s="77">
        <v>2.4784107191263604E-3</v>
      </c>
      <c r="AD63" s="77">
        <v>2.6307644692045804E-3</v>
      </c>
      <c r="AE63" s="77">
        <v>1.5455353348015918E-3</v>
      </c>
      <c r="AF63" s="77">
        <v>1.5791095362810044E-3</v>
      </c>
      <c r="AG63" s="77">
        <v>4.6139649338665026E-4</v>
      </c>
      <c r="AH63" s="77">
        <v>4.9998076997038576E-4</v>
      </c>
      <c r="AI63" s="77">
        <v>5.3728364738841767E-4</v>
      </c>
      <c r="AJ63" s="77">
        <v>1.2234286588163328E-3</v>
      </c>
      <c r="AK63" s="77">
        <v>5.7103700319780719E-4</v>
      </c>
      <c r="AL63" s="77">
        <v>4.1809198023565186E-4</v>
      </c>
      <c r="AM63" s="77">
        <v>9.4711319896954079E-4</v>
      </c>
      <c r="AN63" s="77">
        <v>6.8076093945009647E-4</v>
      </c>
      <c r="AO63" s="77">
        <v>8.875511306629621E-4</v>
      </c>
      <c r="AP63" s="77">
        <v>9.6209351548970563E-4</v>
      </c>
      <c r="AQ63" s="77">
        <v>7.5165363800360797E-4</v>
      </c>
      <c r="AR63" s="77">
        <v>5.3631627336806615E-4</v>
      </c>
      <c r="AS63" s="77">
        <v>9.5605950514360011E-4</v>
      </c>
      <c r="AT63" s="77">
        <v>7.6141165721247198E-4</v>
      </c>
      <c r="AU63" s="77">
        <v>7.9787234042553187E-4</v>
      </c>
      <c r="AV63" s="77">
        <v>8.7134414305197762E-4</v>
      </c>
      <c r="AW63" s="77">
        <v>7.5711689884918232E-4</v>
      </c>
      <c r="AX63" s="77">
        <v>1.2866603595080416E-3</v>
      </c>
      <c r="AY63" s="77">
        <v>1.2887574861648093E-3</v>
      </c>
      <c r="AZ63" s="77">
        <v>1.1775878442545108E-3</v>
      </c>
      <c r="BA63" s="77">
        <v>1.3259082471492973E-3</v>
      </c>
      <c r="BB63" s="77">
        <v>8.3191529589714502E-4</v>
      </c>
      <c r="BC63" s="77">
        <v>1.3196093956188968E-3</v>
      </c>
      <c r="BD63" s="77">
        <v>1.31767186205858E-3</v>
      </c>
      <c r="BE63" s="77">
        <v>1.7610911270983212E-3</v>
      </c>
      <c r="BF63" s="77">
        <v>1.0043895543486348E-3</v>
      </c>
      <c r="BG63" s="77">
        <v>1.2560957588296142E-3</v>
      </c>
      <c r="BH63" s="77">
        <v>2.0533880903490761E-3</v>
      </c>
      <c r="BI63" s="77">
        <v>6.1894706182188887E-4</v>
      </c>
      <c r="BJ63" s="77">
        <v>9.757507860214665E-4</v>
      </c>
      <c r="BK63" s="77">
        <v>1.2590833872940499E-3</v>
      </c>
      <c r="BL63" s="77">
        <v>1.2469272150771313E-3</v>
      </c>
      <c r="BM63" s="77">
        <v>9.6191528020235842E-4</v>
      </c>
      <c r="BN63" s="77">
        <v>1.0286241265562374E-3</v>
      </c>
      <c r="BO63" s="77">
        <v>1.0644337212602896E-3</v>
      </c>
      <c r="BP63" s="77">
        <v>1.417836381681554E-3</v>
      </c>
      <c r="BQ63" s="77">
        <v>0</v>
      </c>
      <c r="BR63" s="77">
        <v>0</v>
      </c>
      <c r="BS63" s="77">
        <v>5.5774392582005785E-4</v>
      </c>
      <c r="BT63" s="77">
        <v>1.4292188099138982E-3</v>
      </c>
      <c r="BU63" s="77">
        <v>8.0175689336633321E-4</v>
      </c>
      <c r="BV63" s="77">
        <v>1.7681933224699233E-3</v>
      </c>
      <c r="BW63" s="77">
        <v>1.2785514357787069E-3</v>
      </c>
      <c r="BX63" s="77">
        <v>1.6870954413992563E-3</v>
      </c>
      <c r="BY63" s="77">
        <v>1.5818431911966988E-3</v>
      </c>
      <c r="BZ63" s="77">
        <v>2.7431079412974899E-3</v>
      </c>
      <c r="CA63" s="77">
        <v>3.2513090797084091E-3</v>
      </c>
      <c r="CB63" s="77">
        <v>3.1544659694839705E-3</v>
      </c>
      <c r="CC63" s="77">
        <v>2.3555115556617621E-3</v>
      </c>
      <c r="CD63" s="77">
        <v>2.4071876589252415E-3</v>
      </c>
      <c r="CE63" s="77">
        <v>3.1087382577549504E-3</v>
      </c>
      <c r="CF63" s="77">
        <v>1.9988481214215535E-3</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236</v>
      </c>
      <c r="J64" s="58">
        <v>134</v>
      </c>
      <c r="K64" s="58">
        <v>20</v>
      </c>
      <c r="L64" s="58">
        <v>141</v>
      </c>
      <c r="M64" s="58">
        <v>190</v>
      </c>
      <c r="N64" s="58">
        <v>152</v>
      </c>
      <c r="O64" s="58">
        <v>193</v>
      </c>
      <c r="P64" s="58">
        <v>193</v>
      </c>
      <c r="Q64" s="58">
        <v>140</v>
      </c>
      <c r="R64" s="58">
        <v>156</v>
      </c>
      <c r="S64" s="58">
        <v>147</v>
      </c>
      <c r="T64" s="58">
        <v>147</v>
      </c>
      <c r="U64" s="58">
        <v>113</v>
      </c>
      <c r="V64" s="58">
        <v>136</v>
      </c>
      <c r="W64" s="58">
        <v>106</v>
      </c>
      <c r="X64" s="58">
        <v>81</v>
      </c>
      <c r="Y64" s="58">
        <v>117</v>
      </c>
      <c r="Z64" s="58">
        <v>91</v>
      </c>
      <c r="AA64" s="58">
        <v>110</v>
      </c>
      <c r="AB64" s="58">
        <v>117</v>
      </c>
      <c r="AC64" s="58">
        <v>153</v>
      </c>
      <c r="AD64" s="58">
        <v>146</v>
      </c>
      <c r="AE64" s="58">
        <v>89</v>
      </c>
      <c r="AF64" s="58">
        <v>110</v>
      </c>
      <c r="AG64" s="58">
        <v>99</v>
      </c>
      <c r="AH64" s="58">
        <v>93</v>
      </c>
      <c r="AI64" s="58">
        <v>115</v>
      </c>
      <c r="AJ64" s="58">
        <v>151</v>
      </c>
      <c r="AK64" s="58">
        <v>113</v>
      </c>
      <c r="AL64" s="58">
        <v>107</v>
      </c>
      <c r="AM64" s="58">
        <v>92</v>
      </c>
      <c r="AN64" s="58">
        <v>88</v>
      </c>
      <c r="AO64" s="58">
        <v>79</v>
      </c>
      <c r="AP64" s="58">
        <v>11</v>
      </c>
      <c r="AQ64" s="58">
        <v>84</v>
      </c>
      <c r="AR64" s="58">
        <v>91</v>
      </c>
      <c r="AS64" s="58">
        <v>82</v>
      </c>
      <c r="AT64" s="58">
        <v>110</v>
      </c>
      <c r="AU64" s="58">
        <v>105</v>
      </c>
      <c r="AV64" s="58">
        <v>81</v>
      </c>
      <c r="AW64" s="58">
        <v>110</v>
      </c>
      <c r="AX64" s="58">
        <v>96</v>
      </c>
      <c r="AY64" s="58">
        <v>131</v>
      </c>
      <c r="AZ64" s="58">
        <v>228</v>
      </c>
      <c r="BA64" s="58">
        <v>193</v>
      </c>
      <c r="BB64" s="58">
        <v>168</v>
      </c>
      <c r="BC64" s="58">
        <v>171</v>
      </c>
      <c r="BD64" s="58">
        <v>189</v>
      </c>
      <c r="BE64" s="58">
        <v>231</v>
      </c>
      <c r="BF64" s="58">
        <v>186</v>
      </c>
      <c r="BG64" s="58">
        <v>162</v>
      </c>
      <c r="BH64" s="58">
        <v>214</v>
      </c>
      <c r="BI64" s="58">
        <v>177</v>
      </c>
      <c r="BJ64" s="58">
        <v>128</v>
      </c>
      <c r="BK64" s="58">
        <v>133</v>
      </c>
      <c r="BL64" s="58">
        <v>133</v>
      </c>
      <c r="BM64" s="58">
        <v>144</v>
      </c>
      <c r="BN64" s="58">
        <v>142</v>
      </c>
      <c r="BO64" s="58">
        <v>151</v>
      </c>
      <c r="BP64" s="58">
        <v>182</v>
      </c>
      <c r="BQ64" s="58">
        <v>298</v>
      </c>
      <c r="BR64" s="58">
        <v>298</v>
      </c>
      <c r="BS64" s="58">
        <v>180</v>
      </c>
      <c r="BT64" s="58">
        <v>182</v>
      </c>
      <c r="BU64" s="58">
        <v>239</v>
      </c>
      <c r="BV64" s="58">
        <v>205</v>
      </c>
      <c r="BW64" s="58">
        <v>139</v>
      </c>
      <c r="BX64" s="58">
        <v>293</v>
      </c>
      <c r="BY64" s="58">
        <v>216</v>
      </c>
      <c r="BZ64" s="58">
        <v>209</v>
      </c>
      <c r="CA64" s="58">
        <v>243</v>
      </c>
      <c r="CB64" s="58">
        <v>293</v>
      </c>
      <c r="CC64" s="58">
        <v>298</v>
      </c>
      <c r="CD64" s="58">
        <v>0</v>
      </c>
      <c r="CE64" s="58">
        <v>303</v>
      </c>
      <c r="CF64" s="58">
        <v>416</v>
      </c>
    </row>
    <row r="65" spans="1:84" x14ac:dyDescent="0.25">
      <c r="A65" s="48" t="s">
        <v>73</v>
      </c>
      <c r="B65" s="62" t="s">
        <v>74</v>
      </c>
      <c r="C65" s="63" t="s">
        <v>75</v>
      </c>
      <c r="D65" s="17"/>
      <c r="E65" s="11"/>
      <c r="F65" s="27" t="s">
        <v>68</v>
      </c>
      <c r="G65" s="23" t="e">
        <f ca="1">G64/G8</f>
        <v>#REF!</v>
      </c>
      <c r="H65" s="76" t="e">
        <f>IF(H8=0, 0, H64/H8)</f>
        <v>#REF!</v>
      </c>
      <c r="I65" s="76">
        <v>9.5643363728470116E-3</v>
      </c>
      <c r="J65" s="76">
        <v>5.4183009178763496E-3</v>
      </c>
      <c r="K65" s="76">
        <v>8.0651665456891682E-4</v>
      </c>
      <c r="L65" s="76">
        <v>5.6749577396764065E-3</v>
      </c>
      <c r="M65" s="76">
        <v>7.642799678197908E-3</v>
      </c>
      <c r="N65" s="76">
        <v>6.109079217073269E-3</v>
      </c>
      <c r="O65" s="76">
        <v>7.6357018515587913E-3</v>
      </c>
      <c r="P65" s="76">
        <v>7.6131119088004417E-3</v>
      </c>
      <c r="Q65" s="76">
        <v>5.505958233373973E-3</v>
      </c>
      <c r="R65" s="76">
        <v>6.1291843470061289E-3</v>
      </c>
      <c r="S65" s="76">
        <v>5.7685515834085465E-3</v>
      </c>
      <c r="T65" s="76">
        <v>5.7595110292677195E-3</v>
      </c>
      <c r="U65" s="76">
        <v>4.4166503810826657E-3</v>
      </c>
      <c r="V65" s="76">
        <v>5.3075241960661877E-3</v>
      </c>
      <c r="W65" s="76">
        <v>4.1323924993177654E-3</v>
      </c>
      <c r="X65" s="76">
        <v>3.1564180500350714E-3</v>
      </c>
      <c r="Y65" s="76">
        <v>4.5558973560219616E-3</v>
      </c>
      <c r="Z65" s="76">
        <v>3.541269408880414E-3</v>
      </c>
      <c r="AA65" s="76">
        <v>4.2730062541273357E-3</v>
      </c>
      <c r="AB65" s="76">
        <v>4.5392822502424834E-3</v>
      </c>
      <c r="AC65" s="76">
        <v>5.9249506254114553E-3</v>
      </c>
      <c r="AD65" s="76">
        <v>0</v>
      </c>
      <c r="AE65" s="76">
        <v>3.4388161199335422E-3</v>
      </c>
      <c r="AF65" s="76">
        <v>4.2366353412417197E-3</v>
      </c>
      <c r="AG65" s="76">
        <v>3.8065210704398647E-3</v>
      </c>
      <c r="AH65" s="76">
        <v>3.5767855082496827E-3</v>
      </c>
      <c r="AI65" s="76">
        <v>0</v>
      </c>
      <c r="AJ65" s="76">
        <v>5.77305398378957E-3</v>
      </c>
      <c r="AK65" s="76">
        <v>4.3018120907568147E-3</v>
      </c>
      <c r="AL65" s="76">
        <v>4.0668947168377044E-3</v>
      </c>
      <c r="AM65" s="76">
        <v>3.4853765722079105E-3</v>
      </c>
      <c r="AN65" s="76">
        <v>3.328164592867138E-3</v>
      </c>
      <c r="AO65" s="76">
        <v>3.0485451879293047E-3</v>
      </c>
      <c r="AP65" s="76">
        <v>4.2332114681547047E-4</v>
      </c>
      <c r="AQ65" s="76">
        <v>3.1569452796151535E-3</v>
      </c>
      <c r="AR65" s="76">
        <v>3.4860557768924302E-3</v>
      </c>
      <c r="AS65" s="76">
        <v>3.1358751768710085E-3</v>
      </c>
      <c r="AT65" s="76">
        <v>4.1877641146685959E-3</v>
      </c>
      <c r="AU65" s="76">
        <v>3.9893617021276593E-3</v>
      </c>
      <c r="AV65" s="76">
        <v>3.0686467646613125E-3</v>
      </c>
      <c r="AW65" s="76">
        <v>4.1641429436705029E-3</v>
      </c>
      <c r="AX65" s="76">
        <v>3.6329233680227058E-3</v>
      </c>
      <c r="AY65" s="76">
        <v>4.965506784929118E-3</v>
      </c>
      <c r="AZ65" s="76">
        <v>8.6609686609686615E-3</v>
      </c>
      <c r="BA65" s="76">
        <v>7.3114369057089819E-3</v>
      </c>
      <c r="BB65" s="76">
        <v>6.3528077141236528E-3</v>
      </c>
      <c r="BC65" s="76">
        <v>6.4472344757380388E-3</v>
      </c>
      <c r="BD65" s="76">
        <v>7.1154280551163317E-3</v>
      </c>
      <c r="BE65" s="76">
        <v>8.6555755395683453E-3</v>
      </c>
      <c r="BF65" s="76">
        <v>6.9191280410683727E-3</v>
      </c>
      <c r="BG65" s="76">
        <v>5.9849268508940442E-3</v>
      </c>
      <c r="BH65" s="76">
        <v>7.8468759166911116E-3</v>
      </c>
      <c r="BI65" s="76">
        <v>6.4443311730867257E-3</v>
      </c>
      <c r="BJ65" s="76">
        <v>4.6257815041017671E-3</v>
      </c>
      <c r="BK65" s="76">
        <v>4.7845168717173901E-3</v>
      </c>
      <c r="BL65" s="76">
        <v>4.7383234172930994E-3</v>
      </c>
      <c r="BM65" s="76">
        <v>5.1302148277459119E-3</v>
      </c>
      <c r="BN65" s="76">
        <v>5.0367112403788177E-3</v>
      </c>
      <c r="BO65" s="76">
        <v>5.3576497303434575E-3</v>
      </c>
      <c r="BP65" s="76">
        <v>6.4511555366510709E-3</v>
      </c>
      <c r="BQ65" s="76">
        <v>1.0515543950033523E-2</v>
      </c>
      <c r="BR65" s="76">
        <v>1.0473780402080697E-2</v>
      </c>
      <c r="BS65" s="76">
        <v>6.2746191654756509E-3</v>
      </c>
      <c r="BT65" s="76">
        <v>6.3443371562031583E-3</v>
      </c>
      <c r="BU65" s="76">
        <v>8.3312998919371148E-3</v>
      </c>
      <c r="BV65" s="76">
        <v>7.1074437471830253E-3</v>
      </c>
      <c r="BW65" s="76">
        <v>4.8032067452227099E-3</v>
      </c>
      <c r="BX65" s="76">
        <v>1.0088142129183308E-2</v>
      </c>
      <c r="BY65" s="76">
        <v>7.4277854195323248E-3</v>
      </c>
      <c r="BZ65" s="76">
        <v>7.1663694966396926E-3</v>
      </c>
      <c r="CA65" s="76">
        <v>8.3165063828330877E-3</v>
      </c>
      <c r="CB65" s="76">
        <v>1.0046288359334819E-2</v>
      </c>
      <c r="CC65" s="76">
        <v>1.017307889256819E-2</v>
      </c>
      <c r="CD65" s="76">
        <v>0</v>
      </c>
      <c r="CE65" s="76">
        <v>1.0238561870649455E-2</v>
      </c>
      <c r="CF65" s="76">
        <v>1.4093573195107904E-2</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49</v>
      </c>
      <c r="J66" s="58">
        <v>4</v>
      </c>
      <c r="K66" s="58">
        <v>10</v>
      </c>
      <c r="L66" s="58">
        <v>3</v>
      </c>
      <c r="M66" s="58">
        <v>4</v>
      </c>
      <c r="N66" s="58">
        <v>9</v>
      </c>
      <c r="O66" s="58">
        <v>9</v>
      </c>
      <c r="P66" s="58">
        <v>10</v>
      </c>
      <c r="Q66" s="58">
        <v>8</v>
      </c>
      <c r="R66" s="58">
        <v>13</v>
      </c>
      <c r="S66" s="58">
        <v>18</v>
      </c>
      <c r="T66" s="58">
        <v>12</v>
      </c>
      <c r="U66" s="58">
        <v>17</v>
      </c>
      <c r="V66" s="58">
        <v>18</v>
      </c>
      <c r="W66" s="58">
        <v>14</v>
      </c>
      <c r="X66" s="58">
        <v>17</v>
      </c>
      <c r="Y66" s="58">
        <v>22</v>
      </c>
      <c r="Z66" s="58">
        <v>12</v>
      </c>
      <c r="AA66" s="58">
        <v>20</v>
      </c>
      <c r="AB66" s="58">
        <v>19</v>
      </c>
      <c r="AC66" s="58">
        <v>64</v>
      </c>
      <c r="AD66" s="58">
        <v>21</v>
      </c>
      <c r="AE66" s="58">
        <v>20</v>
      </c>
      <c r="AF66" s="58">
        <v>17</v>
      </c>
      <c r="AG66" s="58">
        <v>15</v>
      </c>
      <c r="AH66" s="58">
        <v>13</v>
      </c>
      <c r="AI66" s="58">
        <v>31</v>
      </c>
      <c r="AJ66" s="58">
        <v>24</v>
      </c>
      <c r="AK66" s="58">
        <v>28</v>
      </c>
      <c r="AL66" s="58">
        <v>27</v>
      </c>
      <c r="AM66" s="58">
        <v>18</v>
      </c>
      <c r="AN66" s="58">
        <v>12</v>
      </c>
      <c r="AO66" s="58">
        <v>6</v>
      </c>
      <c r="AP66" s="58">
        <v>67</v>
      </c>
      <c r="AQ66" s="58">
        <v>7</v>
      </c>
      <c r="AR66" s="58">
        <v>9</v>
      </c>
      <c r="AS66" s="58">
        <v>8</v>
      </c>
      <c r="AT66" s="58">
        <v>4</v>
      </c>
      <c r="AU66" s="58">
        <v>6</v>
      </c>
      <c r="AV66" s="58">
        <v>9</v>
      </c>
      <c r="AW66" s="58">
        <v>4</v>
      </c>
      <c r="AX66" s="58">
        <v>1</v>
      </c>
      <c r="AY66" s="58">
        <v>4</v>
      </c>
      <c r="AZ66" s="58">
        <v>5</v>
      </c>
      <c r="BA66" s="58">
        <v>5</v>
      </c>
      <c r="BB66" s="58">
        <v>1</v>
      </c>
      <c r="BC66" s="58">
        <v>10</v>
      </c>
      <c r="BD66" s="58">
        <v>3</v>
      </c>
      <c r="BE66" s="58">
        <v>0</v>
      </c>
      <c r="BF66" s="58">
        <v>2</v>
      </c>
      <c r="BG66" s="58">
        <v>6</v>
      </c>
      <c r="BH66" s="58">
        <v>1</v>
      </c>
      <c r="BI66" s="58">
        <v>6</v>
      </c>
      <c r="BJ66" s="58">
        <v>1</v>
      </c>
      <c r="BK66" s="58">
        <v>6</v>
      </c>
      <c r="BL66" s="58">
        <v>6</v>
      </c>
      <c r="BM66" s="58">
        <v>7</v>
      </c>
      <c r="BN66" s="58">
        <v>4</v>
      </c>
      <c r="BO66" s="58">
        <v>5</v>
      </c>
      <c r="BP66" s="58">
        <v>9</v>
      </c>
      <c r="BQ66" s="58">
        <v>4</v>
      </c>
      <c r="BR66" s="58">
        <v>4</v>
      </c>
      <c r="BS66" s="58">
        <v>0</v>
      </c>
      <c r="BT66" s="58">
        <v>4</v>
      </c>
      <c r="BU66" s="58">
        <v>2</v>
      </c>
      <c r="BV66" s="58">
        <v>4</v>
      </c>
      <c r="BW66" s="58">
        <v>2</v>
      </c>
      <c r="BX66" s="58">
        <v>5</v>
      </c>
      <c r="BY66" s="58">
        <v>4</v>
      </c>
      <c r="BZ66" s="58">
        <v>2</v>
      </c>
      <c r="CA66" s="58">
        <v>5</v>
      </c>
      <c r="CB66" s="58">
        <v>5</v>
      </c>
      <c r="CC66" s="58">
        <v>6</v>
      </c>
      <c r="CD66" s="58">
        <v>3</v>
      </c>
      <c r="CE66" s="58">
        <v>4</v>
      </c>
      <c r="CF66" s="58">
        <v>10</v>
      </c>
    </row>
    <row r="67" spans="1:84" x14ac:dyDescent="0.25">
      <c r="A67" s="48" t="s">
        <v>73</v>
      </c>
      <c r="B67" s="62" t="s">
        <v>74</v>
      </c>
      <c r="C67" s="63" t="s">
        <v>75</v>
      </c>
      <c r="D67" s="17"/>
      <c r="E67" s="11"/>
      <c r="F67" s="27" t="s">
        <v>68</v>
      </c>
      <c r="G67" s="23" t="e">
        <f ca="1">G66/G8</f>
        <v>#REF!</v>
      </c>
      <c r="H67" s="76" t="e">
        <f>IF(H5=0, 0, H66/H5)</f>
        <v>#REF!</v>
      </c>
      <c r="I67" s="76">
        <v>1.832460732984293E-2</v>
      </c>
      <c r="J67" s="76">
        <v>1.4942099364960778E-3</v>
      </c>
      <c r="K67" s="76">
        <v>3.7369207772795215E-3</v>
      </c>
      <c r="L67" s="76">
        <v>1.1173184357541898E-3</v>
      </c>
      <c r="M67" s="76">
        <v>1.5255530129672007E-3</v>
      </c>
      <c r="N67" s="76">
        <v>3.4311856652687761E-3</v>
      </c>
      <c r="O67" s="76">
        <v>3.4298780487804878E-3</v>
      </c>
      <c r="P67" s="76">
        <v>3.8109756097560975E-3</v>
      </c>
      <c r="Q67" s="76">
        <v>3.0616150019135095E-3</v>
      </c>
      <c r="R67" s="76">
        <v>4.9789352738414403E-3</v>
      </c>
      <c r="S67" s="76">
        <v>6.9257406694882648E-3</v>
      </c>
      <c r="T67" s="76">
        <v>4.6260601387818042E-3</v>
      </c>
      <c r="U67" s="76">
        <v>6.5814943863724351E-3</v>
      </c>
      <c r="V67" s="76">
        <v>6.993006993006993E-3</v>
      </c>
      <c r="W67" s="76">
        <v>5.4559625876851132E-3</v>
      </c>
      <c r="X67" s="76">
        <v>6.6250974279033516E-3</v>
      </c>
      <c r="Y67" s="76">
        <v>8.5971082454083629E-3</v>
      </c>
      <c r="Z67" s="76">
        <v>4.6948356807511738E-3</v>
      </c>
      <c r="AA67" s="76">
        <v>7.8988941548183249E-3</v>
      </c>
      <c r="AB67" s="76">
        <v>7.551669316375199E-3</v>
      </c>
      <c r="AC67" s="76">
        <v>2.5806451612903226E-2</v>
      </c>
      <c r="AD67" s="76">
        <v>8.5924713584288048E-3</v>
      </c>
      <c r="AE67" s="76">
        <v>8.3125519534497094E-3</v>
      </c>
      <c r="AF67" s="76">
        <v>7.1129707112970713E-3</v>
      </c>
      <c r="AG67" s="76">
        <v>6.2787777312683134E-3</v>
      </c>
      <c r="AH67" s="76">
        <v>5.4921841994085337E-3</v>
      </c>
      <c r="AI67" s="76">
        <v>1.3146734520780322E-2</v>
      </c>
      <c r="AJ67" s="76">
        <v>1.0199745006374841E-2</v>
      </c>
      <c r="AK67" s="76">
        <v>1.1869436201780416E-2</v>
      </c>
      <c r="AL67" s="76">
        <v>1.1426153195090986E-2</v>
      </c>
      <c r="AM67" s="76">
        <v>7.6271186440677969E-3</v>
      </c>
      <c r="AN67" s="76">
        <v>5.0933786078098476E-3</v>
      </c>
      <c r="AO67" s="76">
        <v>2.6086956521739132E-3</v>
      </c>
      <c r="AP67" s="76">
        <v>2.9130434782608697E-2</v>
      </c>
      <c r="AQ67" s="76">
        <v>2.9736618521665251E-3</v>
      </c>
      <c r="AR67" s="76">
        <v>3.9249890972525075E-3</v>
      </c>
      <c r="AS67" s="76">
        <v>3.4843205574912892E-3</v>
      </c>
      <c r="AT67" s="76">
        <v>1.7474879860200961E-3</v>
      </c>
      <c r="AU67" s="76">
        <v>2.6200873362445414E-3</v>
      </c>
      <c r="AV67" s="76">
        <v>3.937007874015748E-3</v>
      </c>
      <c r="AW67" s="76">
        <v>1.7482517482517483E-3</v>
      </c>
      <c r="AX67" s="76">
        <v>4.3649061545176777E-4</v>
      </c>
      <c r="AY67" s="76">
        <v>1.7459624618070711E-3</v>
      </c>
      <c r="AZ67" s="76">
        <v>2.1872265966754157E-3</v>
      </c>
      <c r="BA67" s="76">
        <v>2.1929824561403508E-3</v>
      </c>
      <c r="BB67" s="76">
        <v>4.3975373790677223E-4</v>
      </c>
      <c r="BC67" s="76">
        <v>4.3975373790677225E-3</v>
      </c>
      <c r="BD67" s="76">
        <v>1.3204225352112676E-3</v>
      </c>
      <c r="BE67" s="76">
        <v>0</v>
      </c>
      <c r="BF67" s="76">
        <v>8.8222320247022495E-4</v>
      </c>
      <c r="BG67" s="76">
        <v>2.6513477684489617E-3</v>
      </c>
      <c r="BH67" s="76">
        <v>4.4189129474149361E-4</v>
      </c>
      <c r="BI67" s="76">
        <v>2.6513477684489617E-3</v>
      </c>
      <c r="BJ67" s="76">
        <v>4.4130626654898501E-4</v>
      </c>
      <c r="BK67" s="76">
        <v>2.6595744680851063E-3</v>
      </c>
      <c r="BL67" s="76">
        <v>2.6714158504007124E-3</v>
      </c>
      <c r="BM67" s="76">
        <v>3.116651825467498E-3</v>
      </c>
      <c r="BN67" s="76">
        <v>1.7857142857142857E-3</v>
      </c>
      <c r="BO67" s="76">
        <v>2.2331397945511387E-3</v>
      </c>
      <c r="BP67" s="76">
        <v>4.0214477211796247E-3</v>
      </c>
      <c r="BQ67" s="76">
        <v>1.7809439002671415E-3</v>
      </c>
      <c r="BR67" s="76">
        <v>1.7817371937639199E-3</v>
      </c>
      <c r="BS67" s="76">
        <v>0</v>
      </c>
      <c r="BT67" s="76">
        <v>1.7809439002671415E-3</v>
      </c>
      <c r="BU67" s="76">
        <v>8.9047195013357077E-4</v>
      </c>
      <c r="BV67" s="76">
        <v>1.7769880053309639E-3</v>
      </c>
      <c r="BW67" s="76">
        <v>8.9086859688195994E-4</v>
      </c>
      <c r="BX67" s="76">
        <v>2.2351363433169421E-3</v>
      </c>
      <c r="BY67" s="76">
        <v>1.7921146953405018E-3</v>
      </c>
      <c r="BZ67" s="76">
        <v>8.960573476702509E-4</v>
      </c>
      <c r="CA67" s="76">
        <v>2.2391401701746527E-3</v>
      </c>
      <c r="CB67" s="76">
        <v>2.2391401701746527E-3</v>
      </c>
      <c r="CC67" s="76">
        <v>2.689376961004034E-3</v>
      </c>
      <c r="CD67" s="76">
        <v>1.3428827215756492E-3</v>
      </c>
      <c r="CE67" s="76">
        <v>1.7881090746535539E-3</v>
      </c>
      <c r="CF67" s="76">
        <v>4.4883303411131061E-3</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187</v>
      </c>
      <c r="J68" s="58">
        <v>130</v>
      </c>
      <c r="K68" s="58">
        <v>141</v>
      </c>
      <c r="L68" s="58">
        <v>138</v>
      </c>
      <c r="M68" s="58">
        <v>186</v>
      </c>
      <c r="N68" s="58">
        <v>143</v>
      </c>
      <c r="O68" s="58">
        <v>184</v>
      </c>
      <c r="P68" s="58">
        <v>183</v>
      </c>
      <c r="Q68" s="58">
        <v>132</v>
      </c>
      <c r="R68" s="58">
        <v>143</v>
      </c>
      <c r="S68" s="58">
        <v>129</v>
      </c>
      <c r="T68" s="58">
        <v>135</v>
      </c>
      <c r="U68" s="58">
        <v>96</v>
      </c>
      <c r="V68" s="58">
        <v>118</v>
      </c>
      <c r="W68" s="58">
        <v>92</v>
      </c>
      <c r="X68" s="58">
        <v>64</v>
      </c>
      <c r="Y68" s="58">
        <v>95</v>
      </c>
      <c r="Z68" s="58">
        <v>79</v>
      </c>
      <c r="AA68" s="58">
        <v>90</v>
      </c>
      <c r="AB68" s="58">
        <v>98</v>
      </c>
      <c r="AC68" s="58">
        <v>89</v>
      </c>
      <c r="AD68" s="58">
        <v>125</v>
      </c>
      <c r="AE68" s="58">
        <v>69</v>
      </c>
      <c r="AF68" s="58">
        <v>93</v>
      </c>
      <c r="AG68" s="58">
        <v>84</v>
      </c>
      <c r="AH68" s="58">
        <v>80</v>
      </c>
      <c r="AI68" s="58">
        <v>84</v>
      </c>
      <c r="AJ68" s="58">
        <v>127</v>
      </c>
      <c r="AK68" s="58">
        <v>85</v>
      </c>
      <c r="AL68" s="58">
        <v>80</v>
      </c>
      <c r="AM68" s="58">
        <v>74</v>
      </c>
      <c r="AN68" s="58">
        <v>76</v>
      </c>
      <c r="AO68" s="58">
        <v>73</v>
      </c>
      <c r="AP68" s="58">
        <v>0</v>
      </c>
      <c r="AQ68" s="58">
        <v>77</v>
      </c>
      <c r="AR68" s="58">
        <v>82</v>
      </c>
      <c r="AS68" s="58">
        <v>74</v>
      </c>
      <c r="AT68" s="58">
        <v>106</v>
      </c>
      <c r="AU68" s="58">
        <v>99</v>
      </c>
      <c r="AV68" s="58">
        <v>72</v>
      </c>
      <c r="AW68" s="58">
        <v>106</v>
      </c>
      <c r="AX68" s="58">
        <v>95</v>
      </c>
      <c r="AY68" s="58">
        <v>127</v>
      </c>
      <c r="AZ68" s="58">
        <v>223</v>
      </c>
      <c r="BA68" s="58">
        <v>188</v>
      </c>
      <c r="BB68" s="58">
        <v>167</v>
      </c>
      <c r="BC68" s="58">
        <v>161</v>
      </c>
      <c r="BD68" s="58">
        <v>186</v>
      </c>
      <c r="BE68" s="58">
        <v>231</v>
      </c>
      <c r="BF68" s="58">
        <v>184</v>
      </c>
      <c r="BG68" s="58">
        <v>156</v>
      </c>
      <c r="BH68" s="58">
        <v>213</v>
      </c>
      <c r="BI68" s="58">
        <v>171</v>
      </c>
      <c r="BJ68" s="58">
        <v>127</v>
      </c>
      <c r="BK68" s="58">
        <v>127</v>
      </c>
      <c r="BL68" s="58">
        <v>127</v>
      </c>
      <c r="BM68" s="58">
        <v>137</v>
      </c>
      <c r="BN68" s="58">
        <v>138</v>
      </c>
      <c r="BO68" s="58">
        <v>146</v>
      </c>
      <c r="BP68" s="58">
        <v>173</v>
      </c>
      <c r="BQ68" s="58">
        <v>294</v>
      </c>
      <c r="BR68" s="58">
        <v>294</v>
      </c>
      <c r="BS68" s="58">
        <v>180</v>
      </c>
      <c r="BT68" s="58">
        <v>178</v>
      </c>
      <c r="BU68" s="58">
        <v>237</v>
      </c>
      <c r="BV68" s="58">
        <v>201</v>
      </c>
      <c r="BW68" s="58">
        <v>137</v>
      </c>
      <c r="BX68" s="58">
        <v>183</v>
      </c>
      <c r="BY68" s="58">
        <v>212</v>
      </c>
      <c r="BZ68" s="58">
        <v>207</v>
      </c>
      <c r="CA68" s="58">
        <v>238</v>
      </c>
      <c r="CB68" s="58">
        <v>288</v>
      </c>
      <c r="CC68" s="58">
        <v>292</v>
      </c>
      <c r="CD68" s="58">
        <v>339</v>
      </c>
      <c r="CE68" s="58">
        <v>299</v>
      </c>
      <c r="CF68" s="58">
        <v>406</v>
      </c>
    </row>
    <row r="69" spans="1:84" x14ac:dyDescent="0.25">
      <c r="A69" s="48" t="s">
        <v>73</v>
      </c>
      <c r="B69" s="62" t="s">
        <v>74</v>
      </c>
      <c r="C69" s="63" t="s">
        <v>75</v>
      </c>
      <c r="D69" s="17"/>
      <c r="E69" s="11"/>
      <c r="F69" s="27" t="s">
        <v>68</v>
      </c>
      <c r="G69" s="23" t="e">
        <f ca="1">G68/G8</f>
        <v>#REF!</v>
      </c>
      <c r="H69" s="76" t="e">
        <f>IF(H6=0, 0, H68/H6)</f>
        <v>#REF!</v>
      </c>
      <c r="I69" s="76">
        <v>8.4996136539248219E-3</v>
      </c>
      <c r="J69" s="76">
        <v>5.8946222907409083E-3</v>
      </c>
      <c r="K69" s="76">
        <v>6.3737455926227288E-3</v>
      </c>
      <c r="L69" s="76">
        <v>6.2271558142683089E-3</v>
      </c>
      <c r="M69" s="76">
        <v>8.3640615163234101E-3</v>
      </c>
      <c r="N69" s="76">
        <v>6.4246563033516042E-3</v>
      </c>
      <c r="O69" s="76">
        <v>8.1229030549178887E-3</v>
      </c>
      <c r="P69" s="76">
        <v>8.0520966251595022E-3</v>
      </c>
      <c r="Q69" s="76">
        <v>5.7859209257473485E-3</v>
      </c>
      <c r="R69" s="76">
        <v>6.2606715993170177E-3</v>
      </c>
      <c r="S69" s="76">
        <v>5.6371263765076039E-3</v>
      </c>
      <c r="T69" s="76">
        <v>5.8877404160669897E-3</v>
      </c>
      <c r="U69" s="76">
        <v>4.1735501260759932E-3</v>
      </c>
      <c r="V69" s="76">
        <v>5.119305856832972E-3</v>
      </c>
      <c r="W69" s="76">
        <v>3.9852718215291315E-3</v>
      </c>
      <c r="X69" s="76">
        <v>2.7710426047800486E-3</v>
      </c>
      <c r="Y69" s="76">
        <v>4.1086411210102935E-3</v>
      </c>
      <c r="Z69" s="76">
        <v>3.4138541981763968E-3</v>
      </c>
      <c r="AA69" s="76">
        <v>3.8774718883288098E-3</v>
      </c>
      <c r="AB69" s="76">
        <v>4.213422761081732E-3</v>
      </c>
      <c r="AC69" s="76">
        <v>3.8127061645889561E-3</v>
      </c>
      <c r="AD69" s="76">
        <v>5.3409673560075198E-3</v>
      </c>
      <c r="AE69" s="76">
        <v>2.9392971246006388E-3</v>
      </c>
      <c r="AF69" s="76">
        <v>3.9450241791804527E-3</v>
      </c>
      <c r="AG69" s="76">
        <v>3.5564587831830308E-3</v>
      </c>
      <c r="AH69" s="76">
        <v>3.3849538800033848E-3</v>
      </c>
      <c r="AI69" s="76">
        <v>3.5444533524621293E-3</v>
      </c>
      <c r="AJ69" s="76">
        <v>5.3354619165651386E-3</v>
      </c>
      <c r="AK69" s="76">
        <v>3.5551465975155799E-3</v>
      </c>
      <c r="AL69" s="76">
        <v>3.3407107362091286E-3</v>
      </c>
      <c r="AM69" s="76">
        <v>3.0787152604426693E-3</v>
      </c>
      <c r="AN69" s="76">
        <v>3.1554909694830806E-3</v>
      </c>
      <c r="AO69" s="76">
        <v>3.0913864656559667E-3</v>
      </c>
      <c r="AP69" s="76">
        <v>0</v>
      </c>
      <c r="AQ69" s="76">
        <v>3.1747340644842086E-3</v>
      </c>
      <c r="AR69" s="76">
        <v>3.4437864852379153E-3</v>
      </c>
      <c r="AS69" s="76">
        <v>3.1023351360415881E-3</v>
      </c>
      <c r="AT69" s="76">
        <v>4.4207189924097088E-3</v>
      </c>
      <c r="AU69" s="76">
        <v>4.1198501872659176E-3</v>
      </c>
      <c r="AV69" s="76">
        <v>2.9863127333056823E-3</v>
      </c>
      <c r="AW69" s="76">
        <v>4.3932360742705567E-3</v>
      </c>
      <c r="AX69" s="76">
        <v>3.9363553492997435E-3</v>
      </c>
      <c r="AY69" s="76">
        <v>5.2716782200821887E-3</v>
      </c>
      <c r="AZ69" s="76">
        <v>9.2765922043346223E-3</v>
      </c>
      <c r="BA69" s="76">
        <v>7.79533109424887E-3</v>
      </c>
      <c r="BB69" s="76">
        <v>6.90910595341525E-3</v>
      </c>
      <c r="BC69" s="76">
        <v>6.639449049445338E-3</v>
      </c>
      <c r="BD69" s="76">
        <v>7.6574722107863322E-3</v>
      </c>
      <c r="BE69" s="76">
        <v>9.4602342534196079E-3</v>
      </c>
      <c r="BF69" s="76">
        <v>7.4751167986999798E-3</v>
      </c>
      <c r="BG69" s="76">
        <v>6.2890546260834512E-3</v>
      </c>
      <c r="BH69" s="76">
        <v>8.5169339037946337E-3</v>
      </c>
      <c r="BI69" s="76">
        <v>6.784906558743007E-3</v>
      </c>
      <c r="BJ69" s="76">
        <v>4.9990159417437514E-3</v>
      </c>
      <c r="BK69" s="76">
        <v>4.9722026466212516E-3</v>
      </c>
      <c r="BL69" s="76">
        <v>4.9180962707663714E-3</v>
      </c>
      <c r="BM69" s="76">
        <v>5.3053479456298645E-3</v>
      </c>
      <c r="BN69" s="76">
        <v>5.3173043578777024E-3</v>
      </c>
      <c r="BO69" s="76">
        <v>5.6272884948930426E-3</v>
      </c>
      <c r="BP69" s="76">
        <v>6.6605066605066607E-3</v>
      </c>
      <c r="BQ69" s="76">
        <v>1.1267389721381213E-2</v>
      </c>
      <c r="BR69" s="76">
        <v>1.1218376769565384E-2</v>
      </c>
      <c r="BS69" s="76">
        <v>6.8076093945009641E-3</v>
      </c>
      <c r="BT69" s="76">
        <v>6.73196929011762E-3</v>
      </c>
      <c r="BU69" s="76">
        <v>8.9633523694262699E-3</v>
      </c>
      <c r="BV69" s="76">
        <v>7.5586642599277977E-3</v>
      </c>
      <c r="BW69" s="76">
        <v>5.1322394545590773E-3</v>
      </c>
      <c r="BX69" s="76">
        <v>6.8265751482821648E-3</v>
      </c>
      <c r="BY69" s="76">
        <v>7.8963051251489877E-3</v>
      </c>
      <c r="BZ69" s="76">
        <v>7.6860240605970591E-3</v>
      </c>
      <c r="CA69" s="76">
        <v>8.8193878307270442E-3</v>
      </c>
      <c r="CB69" s="76">
        <v>1.0693598693004604E-2</v>
      </c>
      <c r="CC69" s="76">
        <v>1.0790037691227551E-2</v>
      </c>
      <c r="CD69" s="76">
        <v>1.2435347199295697E-2</v>
      </c>
      <c r="CE69" s="76">
        <v>1.0929560989874621E-2</v>
      </c>
      <c r="CF69" s="76">
        <v>1.487778958554729E-2</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17"/>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1" t="e">
        <f>#REF!</f>
        <v>#REF!</v>
      </c>
      <c r="I74" s="71">
        <v>72</v>
      </c>
      <c r="J74" s="71">
        <v>38</v>
      </c>
      <c r="K74" s="71">
        <v>41</v>
      </c>
      <c r="L74" s="71">
        <v>28</v>
      </c>
      <c r="M74" s="71">
        <v>30</v>
      </c>
      <c r="N74" s="71">
        <v>33</v>
      </c>
      <c r="O74" s="71">
        <v>39</v>
      </c>
      <c r="P74" s="71">
        <v>32</v>
      </c>
      <c r="Q74" s="71">
        <v>33</v>
      </c>
      <c r="R74" s="71">
        <v>35</v>
      </c>
      <c r="S74" s="71">
        <v>100</v>
      </c>
      <c r="T74" s="71">
        <v>38</v>
      </c>
      <c r="U74" s="71">
        <v>38</v>
      </c>
      <c r="V74" s="71">
        <v>9</v>
      </c>
      <c r="W74" s="71">
        <v>14</v>
      </c>
      <c r="X74" s="71">
        <v>12</v>
      </c>
      <c r="Y74" s="71">
        <v>9</v>
      </c>
      <c r="Z74" s="71">
        <v>13</v>
      </c>
      <c r="AA74" s="71">
        <v>9</v>
      </c>
      <c r="AB74" s="71">
        <v>33</v>
      </c>
      <c r="AC74" s="71">
        <v>22</v>
      </c>
      <c r="AD74" s="71">
        <v>0</v>
      </c>
      <c r="AE74" s="71">
        <v>12</v>
      </c>
      <c r="AF74" s="71">
        <v>25</v>
      </c>
      <c r="AG74" s="71">
        <v>23</v>
      </c>
      <c r="AH74" s="71">
        <v>4</v>
      </c>
      <c r="AI74" s="71">
        <v>7</v>
      </c>
      <c r="AJ74" s="71">
        <v>16</v>
      </c>
      <c r="AK74" s="71">
        <v>18</v>
      </c>
      <c r="AL74" s="71">
        <v>10</v>
      </c>
      <c r="AM74" s="71">
        <v>7</v>
      </c>
      <c r="AN74" s="71">
        <v>5</v>
      </c>
      <c r="AO74" s="71">
        <v>0</v>
      </c>
      <c r="AP74" s="71">
        <v>9</v>
      </c>
      <c r="AQ74" s="71">
        <v>0</v>
      </c>
      <c r="AR74" s="71">
        <v>3</v>
      </c>
      <c r="AS74" s="71">
        <v>2</v>
      </c>
      <c r="AT74" s="71">
        <v>0</v>
      </c>
      <c r="AU74" s="71">
        <v>7</v>
      </c>
      <c r="AV74" s="71">
        <v>4</v>
      </c>
      <c r="AW74" s="71">
        <v>30</v>
      </c>
      <c r="AX74" s="71">
        <v>2</v>
      </c>
      <c r="AY74" s="71">
        <v>6</v>
      </c>
      <c r="AZ74" s="71">
        <v>19</v>
      </c>
      <c r="BA74" s="71">
        <v>4</v>
      </c>
      <c r="BB74" s="71">
        <v>0</v>
      </c>
      <c r="BC74" s="71">
        <v>4</v>
      </c>
      <c r="BD74" s="71">
        <v>1</v>
      </c>
      <c r="BE74" s="71">
        <v>1</v>
      </c>
      <c r="BF74" s="71">
        <v>12</v>
      </c>
      <c r="BG74" s="71">
        <v>8</v>
      </c>
      <c r="BH74" s="71">
        <v>2</v>
      </c>
      <c r="BI74" s="71">
        <v>27</v>
      </c>
      <c r="BJ74" s="71">
        <v>1</v>
      </c>
      <c r="BK74" s="71">
        <v>0</v>
      </c>
      <c r="BL74" s="71">
        <v>0</v>
      </c>
      <c r="BM74" s="71">
        <v>0</v>
      </c>
      <c r="BN74" s="71">
        <v>1</v>
      </c>
      <c r="BO74" s="71">
        <v>2</v>
      </c>
      <c r="BP74" s="71">
        <v>0</v>
      </c>
      <c r="BQ74" s="71">
        <v>0</v>
      </c>
      <c r="BR74" s="71">
        <v>0</v>
      </c>
      <c r="BS74" s="71">
        <v>0</v>
      </c>
      <c r="BT74" s="71">
        <v>0</v>
      </c>
      <c r="BU74" s="71">
        <v>0</v>
      </c>
      <c r="BV74" s="71">
        <v>18</v>
      </c>
      <c r="BW74" s="71">
        <v>0</v>
      </c>
      <c r="BX74" s="71">
        <v>186</v>
      </c>
      <c r="BY74" s="71">
        <v>0</v>
      </c>
      <c r="BZ74" s="71">
        <v>2</v>
      </c>
      <c r="CA74" s="71">
        <v>0</v>
      </c>
      <c r="CB74" s="71">
        <v>0</v>
      </c>
      <c r="CC74" s="71">
        <v>0</v>
      </c>
      <c r="CD74" s="71">
        <v>0</v>
      </c>
      <c r="CE74" s="71">
        <v>0</v>
      </c>
      <c r="CF74" s="71">
        <v>0</v>
      </c>
    </row>
    <row r="75" spans="1:84" ht="26.4" x14ac:dyDescent="0.25">
      <c r="A75" s="48" t="s">
        <v>81</v>
      </c>
      <c r="B75" s="62" t="s">
        <v>226</v>
      </c>
      <c r="C75" s="63" t="s">
        <v>83</v>
      </c>
      <c r="D75" s="17"/>
      <c r="E75" s="11"/>
      <c r="F75" s="27" t="s">
        <v>68</v>
      </c>
      <c r="G75" s="23" t="e">
        <f ca="1">G74/G8</f>
        <v>#REF!</v>
      </c>
      <c r="H75" s="78" t="e">
        <f>IF(H8=0, 0, H74/H8)</f>
        <v>#REF!</v>
      </c>
      <c r="I75" s="78">
        <v>2.917933130699088E-3</v>
      </c>
      <c r="J75" s="78">
        <v>1.5365330961141887E-3</v>
      </c>
      <c r="K75" s="78">
        <v>1.6533591418662794E-3</v>
      </c>
      <c r="L75" s="78">
        <v>1.1269419624889319E-3</v>
      </c>
      <c r="M75" s="78">
        <v>1.2067578439259854E-3</v>
      </c>
      <c r="N75" s="78">
        <v>1.3263132510751175E-3</v>
      </c>
      <c r="O75" s="78">
        <v>1.5429656591232791E-3</v>
      </c>
      <c r="P75" s="78">
        <v>1.2622776221845292E-3</v>
      </c>
      <c r="Q75" s="78">
        <v>1.2978330121524364E-3</v>
      </c>
      <c r="R75" s="78">
        <v>1.3751375137513752E-3</v>
      </c>
      <c r="S75" s="78">
        <v>3.9241847506180589E-3</v>
      </c>
      <c r="T75" s="78">
        <v>1.4888531912392745E-3</v>
      </c>
      <c r="U75" s="78">
        <v>1.4852452608950556E-3</v>
      </c>
      <c r="V75" s="78">
        <v>3.5123321885732127E-4</v>
      </c>
      <c r="W75" s="78">
        <v>5.4578768858913878E-4</v>
      </c>
      <c r="X75" s="78">
        <v>4.6761748889408465E-4</v>
      </c>
      <c r="Y75" s="78">
        <v>3.5045364277092012E-4</v>
      </c>
      <c r="Z75" s="78">
        <v>5.0589562984005914E-4</v>
      </c>
      <c r="AA75" s="78">
        <v>3.4960960261041835E-4</v>
      </c>
      <c r="AB75" s="78">
        <v>1.2803103782735208E-3</v>
      </c>
      <c r="AC75" s="78">
        <v>8.5195368469968629E-4</v>
      </c>
      <c r="AD75" s="78">
        <v>0</v>
      </c>
      <c r="AE75" s="78">
        <v>4.6366060044047757E-4</v>
      </c>
      <c r="AF75" s="78">
        <v>9.628716684640271E-4</v>
      </c>
      <c r="AG75" s="78">
        <v>8.843432789910797E-4</v>
      </c>
      <c r="AH75" s="78">
        <v>1.5384023691396485E-4</v>
      </c>
      <c r="AI75" s="78">
        <v>2.6864182369420883E-4</v>
      </c>
      <c r="AJ75" s="78">
        <v>6.117143294081664E-4</v>
      </c>
      <c r="AK75" s="78">
        <v>6.8524440383736871E-4</v>
      </c>
      <c r="AL75" s="78">
        <v>3.8008361839604712E-4</v>
      </c>
      <c r="AM75" s="78">
        <v>2.6519169571147141E-4</v>
      </c>
      <c r="AN75" s="78">
        <v>1.8910026095836013E-4</v>
      </c>
      <c r="AO75" s="78">
        <v>0</v>
      </c>
      <c r="AP75" s="78">
        <v>3.4635366557629404E-4</v>
      </c>
      <c r="AQ75" s="78">
        <v>0</v>
      </c>
      <c r="AR75" s="78">
        <v>1.1492491572172847E-4</v>
      </c>
      <c r="AS75" s="78">
        <v>7.6484760411488017E-5</v>
      </c>
      <c r="AT75" s="78">
        <v>0</v>
      </c>
      <c r="AU75" s="78">
        <v>2.6595744680851064E-4</v>
      </c>
      <c r="AV75" s="78">
        <v>1.5153811183512653E-4</v>
      </c>
      <c r="AW75" s="78">
        <v>1.1356753482737734E-3</v>
      </c>
      <c r="AX75" s="78">
        <v>7.5685903500473037E-5</v>
      </c>
      <c r="AY75" s="78">
        <v>2.2742779167614282E-4</v>
      </c>
      <c r="AZ75" s="78">
        <v>7.2174738841405506E-4</v>
      </c>
      <c r="BA75" s="78">
        <v>1.5153237110277683E-4</v>
      </c>
      <c r="BB75" s="78">
        <v>0</v>
      </c>
      <c r="BC75" s="78">
        <v>1.5081250235644535E-4</v>
      </c>
      <c r="BD75" s="78">
        <v>3.7647767487387995E-5</v>
      </c>
      <c r="BE75" s="78">
        <v>3.7470023980815345E-5</v>
      </c>
      <c r="BF75" s="78">
        <v>4.4639535748828212E-4</v>
      </c>
      <c r="BG75" s="78">
        <v>2.9555194325402688E-4</v>
      </c>
      <c r="BH75" s="78">
        <v>7.3335288941038428E-5</v>
      </c>
      <c r="BI75" s="78">
        <v>9.8303356877594119E-4</v>
      </c>
      <c r="BJ75" s="78">
        <v>3.6138918000795055E-5</v>
      </c>
      <c r="BK75" s="78">
        <v>0</v>
      </c>
      <c r="BL75" s="78">
        <v>0</v>
      </c>
      <c r="BM75" s="78">
        <v>0</v>
      </c>
      <c r="BN75" s="78">
        <v>3.5469797467456459E-5</v>
      </c>
      <c r="BO75" s="78">
        <v>7.09622480840193E-5</v>
      </c>
      <c r="BP75" s="78">
        <v>0</v>
      </c>
      <c r="BQ75" s="78">
        <v>0</v>
      </c>
      <c r="BR75" s="78">
        <v>0</v>
      </c>
      <c r="BS75" s="78">
        <v>0</v>
      </c>
      <c r="BT75" s="78">
        <v>0</v>
      </c>
      <c r="BU75" s="78">
        <v>0</v>
      </c>
      <c r="BV75" s="78">
        <v>6.2406823145997291E-4</v>
      </c>
      <c r="BW75" s="78">
        <v>0</v>
      </c>
      <c r="BX75" s="78">
        <v>6.4040765734747276E-3</v>
      </c>
      <c r="BY75" s="78">
        <v>0</v>
      </c>
      <c r="BZ75" s="78">
        <v>6.8577698532437247E-5</v>
      </c>
      <c r="CA75" s="78">
        <v>0</v>
      </c>
      <c r="CB75" s="78">
        <v>0</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9</v>
      </c>
      <c r="J76" s="71">
        <v>5</v>
      </c>
      <c r="K76" s="71">
        <v>6</v>
      </c>
      <c r="L76" s="71">
        <v>3</v>
      </c>
      <c r="M76" s="71">
        <v>1</v>
      </c>
      <c r="N76" s="71">
        <v>1</v>
      </c>
      <c r="O76" s="71">
        <v>3</v>
      </c>
      <c r="P76" s="71">
        <v>3</v>
      </c>
      <c r="Q76" s="71">
        <v>1</v>
      </c>
      <c r="R76" s="71">
        <v>1</v>
      </c>
      <c r="S76" s="71">
        <v>2</v>
      </c>
      <c r="T76" s="71">
        <v>2</v>
      </c>
      <c r="U76" s="71">
        <v>13</v>
      </c>
      <c r="V76" s="71">
        <v>0</v>
      </c>
      <c r="W76" s="71">
        <v>5</v>
      </c>
      <c r="X76" s="71">
        <v>0</v>
      </c>
      <c r="Y76" s="71">
        <v>2</v>
      </c>
      <c r="Z76" s="71">
        <v>1</v>
      </c>
      <c r="AA76" s="71">
        <v>4</v>
      </c>
      <c r="AB76" s="71">
        <v>5</v>
      </c>
      <c r="AC76" s="71">
        <v>2</v>
      </c>
      <c r="AD76" s="71">
        <v>2</v>
      </c>
      <c r="AE76" s="71">
        <v>5</v>
      </c>
      <c r="AF76" s="71">
        <v>2</v>
      </c>
      <c r="AG76" s="71">
        <v>7</v>
      </c>
      <c r="AH76" s="71">
        <v>1</v>
      </c>
      <c r="AI76" s="71">
        <v>3</v>
      </c>
      <c r="AJ76" s="71">
        <v>0</v>
      </c>
      <c r="AK76" s="71">
        <v>5</v>
      </c>
      <c r="AL76" s="71">
        <v>0</v>
      </c>
      <c r="AM76" s="71">
        <v>2</v>
      </c>
      <c r="AN76" s="71">
        <v>2</v>
      </c>
      <c r="AO76" s="71">
        <v>4</v>
      </c>
      <c r="AP76" s="71">
        <v>7</v>
      </c>
      <c r="AQ76" s="71">
        <v>0</v>
      </c>
      <c r="AR76" s="71">
        <v>0</v>
      </c>
      <c r="AS76" s="71">
        <v>1</v>
      </c>
      <c r="AT76" s="71">
        <v>0</v>
      </c>
      <c r="AU76" s="71">
        <v>0</v>
      </c>
      <c r="AV76" s="71">
        <v>0</v>
      </c>
      <c r="AW76" s="71">
        <v>7</v>
      </c>
      <c r="AX76" s="71">
        <v>0</v>
      </c>
      <c r="AY76" s="71">
        <v>0</v>
      </c>
      <c r="AZ76" s="71">
        <v>0</v>
      </c>
      <c r="BA76" s="71">
        <v>0</v>
      </c>
      <c r="BB76" s="71">
        <v>0</v>
      </c>
      <c r="BC76" s="71">
        <v>0</v>
      </c>
      <c r="BD76" s="71">
        <v>0</v>
      </c>
      <c r="BE76" s="71">
        <v>0</v>
      </c>
      <c r="BF76" s="71">
        <v>6</v>
      </c>
      <c r="BG76" s="71">
        <v>2</v>
      </c>
      <c r="BH76" s="71">
        <v>1</v>
      </c>
      <c r="BI76" s="71">
        <v>3</v>
      </c>
      <c r="BJ76" s="71">
        <v>0</v>
      </c>
      <c r="BK76" s="71">
        <v>0</v>
      </c>
      <c r="BL76" s="71">
        <v>0</v>
      </c>
      <c r="BM76" s="71">
        <v>0</v>
      </c>
      <c r="BN76" s="71">
        <v>0</v>
      </c>
      <c r="BO76" s="71">
        <v>0</v>
      </c>
      <c r="BP76" s="71">
        <v>0</v>
      </c>
      <c r="BQ76" s="71">
        <v>0</v>
      </c>
      <c r="BR76" s="71">
        <v>0</v>
      </c>
      <c r="BS76" s="71">
        <v>0</v>
      </c>
      <c r="BT76" s="71">
        <v>0</v>
      </c>
      <c r="BU76" s="71">
        <v>0</v>
      </c>
      <c r="BV76" s="71">
        <v>0</v>
      </c>
      <c r="BW76" s="71">
        <v>0</v>
      </c>
      <c r="BX76" s="71">
        <v>3</v>
      </c>
      <c r="BY76" s="71">
        <v>0</v>
      </c>
      <c r="BZ76" s="71">
        <v>0</v>
      </c>
      <c r="CA76" s="71">
        <v>0</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3.3657442034405387E-3</v>
      </c>
      <c r="J77" s="76">
        <v>1.8677624206200972E-3</v>
      </c>
      <c r="K77" s="76">
        <v>2.242152466367713E-3</v>
      </c>
      <c r="L77" s="76">
        <v>1.1173184357541898E-3</v>
      </c>
      <c r="M77" s="76">
        <v>3.8138825324180017E-4</v>
      </c>
      <c r="N77" s="76">
        <v>3.8124285169653069E-4</v>
      </c>
      <c r="O77" s="76">
        <v>1.1432926829268292E-3</v>
      </c>
      <c r="P77" s="76">
        <v>1.1432926829268292E-3</v>
      </c>
      <c r="Q77" s="76">
        <v>3.8270187523918868E-4</v>
      </c>
      <c r="R77" s="76">
        <v>3.8299502106472615E-4</v>
      </c>
      <c r="S77" s="76">
        <v>7.6952674105425169E-4</v>
      </c>
      <c r="T77" s="76">
        <v>7.7101002313030066E-4</v>
      </c>
      <c r="U77" s="76">
        <v>5.0329074719318622E-3</v>
      </c>
      <c r="V77" s="76">
        <v>0</v>
      </c>
      <c r="W77" s="76">
        <v>1.9485580670303975E-3</v>
      </c>
      <c r="X77" s="76">
        <v>0</v>
      </c>
      <c r="Y77" s="76">
        <v>7.8155529503712393E-4</v>
      </c>
      <c r="Z77" s="76">
        <v>3.9123630672926448E-4</v>
      </c>
      <c r="AA77" s="76">
        <v>1.5797788309636651E-3</v>
      </c>
      <c r="AB77" s="76">
        <v>1.9872813990461048E-3</v>
      </c>
      <c r="AC77" s="76">
        <v>8.0645161290322581E-4</v>
      </c>
      <c r="AD77" s="76">
        <v>8.1833060556464816E-4</v>
      </c>
      <c r="AE77" s="76">
        <v>2.0781379883624274E-3</v>
      </c>
      <c r="AF77" s="76">
        <v>8.3682008368200832E-4</v>
      </c>
      <c r="AG77" s="76">
        <v>2.9300962745918793E-3</v>
      </c>
      <c r="AH77" s="76">
        <v>4.224757076468103E-4</v>
      </c>
      <c r="AI77" s="76">
        <v>1.2722646310432571E-3</v>
      </c>
      <c r="AJ77" s="76">
        <v>0</v>
      </c>
      <c r="AK77" s="76">
        <v>2.1195421788893598E-3</v>
      </c>
      <c r="AL77" s="76">
        <v>0</v>
      </c>
      <c r="AM77" s="76">
        <v>8.4745762711864404E-4</v>
      </c>
      <c r="AN77" s="76">
        <v>8.4889643463497452E-4</v>
      </c>
      <c r="AO77" s="76">
        <v>1.7391304347826088E-3</v>
      </c>
      <c r="AP77" s="76">
        <v>3.0434782608695652E-3</v>
      </c>
      <c r="AQ77" s="76">
        <v>0</v>
      </c>
      <c r="AR77" s="76">
        <v>0</v>
      </c>
      <c r="AS77" s="76">
        <v>4.3554006968641115E-4</v>
      </c>
      <c r="AT77" s="76">
        <v>0</v>
      </c>
      <c r="AU77" s="76">
        <v>0</v>
      </c>
      <c r="AV77" s="76">
        <v>0</v>
      </c>
      <c r="AW77" s="76">
        <v>3.0594405594405595E-3</v>
      </c>
      <c r="AX77" s="76">
        <v>0</v>
      </c>
      <c r="AY77" s="76">
        <v>0</v>
      </c>
      <c r="AZ77" s="76">
        <v>0</v>
      </c>
      <c r="BA77" s="76">
        <v>0</v>
      </c>
      <c r="BB77" s="76">
        <v>0</v>
      </c>
      <c r="BC77" s="76">
        <v>0</v>
      </c>
      <c r="BD77" s="76">
        <v>0</v>
      </c>
      <c r="BE77" s="76">
        <v>0</v>
      </c>
      <c r="BF77" s="76">
        <v>2.6466696074106751E-3</v>
      </c>
      <c r="BG77" s="76">
        <v>8.8378258948298722E-4</v>
      </c>
      <c r="BH77" s="76">
        <v>4.4189129474149361E-4</v>
      </c>
      <c r="BI77" s="76">
        <v>1.3256738842244808E-3</v>
      </c>
      <c r="BJ77" s="76">
        <v>0</v>
      </c>
      <c r="BK77" s="76">
        <v>0</v>
      </c>
      <c r="BL77" s="76">
        <v>0</v>
      </c>
      <c r="BM77" s="76">
        <v>0</v>
      </c>
      <c r="BN77" s="76">
        <v>0</v>
      </c>
      <c r="BO77" s="76">
        <v>0</v>
      </c>
      <c r="BP77" s="76">
        <v>0</v>
      </c>
      <c r="BQ77" s="76">
        <v>0</v>
      </c>
      <c r="BR77" s="76">
        <v>0</v>
      </c>
      <c r="BS77" s="76">
        <v>0</v>
      </c>
      <c r="BT77" s="76">
        <v>0</v>
      </c>
      <c r="BU77" s="76">
        <v>0</v>
      </c>
      <c r="BV77" s="76">
        <v>0</v>
      </c>
      <c r="BW77" s="76">
        <v>0</v>
      </c>
      <c r="BX77" s="76">
        <v>1.3410818059901655E-3</v>
      </c>
      <c r="BY77" s="76">
        <v>0</v>
      </c>
      <c r="BZ77" s="76">
        <v>0</v>
      </c>
      <c r="CA77" s="76">
        <v>0</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63</v>
      </c>
      <c r="J78" s="71">
        <v>33</v>
      </c>
      <c r="K78" s="71">
        <v>35</v>
      </c>
      <c r="L78" s="71">
        <v>25</v>
      </c>
      <c r="M78" s="71">
        <v>29</v>
      </c>
      <c r="N78" s="71">
        <v>32</v>
      </c>
      <c r="O78" s="71">
        <v>36</v>
      </c>
      <c r="P78" s="71">
        <v>29</v>
      </c>
      <c r="Q78" s="71">
        <v>32</v>
      </c>
      <c r="R78" s="71">
        <v>34</v>
      </c>
      <c r="S78" s="71">
        <v>98</v>
      </c>
      <c r="T78" s="71">
        <v>36</v>
      </c>
      <c r="U78" s="71">
        <v>25</v>
      </c>
      <c r="V78" s="71">
        <v>9</v>
      </c>
      <c r="W78" s="71">
        <v>9</v>
      </c>
      <c r="X78" s="71">
        <v>12</v>
      </c>
      <c r="Y78" s="71">
        <v>7</v>
      </c>
      <c r="Z78" s="71">
        <v>12</v>
      </c>
      <c r="AA78" s="71">
        <v>5</v>
      </c>
      <c r="AB78" s="71">
        <v>28</v>
      </c>
      <c r="AC78" s="71">
        <v>20</v>
      </c>
      <c r="AD78" s="71">
        <v>11</v>
      </c>
      <c r="AE78" s="71">
        <v>7</v>
      </c>
      <c r="AF78" s="71">
        <v>23</v>
      </c>
      <c r="AG78" s="71">
        <v>16</v>
      </c>
      <c r="AH78" s="71">
        <v>3</v>
      </c>
      <c r="AI78" s="71">
        <v>4</v>
      </c>
      <c r="AJ78" s="71">
        <v>16</v>
      </c>
      <c r="AK78" s="71">
        <v>13</v>
      </c>
      <c r="AL78" s="71">
        <v>10</v>
      </c>
      <c r="AM78" s="71">
        <v>5</v>
      </c>
      <c r="AN78" s="71">
        <v>3</v>
      </c>
      <c r="AO78" s="71">
        <v>10</v>
      </c>
      <c r="AP78" s="71">
        <v>2</v>
      </c>
      <c r="AQ78" s="71">
        <v>2</v>
      </c>
      <c r="AR78" s="71">
        <v>3</v>
      </c>
      <c r="AS78" s="71">
        <v>1</v>
      </c>
      <c r="AT78" s="71">
        <v>0</v>
      </c>
      <c r="AU78" s="71">
        <v>7</v>
      </c>
      <c r="AV78" s="71">
        <v>4</v>
      </c>
      <c r="AW78" s="71">
        <v>23</v>
      </c>
      <c r="AX78" s="71">
        <v>2</v>
      </c>
      <c r="AY78" s="71">
        <v>6</v>
      </c>
      <c r="AZ78" s="71">
        <v>19</v>
      </c>
      <c r="BA78" s="71">
        <v>4</v>
      </c>
      <c r="BB78" s="71">
        <v>0</v>
      </c>
      <c r="BC78" s="71">
        <v>4</v>
      </c>
      <c r="BD78" s="71">
        <v>1</v>
      </c>
      <c r="BE78" s="71">
        <v>1</v>
      </c>
      <c r="BF78" s="71">
        <v>6</v>
      </c>
      <c r="BG78" s="71">
        <v>6</v>
      </c>
      <c r="BH78" s="71">
        <v>1</v>
      </c>
      <c r="BI78" s="71">
        <v>24</v>
      </c>
      <c r="BJ78" s="71">
        <v>1</v>
      </c>
      <c r="BK78" s="71">
        <v>0</v>
      </c>
      <c r="BL78" s="71">
        <v>0</v>
      </c>
      <c r="BM78" s="71">
        <v>0</v>
      </c>
      <c r="BN78" s="71">
        <v>1</v>
      </c>
      <c r="BO78" s="71">
        <v>2</v>
      </c>
      <c r="BP78" s="71">
        <v>0</v>
      </c>
      <c r="BQ78" s="71">
        <v>0</v>
      </c>
      <c r="BR78" s="71">
        <v>0</v>
      </c>
      <c r="BS78" s="71">
        <v>0</v>
      </c>
      <c r="BT78" s="71">
        <v>0</v>
      </c>
      <c r="BU78" s="71">
        <v>0</v>
      </c>
      <c r="BV78" s="71">
        <v>18</v>
      </c>
      <c r="BW78" s="71">
        <v>0</v>
      </c>
      <c r="BX78" s="71">
        <v>183</v>
      </c>
      <c r="BY78" s="71">
        <v>0</v>
      </c>
      <c r="BZ78" s="71">
        <v>2</v>
      </c>
      <c r="CA78" s="71">
        <v>0</v>
      </c>
      <c r="CB78" s="71">
        <v>0</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2.8635062042634426E-3</v>
      </c>
      <c r="J79" s="76">
        <v>1.4963271968803846E-3</v>
      </c>
      <c r="K79" s="76">
        <v>1.5821354307928759E-3</v>
      </c>
      <c r="L79" s="76">
        <v>1.1281079373674473E-3</v>
      </c>
      <c r="M79" s="76">
        <v>1.3040741073837576E-3</v>
      </c>
      <c r="N79" s="76">
        <v>1.437685326624135E-3</v>
      </c>
      <c r="O79" s="76">
        <v>1.5892636411795867E-3</v>
      </c>
      <c r="P79" s="76">
        <v>1.2760153121837462E-3</v>
      </c>
      <c r="Q79" s="76">
        <v>1.4026474971508723E-3</v>
      </c>
      <c r="R79" s="76">
        <v>1.4885512893481022E-3</v>
      </c>
      <c r="S79" s="76">
        <v>4.2824680999825207E-3</v>
      </c>
      <c r="T79" s="76">
        <v>1.5700641109511972E-3</v>
      </c>
      <c r="U79" s="76">
        <v>1.0868620119989566E-3</v>
      </c>
      <c r="V79" s="76">
        <v>3.9045553145336228E-4</v>
      </c>
      <c r="W79" s="76">
        <v>3.8986354775828459E-4</v>
      </c>
      <c r="X79" s="76">
        <v>5.195704883962591E-4</v>
      </c>
      <c r="Y79" s="76">
        <v>3.0274197733760053E-4</v>
      </c>
      <c r="Z79" s="76">
        <v>5.1856013136856657E-4</v>
      </c>
      <c r="AA79" s="76">
        <v>2.1541510490715609E-4</v>
      </c>
      <c r="AB79" s="76">
        <v>1.2038350745947805E-3</v>
      </c>
      <c r="AC79" s="76">
        <v>8.5678790215482157E-4</v>
      </c>
      <c r="AD79" s="76">
        <v>4.7000512732866178E-4</v>
      </c>
      <c r="AE79" s="76">
        <v>2.9818956336528224E-4</v>
      </c>
      <c r="AF79" s="76">
        <v>9.7565114108763887E-4</v>
      </c>
      <c r="AG79" s="76">
        <v>6.7742072060629152E-4</v>
      </c>
      <c r="AH79" s="76">
        <v>1.2693577050012695E-4</v>
      </c>
      <c r="AI79" s="76">
        <v>1.687834929743871E-4</v>
      </c>
      <c r="AJ79" s="76">
        <v>6.7218417846489937E-4</v>
      </c>
      <c r="AK79" s="76">
        <v>5.4372830314944158E-4</v>
      </c>
      <c r="AL79" s="76">
        <v>4.1758884202614107E-4</v>
      </c>
      <c r="AM79" s="76">
        <v>2.0802130138126144E-4</v>
      </c>
      <c r="AN79" s="76">
        <v>1.2455885405854267E-4</v>
      </c>
      <c r="AO79" s="76">
        <v>4.2347759803506392E-4</v>
      </c>
      <c r="AP79" s="76">
        <v>8.4441629723453667E-5</v>
      </c>
      <c r="AQ79" s="76">
        <v>8.2460625051537892E-5</v>
      </c>
      <c r="AR79" s="76">
        <v>1.2599218848431397E-4</v>
      </c>
      <c r="AS79" s="76">
        <v>4.1923447784345781E-5</v>
      </c>
      <c r="AT79" s="76">
        <v>0</v>
      </c>
      <c r="AU79" s="76">
        <v>2.9130253849354973E-4</v>
      </c>
      <c r="AV79" s="76">
        <v>1.6590626296142678E-4</v>
      </c>
      <c r="AW79" s="76">
        <v>9.5324933687002654E-4</v>
      </c>
      <c r="AX79" s="76">
        <v>8.2870638932626165E-5</v>
      </c>
      <c r="AY79" s="76">
        <v>2.490556639408908E-4</v>
      </c>
      <c r="AZ79" s="76">
        <v>7.9038229543658227E-4</v>
      </c>
      <c r="BA79" s="76">
        <v>1.6585810838827384E-4</v>
      </c>
      <c r="BB79" s="76">
        <v>0</v>
      </c>
      <c r="BC79" s="76">
        <v>1.6495525588684068E-4</v>
      </c>
      <c r="BD79" s="76">
        <v>4.1169205434335116E-5</v>
      </c>
      <c r="BE79" s="76">
        <v>4.0953395036448518E-5</v>
      </c>
      <c r="BF79" s="76">
        <v>2.4375380865326019E-4</v>
      </c>
      <c r="BG79" s="76">
        <v>2.4188671638782503E-4</v>
      </c>
      <c r="BH79" s="76">
        <v>3.9985605182134431E-5</v>
      </c>
      <c r="BI79" s="76">
        <v>9.5226758719200099E-4</v>
      </c>
      <c r="BJ79" s="76">
        <v>3.93623302499508E-5</v>
      </c>
      <c r="BK79" s="76">
        <v>0</v>
      </c>
      <c r="BL79" s="76">
        <v>0</v>
      </c>
      <c r="BM79" s="76">
        <v>0</v>
      </c>
      <c r="BN79" s="76">
        <v>3.8531190999113783E-5</v>
      </c>
      <c r="BO79" s="76">
        <v>7.7086143765658124E-5</v>
      </c>
      <c r="BP79" s="76">
        <v>0</v>
      </c>
      <c r="BQ79" s="76">
        <v>0</v>
      </c>
      <c r="BR79" s="76">
        <v>0</v>
      </c>
      <c r="BS79" s="76">
        <v>0</v>
      </c>
      <c r="BT79" s="76">
        <v>0</v>
      </c>
      <c r="BU79" s="76">
        <v>0</v>
      </c>
      <c r="BV79" s="76">
        <v>6.7689530685920575E-4</v>
      </c>
      <c r="BW79" s="76">
        <v>0</v>
      </c>
      <c r="BX79" s="76">
        <v>6.8265751482821648E-3</v>
      </c>
      <c r="BY79" s="76">
        <v>0</v>
      </c>
      <c r="BZ79" s="76">
        <v>7.4261102034754194E-5</v>
      </c>
      <c r="CA79" s="76">
        <v>0</v>
      </c>
      <c r="CB79" s="76">
        <v>0</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(INDIRECT("H82")+INDIRECT("I82")+INDIRECT("J82")+INDIRECT("K82")+INDIRECT("L82")+INDIRECT("M82")+INDIRECT("N82")+INDIRECT("O82")+INDIRECT("P82")+INDIRECT("Q82")+INDIRECT("R82")+INDIRECT("S82")) / 12</f>
        <v>#REF!</v>
      </c>
      <c r="H82" s="71" t="e">
        <f>#REF!</f>
        <v>#REF!</v>
      </c>
      <c r="I82" s="71">
        <v>715</v>
      </c>
      <c r="J82" s="71">
        <v>876</v>
      </c>
      <c r="K82" s="71">
        <v>1127</v>
      </c>
      <c r="L82" s="71">
        <v>750</v>
      </c>
      <c r="M82" s="71">
        <v>765</v>
      </c>
      <c r="N82" s="71">
        <v>910</v>
      </c>
      <c r="O82" s="71">
        <v>745</v>
      </c>
      <c r="P82" s="71">
        <v>668</v>
      </c>
      <c r="Q82" s="71">
        <v>543</v>
      </c>
      <c r="R82" s="71">
        <v>671</v>
      </c>
      <c r="S82" s="71">
        <v>828</v>
      </c>
      <c r="T82" s="71">
        <v>402</v>
      </c>
      <c r="U82" s="71">
        <v>780</v>
      </c>
      <c r="V82" s="71">
        <v>932</v>
      </c>
      <c r="W82" s="71">
        <v>1009</v>
      </c>
      <c r="X82" s="71">
        <v>592</v>
      </c>
      <c r="Y82" s="71">
        <v>718</v>
      </c>
      <c r="Z82" s="71">
        <v>960</v>
      </c>
      <c r="AA82" s="71">
        <v>726</v>
      </c>
      <c r="AB82" s="71">
        <v>807</v>
      </c>
      <c r="AC82" s="71">
        <v>962</v>
      </c>
      <c r="AD82" s="71">
        <v>649</v>
      </c>
      <c r="AE82" s="71">
        <v>854</v>
      </c>
      <c r="AF82" s="71">
        <v>928</v>
      </c>
      <c r="AG82" s="71">
        <v>88</v>
      </c>
      <c r="AH82" s="71">
        <v>807</v>
      </c>
      <c r="AI82" s="71">
        <v>1009</v>
      </c>
      <c r="AJ82" s="71">
        <v>708</v>
      </c>
      <c r="AK82" s="71">
        <v>788</v>
      </c>
      <c r="AL82" s="71">
        <v>931</v>
      </c>
      <c r="AM82" s="71">
        <v>671</v>
      </c>
      <c r="AN82" s="71">
        <v>844</v>
      </c>
      <c r="AO82" s="71">
        <v>1042</v>
      </c>
      <c r="AP82" s="71">
        <v>926</v>
      </c>
      <c r="AQ82" s="71">
        <v>1067</v>
      </c>
      <c r="AR82" s="71">
        <v>1163</v>
      </c>
      <c r="AS82" s="71">
        <v>877</v>
      </c>
      <c r="AT82" s="71">
        <v>937</v>
      </c>
      <c r="AU82" s="71">
        <v>910</v>
      </c>
      <c r="AV82" s="71">
        <v>716</v>
      </c>
      <c r="AW82" s="71">
        <v>833</v>
      </c>
      <c r="AX82" s="71">
        <v>802</v>
      </c>
      <c r="AY82" s="71">
        <v>827</v>
      </c>
      <c r="AZ82" s="71">
        <v>755</v>
      </c>
      <c r="BA82" s="71">
        <v>890</v>
      </c>
      <c r="BB82" s="71">
        <v>893</v>
      </c>
      <c r="BC82" s="71">
        <v>22</v>
      </c>
      <c r="BD82" s="71">
        <v>923</v>
      </c>
      <c r="BE82" s="71">
        <v>891</v>
      </c>
      <c r="BF82" s="71">
        <v>800</v>
      </c>
      <c r="BG82" s="71">
        <v>828</v>
      </c>
      <c r="BH82" s="71">
        <v>926</v>
      </c>
      <c r="BI82" s="71">
        <v>796</v>
      </c>
      <c r="BJ82" s="71">
        <v>945</v>
      </c>
      <c r="BK82" s="71">
        <v>1129</v>
      </c>
      <c r="BL82" s="71">
        <v>1111</v>
      </c>
      <c r="BM82" s="71">
        <v>1062</v>
      </c>
      <c r="BN82" s="71">
        <v>1177</v>
      </c>
      <c r="BO82" s="71">
        <v>1230</v>
      </c>
      <c r="BP82" s="71">
        <v>1153</v>
      </c>
      <c r="BQ82" s="71">
        <v>1142</v>
      </c>
      <c r="BR82" s="71">
        <v>1241</v>
      </c>
      <c r="BS82" s="71">
        <v>1156</v>
      </c>
      <c r="BT82" s="71" t="e">
        <f>#REF!</f>
        <v>#REF!</v>
      </c>
      <c r="BU82" s="71" t="e">
        <f>#REF!</f>
        <v>#REF!</v>
      </c>
      <c r="BV82" s="71" t="e">
        <f>#REF!</f>
        <v>#REF!</v>
      </c>
      <c r="BW82" s="71" t="e">
        <f>#REF!</f>
        <v>#REF!</v>
      </c>
      <c r="BX82" s="71" t="e">
        <f>#REF!</f>
        <v>#REF!</v>
      </c>
      <c r="BY82" s="71" t="e">
        <f>#REF!</f>
        <v>#REF!</v>
      </c>
      <c r="BZ82" s="71" t="e">
        <f>#REF!</f>
        <v>#REF!</v>
      </c>
      <c r="CA82" s="73">
        <v>1228</v>
      </c>
      <c r="CB82" s="73">
        <v>11121</v>
      </c>
      <c r="CC82" s="73">
        <v>1227</v>
      </c>
      <c r="CD82" s="73">
        <v>1347</v>
      </c>
      <c r="CE82" s="73">
        <v>1357</v>
      </c>
      <c r="CF82" s="73">
        <v>1250</v>
      </c>
    </row>
    <row r="83" spans="1:84" x14ac:dyDescent="0.25">
      <c r="A83" s="48" t="s">
        <v>88</v>
      </c>
      <c r="B83" s="62" t="s">
        <v>74</v>
      </c>
      <c r="C83" s="63" t="s">
        <v>89</v>
      </c>
      <c r="D83" s="17"/>
      <c r="E83" s="11"/>
      <c r="F83" s="27" t="s">
        <v>68</v>
      </c>
      <c r="G83" s="23" t="e">
        <f ca="1">G82/G8</f>
        <v>#REF!</v>
      </c>
      <c r="H83" s="76" t="e">
        <f>IF(H8=0, 0, H82/H8)</f>
        <v>#REF!</v>
      </c>
      <c r="I83" s="76">
        <v>2.8976697061803443E-2</v>
      </c>
      <c r="J83" s="76">
        <v>3.5421131373579717E-2</v>
      </c>
      <c r="K83" s="76">
        <v>4.5447213484958462E-2</v>
      </c>
      <c r="L83" s="76">
        <v>3.0185945423810673E-2</v>
      </c>
      <c r="M83" s="76">
        <v>3.077232502011263E-2</v>
      </c>
      <c r="N83" s="76">
        <v>3.657409268116233E-2</v>
      </c>
      <c r="O83" s="76">
        <v>2.9474600411457511E-2</v>
      </c>
      <c r="P83" s="76">
        <v>2.6350045363102047E-2</v>
      </c>
      <c r="Q83" s="76">
        <v>2.1355252290871908E-2</v>
      </c>
      <c r="R83" s="76">
        <v>2.6363350620776365E-2</v>
      </c>
      <c r="S83" s="76">
        <v>3.249224973511753E-2</v>
      </c>
      <c r="T83" s="76">
        <v>1.5750499549426009E-2</v>
      </c>
      <c r="U83" s="76">
        <v>3.0486613249951142E-2</v>
      </c>
      <c r="V83" s="76">
        <v>3.6372151108335936E-2</v>
      </c>
      <c r="W83" s="76">
        <v>3.9335698413317223E-2</v>
      </c>
      <c r="X83" s="76">
        <v>2.3069129452108175E-2</v>
      </c>
      <c r="Y83" s="76">
        <v>2.7958412834391183E-2</v>
      </c>
      <c r="Z83" s="76">
        <v>3.7358446511265908E-2</v>
      </c>
      <c r="AA83" s="76">
        <v>2.8201841277240416E-2</v>
      </c>
      <c r="AB83" s="76">
        <v>3.1309408341416101E-2</v>
      </c>
      <c r="AC83" s="76">
        <v>3.7253611121868105E-2</v>
      </c>
      <c r="AD83" s="76">
        <v>2.5108325595790775E-2</v>
      </c>
      <c r="AE83" s="76">
        <v>3.2997179398013984E-2</v>
      </c>
      <c r="AF83" s="76">
        <v>3.5741796333384687E-2</v>
      </c>
      <c r="AG83" s="76">
        <v>3.3835742848354351E-3</v>
      </c>
      <c r="AH83" s="76">
        <v>3.1037267797392409E-2</v>
      </c>
      <c r="AI83" s="76">
        <v>3.8722800015350958E-2</v>
      </c>
      <c r="AJ83" s="76">
        <v>2.7068359076311364E-2</v>
      </c>
      <c r="AK83" s="76">
        <v>2.9998477234658139E-2</v>
      </c>
      <c r="AL83" s="76">
        <v>3.5385784872671987E-2</v>
      </c>
      <c r="AM83" s="76">
        <v>2.5420518260342476E-2</v>
      </c>
      <c r="AN83" s="76">
        <v>3.1920124049771188E-2</v>
      </c>
      <c r="AO83" s="76">
        <v>4.0209925136991585E-2</v>
      </c>
      <c r="AP83" s="76">
        <v>3.5635943813738698E-2</v>
      </c>
      <c r="AQ83" s="76">
        <v>4.0100721587492484E-2</v>
      </c>
      <c r="AR83" s="76">
        <v>4.4552558994790069E-2</v>
      </c>
      <c r="AS83" s="76">
        <v>3.353856744043749E-2</v>
      </c>
      <c r="AT83" s="76">
        <v>3.5672136140404306E-2</v>
      </c>
      <c r="AU83" s="76">
        <v>3.4574468085106384E-2</v>
      </c>
      <c r="AV83" s="76">
        <v>2.7125322018487649E-2</v>
      </c>
      <c r="AW83" s="76">
        <v>3.1533918837068443E-2</v>
      </c>
      <c r="AX83" s="76">
        <v>3.035004730368969E-2</v>
      </c>
      <c r="AY83" s="76">
        <v>3.1347130619361688E-2</v>
      </c>
      <c r="AZ83" s="76">
        <v>2.8679962013295347E-2</v>
      </c>
      <c r="BA83" s="76">
        <v>3.3715952570367844E-2</v>
      </c>
      <c r="BB83" s="76">
        <v>3.376819814709775E-2</v>
      </c>
      <c r="BC83" s="76">
        <v>8.2946876296044946E-4</v>
      </c>
      <c r="BD83" s="76">
        <v>3.4748889390859121E-2</v>
      </c>
      <c r="BE83" s="76">
        <v>3.3385791366906475E-2</v>
      </c>
      <c r="BF83" s="76">
        <v>2.9759690499218807E-2</v>
      </c>
      <c r="BG83" s="76">
        <v>3.0589626126791784E-2</v>
      </c>
      <c r="BH83" s="76">
        <v>3.3954238779700795E-2</v>
      </c>
      <c r="BI83" s="76">
        <v>2.8981285953542563E-2</v>
      </c>
      <c r="BJ83" s="76">
        <v>3.4151277510751331E-2</v>
      </c>
      <c r="BK83" s="76">
        <v>4.0614432692999497E-2</v>
      </c>
      <c r="BL83" s="76">
        <v>3.9581032455734085E-2</v>
      </c>
      <c r="BM83" s="76">
        <v>3.7835334354626098E-2</v>
      </c>
      <c r="BN83" s="76">
        <v>4.1747951619196255E-2</v>
      </c>
      <c r="BO83" s="76">
        <v>4.3641782571671874E-2</v>
      </c>
      <c r="BP83" s="76">
        <v>4.0869133701970796E-2</v>
      </c>
      <c r="BQ83" s="76">
        <v>4.0297822788383501E-2</v>
      </c>
      <c r="BR83" s="76">
        <v>4.3617320399268945E-2</v>
      </c>
      <c r="BS83" s="76">
        <v>4.0296998640499182E-2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4.2027447893493962E-2</v>
      </c>
      <c r="CB83" s="76">
        <v>0.38131321789816564</v>
      </c>
      <c r="CC83" s="76">
        <v>4.1887140272420034E-2</v>
      </c>
      <c r="CD83" s="76">
        <v>4.5668757416511274E-2</v>
      </c>
      <c r="CE83" s="76">
        <v>4.5853889301885518E-2</v>
      </c>
      <c r="CF83" s="76">
        <v>4.2348477148761728E-2</v>
      </c>
    </row>
    <row r="84" spans="1:84" x14ac:dyDescent="0.25">
      <c r="A84" s="17"/>
      <c r="B84" s="17"/>
      <c r="C84" s="17"/>
      <c r="D84" s="17"/>
      <c r="E84" s="11"/>
      <c r="F84" s="148" t="s">
        <v>90</v>
      </c>
      <c r="G84" s="111" t="e">
        <f ca="1">(INDIRECT("H84")+INDIRECT("I84")+INDIRECT("J84")+INDIRECT("K84")+INDIRECT("L84")+INDIRECT("M84")+INDIRECT("N84")+INDIRECT("O84")+INDIRECT("P84")+INDIRECT("Q84")+INDIRECT("R84")+INDIRECT("S84")) /12</f>
        <v>#REF!</v>
      </c>
      <c r="H84" s="71" t="e">
        <f>#REF!</f>
        <v>#REF!</v>
      </c>
      <c r="I84" s="71">
        <v>4</v>
      </c>
      <c r="J84" s="71">
        <v>4</v>
      </c>
      <c r="K84" s="71">
        <v>5</v>
      </c>
      <c r="L84" s="71">
        <v>4</v>
      </c>
      <c r="M84" s="71">
        <v>5</v>
      </c>
      <c r="N84" s="71">
        <v>4</v>
      </c>
      <c r="O84" s="71">
        <v>5</v>
      </c>
      <c r="P84" s="71">
        <v>4</v>
      </c>
      <c r="Q84" s="71">
        <v>6</v>
      </c>
      <c r="R84" s="71">
        <v>5</v>
      </c>
      <c r="S84" s="71">
        <v>4</v>
      </c>
      <c r="T84" s="71">
        <v>4</v>
      </c>
      <c r="U84" s="71">
        <v>6</v>
      </c>
      <c r="V84" s="71">
        <v>4</v>
      </c>
      <c r="W84" s="71">
        <v>5</v>
      </c>
      <c r="X84" s="71">
        <v>6</v>
      </c>
      <c r="Y84" s="71">
        <v>5</v>
      </c>
      <c r="Z84" s="71">
        <v>5</v>
      </c>
      <c r="AA84" s="71">
        <v>5</v>
      </c>
      <c r="AB84" s="71">
        <v>6</v>
      </c>
      <c r="AC84" s="71">
        <v>2</v>
      </c>
      <c r="AD84" s="71">
        <v>4</v>
      </c>
      <c r="AE84" s="71">
        <v>4</v>
      </c>
      <c r="AF84" s="71">
        <v>4</v>
      </c>
      <c r="AG84" s="71">
        <v>4</v>
      </c>
      <c r="AH84" s="71">
        <v>5</v>
      </c>
      <c r="AI84" s="71">
        <v>3</v>
      </c>
      <c r="AJ84" s="71">
        <v>4</v>
      </c>
      <c r="AK84" s="71">
        <v>7</v>
      </c>
      <c r="AL84" s="71">
        <v>5</v>
      </c>
      <c r="AM84" s="71">
        <v>8</v>
      </c>
      <c r="AN84" s="71">
        <v>8</v>
      </c>
      <c r="AO84" s="71">
        <v>9</v>
      </c>
      <c r="AP84" s="71">
        <v>6</v>
      </c>
      <c r="AQ84" s="71">
        <v>5</v>
      </c>
      <c r="AR84" s="71">
        <v>5</v>
      </c>
      <c r="AS84" s="71">
        <v>5</v>
      </c>
      <c r="AT84" s="71">
        <v>5</v>
      </c>
      <c r="AU84" s="71">
        <v>5</v>
      </c>
      <c r="AV84" s="71">
        <v>5</v>
      </c>
      <c r="AW84" s="71">
        <v>5</v>
      </c>
      <c r="AX84" s="71">
        <v>4</v>
      </c>
      <c r="AY84" s="71">
        <v>5</v>
      </c>
      <c r="AZ84" s="71">
        <v>5</v>
      </c>
      <c r="BA84" s="71">
        <v>4</v>
      </c>
      <c r="BB84" s="71">
        <v>5</v>
      </c>
      <c r="BC84" s="71">
        <v>5</v>
      </c>
      <c r="BD84" s="71">
        <v>4</v>
      </c>
      <c r="BE84" s="71">
        <v>5</v>
      </c>
      <c r="BF84" s="71">
        <v>5</v>
      </c>
      <c r="BG84" s="71">
        <v>5</v>
      </c>
      <c r="BH84" s="71">
        <v>5</v>
      </c>
      <c r="BI84" s="71">
        <v>5</v>
      </c>
      <c r="BJ84" s="71">
        <v>4</v>
      </c>
      <c r="BK84" s="71">
        <v>5</v>
      </c>
      <c r="BL84" s="71">
        <v>8</v>
      </c>
      <c r="BM84" s="71">
        <v>7</v>
      </c>
      <c r="BN84" s="71">
        <v>7</v>
      </c>
      <c r="BO84" s="71">
        <v>8</v>
      </c>
      <c r="BP84" s="71">
        <v>9</v>
      </c>
      <c r="BQ84" s="71">
        <v>8</v>
      </c>
      <c r="BR84" s="71">
        <v>8</v>
      </c>
      <c r="BS84" s="71">
        <v>8</v>
      </c>
      <c r="BT84" s="71">
        <v>10</v>
      </c>
      <c r="BU84" s="71">
        <v>10</v>
      </c>
      <c r="BV84" s="71">
        <v>10</v>
      </c>
      <c r="BW84" s="71">
        <v>12</v>
      </c>
      <c r="BX84" s="71">
        <v>14</v>
      </c>
      <c r="BY84" s="71">
        <v>17</v>
      </c>
      <c r="BZ84" s="71">
        <v>13</v>
      </c>
      <c r="CA84" s="71">
        <v>14</v>
      </c>
      <c r="CB84" s="71">
        <v>21</v>
      </c>
      <c r="CC84" s="71">
        <v>9</v>
      </c>
      <c r="CD84" s="71">
        <v>10</v>
      </c>
      <c r="CE84" s="71">
        <v>12</v>
      </c>
      <c r="CF84" s="71">
        <v>13</v>
      </c>
    </row>
    <row r="85" spans="1:84" x14ac:dyDescent="0.25">
      <c r="A85" s="48" t="s">
        <v>88</v>
      </c>
      <c r="B85" s="62" t="s">
        <v>74</v>
      </c>
      <c r="C85" s="63" t="s">
        <v>89</v>
      </c>
      <c r="D85" s="17"/>
      <c r="E85" s="11"/>
      <c r="F85" s="27" t="s">
        <v>68</v>
      </c>
      <c r="G85" s="23" t="e">
        <f ca="1">G84/G8</f>
        <v>#REF!</v>
      </c>
      <c r="H85" s="76" t="e">
        <f>IF(H5=0, 0, H84/H5)</f>
        <v>#REF!</v>
      </c>
      <c r="I85" s="76">
        <v>1.4958863126402393E-3</v>
      </c>
      <c r="J85" s="76">
        <v>1.4942099364960778E-3</v>
      </c>
      <c r="K85" s="76">
        <v>1.8684603886397607E-3</v>
      </c>
      <c r="L85" s="76">
        <v>1.4897579143389199E-3</v>
      </c>
      <c r="M85" s="76">
        <v>1.9069412662090007E-3</v>
      </c>
      <c r="N85" s="76">
        <v>1.5249714067861228E-3</v>
      </c>
      <c r="O85" s="76">
        <v>1.9054878048780487E-3</v>
      </c>
      <c r="P85" s="76">
        <v>1.5243902439024391E-3</v>
      </c>
      <c r="Q85" s="76">
        <v>2.2962112514351321E-3</v>
      </c>
      <c r="R85" s="76">
        <v>1.9149751053236309E-3</v>
      </c>
      <c r="S85" s="76">
        <v>1.5390534821085034E-3</v>
      </c>
      <c r="T85" s="76">
        <v>1.5420200462606013E-3</v>
      </c>
      <c r="U85" s="76">
        <v>2.3228803716608595E-3</v>
      </c>
      <c r="V85" s="76">
        <v>1.554001554001554E-3</v>
      </c>
      <c r="W85" s="76">
        <v>1.9485580670303975E-3</v>
      </c>
      <c r="X85" s="76">
        <v>2.3382696804364772E-3</v>
      </c>
      <c r="Y85" s="76">
        <v>1.9538882375928096E-3</v>
      </c>
      <c r="Z85" s="76">
        <v>1.9561815336463224E-3</v>
      </c>
      <c r="AA85" s="76">
        <v>1.9747235387045812E-3</v>
      </c>
      <c r="AB85" s="76">
        <v>2.3847376788553257E-3</v>
      </c>
      <c r="AC85" s="76">
        <v>8.0645161290322581E-4</v>
      </c>
      <c r="AD85" s="76">
        <v>1.6366612111292963E-3</v>
      </c>
      <c r="AE85" s="76">
        <v>1.6625103906899418E-3</v>
      </c>
      <c r="AF85" s="76">
        <v>1.6736401673640166E-3</v>
      </c>
      <c r="AG85" s="76">
        <v>1.6743407283382169E-3</v>
      </c>
      <c r="AH85" s="76">
        <v>2.1123785382340513E-3</v>
      </c>
      <c r="AI85" s="76">
        <v>1.2722646310432571E-3</v>
      </c>
      <c r="AJ85" s="76">
        <v>1.6999575010624734E-3</v>
      </c>
      <c r="AK85" s="76">
        <v>2.967359050445104E-3</v>
      </c>
      <c r="AL85" s="76">
        <v>2.1159542953872196E-3</v>
      </c>
      <c r="AM85" s="76">
        <v>3.3898305084745762E-3</v>
      </c>
      <c r="AN85" s="76">
        <v>3.3955857385398981E-3</v>
      </c>
      <c r="AO85" s="76">
        <v>3.9130434782608699E-3</v>
      </c>
      <c r="AP85" s="76">
        <v>2.6086956521739132E-3</v>
      </c>
      <c r="AQ85" s="76">
        <v>2.1240441801189465E-3</v>
      </c>
      <c r="AR85" s="76">
        <v>2.1805494984736152E-3</v>
      </c>
      <c r="AS85" s="76">
        <v>2.1777003484320556E-3</v>
      </c>
      <c r="AT85" s="76">
        <v>2.1843599825251202E-3</v>
      </c>
      <c r="AU85" s="76">
        <v>2.1834061135371178E-3</v>
      </c>
      <c r="AV85" s="76">
        <v>2.1872265966754157E-3</v>
      </c>
      <c r="AW85" s="76">
        <v>2.1853146853146855E-3</v>
      </c>
      <c r="AX85" s="76">
        <v>1.7459624618070711E-3</v>
      </c>
      <c r="AY85" s="76">
        <v>2.1824530772588391E-3</v>
      </c>
      <c r="AZ85" s="76">
        <v>2.1872265966754157E-3</v>
      </c>
      <c r="BA85" s="76">
        <v>1.7543859649122807E-3</v>
      </c>
      <c r="BB85" s="76">
        <v>2.1987686895338612E-3</v>
      </c>
      <c r="BC85" s="76">
        <v>2.1987686895338612E-3</v>
      </c>
      <c r="BD85" s="76">
        <v>1.7605633802816902E-3</v>
      </c>
      <c r="BE85" s="76">
        <v>2.2026431718061676E-3</v>
      </c>
      <c r="BF85" s="76">
        <v>2.2055580061755625E-3</v>
      </c>
      <c r="BG85" s="76">
        <v>2.2094564737074681E-3</v>
      </c>
      <c r="BH85" s="76">
        <v>2.2094564737074681E-3</v>
      </c>
      <c r="BI85" s="76">
        <v>2.2094564737074681E-3</v>
      </c>
      <c r="BJ85" s="76">
        <v>1.76522506619594E-3</v>
      </c>
      <c r="BK85" s="76">
        <v>2.2163120567375888E-3</v>
      </c>
      <c r="BL85" s="76">
        <v>3.5618878005342831E-3</v>
      </c>
      <c r="BM85" s="76">
        <v>3.116651825467498E-3</v>
      </c>
      <c r="BN85" s="76">
        <v>3.1250000000000002E-3</v>
      </c>
      <c r="BO85" s="76">
        <v>3.5730236712818221E-3</v>
      </c>
      <c r="BP85" s="76">
        <v>4.0214477211796247E-3</v>
      </c>
      <c r="BQ85" s="76">
        <v>3.5618878005342831E-3</v>
      </c>
      <c r="BR85" s="76">
        <v>3.5634743875278397E-3</v>
      </c>
      <c r="BS85" s="76">
        <v>3.5618878005342831E-3</v>
      </c>
      <c r="BT85" s="76">
        <v>4.4523597506678537E-3</v>
      </c>
      <c r="BU85" s="76">
        <v>4.4523597506678537E-3</v>
      </c>
      <c r="BV85" s="76">
        <v>4.4424700133274099E-3</v>
      </c>
      <c r="BW85" s="76">
        <v>5.3452115812917594E-3</v>
      </c>
      <c r="BX85" s="76">
        <v>6.2583817612874388E-3</v>
      </c>
      <c r="BY85" s="76">
        <v>7.6164874551971325E-3</v>
      </c>
      <c r="BZ85" s="76">
        <v>5.8243727598566311E-3</v>
      </c>
      <c r="CA85" s="76">
        <v>6.269592476489028E-3</v>
      </c>
      <c r="CB85" s="76">
        <v>9.4043887147335428E-3</v>
      </c>
      <c r="CC85" s="76">
        <v>4.0340654415060512E-3</v>
      </c>
      <c r="CD85" s="76">
        <v>4.4762757385854966E-3</v>
      </c>
      <c r="CE85" s="76">
        <v>5.364327223960662E-3</v>
      </c>
      <c r="CF85" s="76">
        <v>5.8348294434470375E-3</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1" t="e">
        <f>#REF!</f>
        <v>#REF!</v>
      </c>
      <c r="I86" s="71">
        <v>711</v>
      </c>
      <c r="J86" s="71">
        <v>872</v>
      </c>
      <c r="K86" s="71">
        <v>1122</v>
      </c>
      <c r="L86" s="71">
        <v>746</v>
      </c>
      <c r="M86" s="71">
        <v>760</v>
      </c>
      <c r="N86" s="71">
        <v>906</v>
      </c>
      <c r="O86" s="71">
        <v>740</v>
      </c>
      <c r="P86" s="71">
        <v>664</v>
      </c>
      <c r="Q86" s="71">
        <v>537</v>
      </c>
      <c r="R86" s="71">
        <v>666</v>
      </c>
      <c r="S86" s="71">
        <v>824</v>
      </c>
      <c r="T86" s="71">
        <v>398</v>
      </c>
      <c r="U86" s="71">
        <v>774</v>
      </c>
      <c r="V86" s="71">
        <v>928</v>
      </c>
      <c r="W86" s="71">
        <v>1004</v>
      </c>
      <c r="X86" s="71">
        <v>586</v>
      </c>
      <c r="Y86" s="71">
        <v>713</v>
      </c>
      <c r="Z86" s="71">
        <v>955</v>
      </c>
      <c r="AA86" s="71">
        <v>721</v>
      </c>
      <c r="AB86" s="71">
        <v>801</v>
      </c>
      <c r="AC86" s="71">
        <v>960</v>
      </c>
      <c r="AD86" s="71">
        <v>645</v>
      </c>
      <c r="AE86" s="71">
        <v>850</v>
      </c>
      <c r="AF86" s="71">
        <v>924</v>
      </c>
      <c r="AG86" s="71">
        <v>84</v>
      </c>
      <c r="AH86" s="71">
        <v>802</v>
      </c>
      <c r="AI86" s="71">
        <v>1006</v>
      </c>
      <c r="AJ86" s="71">
        <v>704</v>
      </c>
      <c r="AK86" s="71">
        <v>781</v>
      </c>
      <c r="AL86" s="71">
        <v>926</v>
      </c>
      <c r="AM86" s="71">
        <v>663</v>
      </c>
      <c r="AN86" s="71">
        <v>836</v>
      </c>
      <c r="AO86" s="71">
        <v>1033</v>
      </c>
      <c r="AP86" s="71">
        <v>920</v>
      </c>
      <c r="AQ86" s="71">
        <v>1062</v>
      </c>
      <c r="AR86" s="71">
        <v>1158</v>
      </c>
      <c r="AS86" s="71">
        <v>872</v>
      </c>
      <c r="AT86" s="71">
        <v>932</v>
      </c>
      <c r="AU86" s="71">
        <v>905</v>
      </c>
      <c r="AV86" s="71">
        <v>711</v>
      </c>
      <c r="AW86" s="71">
        <v>828</v>
      </c>
      <c r="AX86" s="71">
        <v>798</v>
      </c>
      <c r="AY86" s="71">
        <v>822</v>
      </c>
      <c r="AZ86" s="71">
        <v>750</v>
      </c>
      <c r="BA86" s="71">
        <v>886</v>
      </c>
      <c r="BB86" s="71">
        <v>888</v>
      </c>
      <c r="BC86" s="71">
        <v>917</v>
      </c>
      <c r="BD86" s="71">
        <v>919</v>
      </c>
      <c r="BE86" s="71">
        <v>886</v>
      </c>
      <c r="BF86" s="71">
        <v>795</v>
      </c>
      <c r="BG86" s="71">
        <v>823</v>
      </c>
      <c r="BH86" s="71">
        <v>921</v>
      </c>
      <c r="BI86" s="71">
        <v>791</v>
      </c>
      <c r="BJ86" s="71">
        <v>941</v>
      </c>
      <c r="BK86" s="71">
        <v>1124</v>
      </c>
      <c r="BL86" s="71">
        <v>1105</v>
      </c>
      <c r="BM86" s="71">
        <v>1055</v>
      </c>
      <c r="BN86" s="71">
        <v>1170</v>
      </c>
      <c r="BO86" s="71">
        <v>1222</v>
      </c>
      <c r="BP86" s="71">
        <v>1144</v>
      </c>
      <c r="BQ86" s="71">
        <v>1133</v>
      </c>
      <c r="BR86" s="71">
        <v>1233</v>
      </c>
      <c r="BS86" s="71">
        <v>1148</v>
      </c>
      <c r="BT86" s="71">
        <v>1140</v>
      </c>
      <c r="BU86" s="71">
        <v>1084</v>
      </c>
      <c r="BV86" s="71">
        <v>1206</v>
      </c>
      <c r="BW86" s="71">
        <v>871</v>
      </c>
      <c r="BX86" s="71">
        <v>1336</v>
      </c>
      <c r="BY86" s="71">
        <v>2225</v>
      </c>
      <c r="BZ86" s="71">
        <v>1252</v>
      </c>
      <c r="CA86" s="71">
        <v>1214</v>
      </c>
      <c r="CB86" s="71">
        <v>11100</v>
      </c>
      <c r="CC86" s="71">
        <v>1218</v>
      </c>
      <c r="CD86" s="71">
        <v>1337</v>
      </c>
      <c r="CE86" s="71">
        <v>1345</v>
      </c>
      <c r="CF86" s="71">
        <v>1237</v>
      </c>
    </row>
    <row r="87" spans="1:84" x14ac:dyDescent="0.25">
      <c r="A87" s="48" t="s">
        <v>88</v>
      </c>
      <c r="B87" s="62" t="s">
        <v>74</v>
      </c>
      <c r="C87" s="63" t="s">
        <v>89</v>
      </c>
      <c r="D87" s="17"/>
      <c r="E87" s="11"/>
      <c r="F87" s="27" t="s">
        <v>68</v>
      </c>
      <c r="G87" s="23" t="e">
        <f ca="1">G86/G8</f>
        <v>#REF!</v>
      </c>
      <c r="H87" s="76" t="e">
        <f>IF(H6=0, 0, H86/H6)</f>
        <v>#REF!</v>
      </c>
      <c r="I87" s="76">
        <v>3.2316712876687421E-2</v>
      </c>
      <c r="J87" s="76">
        <v>3.9539312596354403E-2</v>
      </c>
      <c r="K87" s="76">
        <v>5.0718741524274476E-2</v>
      </c>
      <c r="L87" s="76">
        <v>3.3662740851044627E-2</v>
      </c>
      <c r="M87" s="76">
        <v>3.4175735227988127E-2</v>
      </c>
      <c r="N87" s="76">
        <v>4.0704465810045824E-2</v>
      </c>
      <c r="O87" s="76">
        <v>3.2668197068691507E-2</v>
      </c>
      <c r="P87" s="76">
        <v>2.9216350596207155E-2</v>
      </c>
      <c r="Q87" s="76">
        <v>2.3538178311563074E-2</v>
      </c>
      <c r="R87" s="76">
        <v>2.9158092903112824E-2</v>
      </c>
      <c r="S87" s="76">
        <v>3.6007690963118337E-2</v>
      </c>
      <c r="T87" s="76">
        <v>1.7357931004404904E-2</v>
      </c>
      <c r="U87" s="76">
        <v>3.3649247891487696E-2</v>
      </c>
      <c r="V87" s="76">
        <v>4.0260303687635578E-2</v>
      </c>
      <c r="W87" s="76">
        <v>4.3491444661035307E-2</v>
      </c>
      <c r="X87" s="76">
        <v>2.5372358850017318E-2</v>
      </c>
      <c r="Y87" s="76">
        <v>3.0836432834529887E-2</v>
      </c>
      <c r="Z87" s="76">
        <v>4.1268743788081756E-2</v>
      </c>
      <c r="AA87" s="76">
        <v>3.1062858127611909E-2</v>
      </c>
      <c r="AB87" s="76">
        <v>3.4438281955372116E-2</v>
      </c>
      <c r="AC87" s="76">
        <v>4.1125819303431434E-2</v>
      </c>
      <c r="AD87" s="76">
        <v>2.7559391556998804E-2</v>
      </c>
      <c r="AE87" s="76">
        <v>3.6208732694355698E-2</v>
      </c>
      <c r="AF87" s="76">
        <v>3.9195724102825145E-2</v>
      </c>
      <c r="AG87" s="76">
        <v>3.5564587831830308E-3</v>
      </c>
      <c r="AH87" s="76">
        <v>3.3934162647033937E-2</v>
      </c>
      <c r="AI87" s="76">
        <v>4.244904848305836E-2</v>
      </c>
      <c r="AJ87" s="76">
        <v>2.9576103852455574E-2</v>
      </c>
      <c r="AK87" s="76">
        <v>3.2665523443054914E-2</v>
      </c>
      <c r="AL87" s="76">
        <v>3.8668726771620664E-2</v>
      </c>
      <c r="AM87" s="76">
        <v>2.7583624563155267E-2</v>
      </c>
      <c r="AN87" s="76">
        <v>3.4710400664313891E-2</v>
      </c>
      <c r="AO87" s="76">
        <v>4.3745235877022108E-2</v>
      </c>
      <c r="AP87" s="76">
        <v>3.8843149672788686E-2</v>
      </c>
      <c r="AQ87" s="76">
        <v>4.3786591902366619E-2</v>
      </c>
      <c r="AR87" s="76">
        <v>4.8632984754945194E-2</v>
      </c>
      <c r="AS87" s="76">
        <v>3.6557246467949521E-2</v>
      </c>
      <c r="AT87" s="76">
        <v>3.8868963216281589E-2</v>
      </c>
      <c r="AU87" s="76">
        <v>3.7661256762380357E-2</v>
      </c>
      <c r="AV87" s="76">
        <v>2.9489838241393614E-2</v>
      </c>
      <c r="AW87" s="76">
        <v>3.4316976127320958E-2</v>
      </c>
      <c r="AX87" s="76">
        <v>3.3065384934117842E-2</v>
      </c>
      <c r="AY87" s="76">
        <v>3.4120625959902041E-2</v>
      </c>
      <c r="AZ87" s="76">
        <v>3.1199301135654563E-2</v>
      </c>
      <c r="BA87" s="76">
        <v>3.6737571008002651E-2</v>
      </c>
      <c r="BB87" s="76">
        <v>3.6738240039717013E-2</v>
      </c>
      <c r="BC87" s="76">
        <v>3.7815992412058227E-2</v>
      </c>
      <c r="BD87" s="76">
        <v>3.7834499794153972E-2</v>
      </c>
      <c r="BE87" s="76">
        <v>3.6284708002293393E-2</v>
      </c>
      <c r="BF87" s="76">
        <v>3.2297379646556976E-2</v>
      </c>
      <c r="BG87" s="76">
        <v>3.3178794597863333E-2</v>
      </c>
      <c r="BH87" s="76">
        <v>3.6826742372745809E-2</v>
      </c>
      <c r="BI87" s="76">
        <v>3.1385152561203028E-2</v>
      </c>
      <c r="BJ87" s="76">
        <v>3.70399527652037E-2</v>
      </c>
      <c r="BK87" s="76">
        <v>4.400595098269517E-2</v>
      </c>
      <c r="BL87" s="76">
        <v>4.2791310072416065E-2</v>
      </c>
      <c r="BM87" s="76">
        <v>4.0855051698098596E-2</v>
      </c>
      <c r="BN87" s="76">
        <v>4.5081493468963126E-2</v>
      </c>
      <c r="BO87" s="76">
        <v>4.7099633840817112E-2</v>
      </c>
      <c r="BP87" s="76">
        <v>4.4044044044044044E-2</v>
      </c>
      <c r="BQ87" s="76">
        <v>4.3421607327635767E-2</v>
      </c>
      <c r="BR87" s="76">
        <v>4.7048498492769104E-2</v>
      </c>
      <c r="BS87" s="76">
        <v>4.3417419916039486E-2</v>
      </c>
      <c r="BT87" s="76">
        <v>4.311485949850611E-2</v>
      </c>
      <c r="BU87" s="76">
        <v>4.0996936575772476E-2</v>
      </c>
      <c r="BV87" s="76">
        <v>4.5351985559566786E-2</v>
      </c>
      <c r="BW87" s="76">
        <v>3.2629055218401141E-2</v>
      </c>
      <c r="BX87" s="76">
        <v>4.9837728951393295E-2</v>
      </c>
      <c r="BY87" s="76">
        <v>8.2873957091775918E-2</v>
      </c>
      <c r="BZ87" s="76">
        <v>4.6487449873756123E-2</v>
      </c>
      <c r="CA87" s="76">
        <v>4.4986289186985842E-2</v>
      </c>
      <c r="CB87" s="76">
        <v>0.41214911629288581</v>
      </c>
      <c r="CC87" s="76">
        <v>4.5007759958613551E-2</v>
      </c>
      <c r="CD87" s="76">
        <v>4.9044422434980375E-2</v>
      </c>
      <c r="CE87" s="76">
        <v>4.9164747596593193E-2</v>
      </c>
      <c r="CF87" s="76">
        <v>4.5329619993403937E-2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379</v>
      </c>
      <c r="J88" s="73">
        <v>493</v>
      </c>
      <c r="K88" s="73">
        <v>675</v>
      </c>
      <c r="L88" s="73">
        <v>372</v>
      </c>
      <c r="M88" s="73">
        <v>407</v>
      </c>
      <c r="N88" s="73">
        <v>553</v>
      </c>
      <c r="O88" s="73">
        <v>424</v>
      </c>
      <c r="P88" s="73">
        <v>328</v>
      </c>
      <c r="Q88" s="73">
        <v>293</v>
      </c>
      <c r="R88" s="73">
        <v>343</v>
      </c>
      <c r="S88" s="73">
        <v>458</v>
      </c>
      <c r="T88" s="73">
        <v>231</v>
      </c>
      <c r="U88" s="73">
        <v>396</v>
      </c>
      <c r="V88" s="73">
        <v>518</v>
      </c>
      <c r="W88" s="73">
        <v>551</v>
      </c>
      <c r="X88" s="73">
        <v>271</v>
      </c>
      <c r="Y88" s="73">
        <v>371</v>
      </c>
      <c r="Z88" s="73">
        <v>514</v>
      </c>
      <c r="AA88" s="73">
        <v>355</v>
      </c>
      <c r="AB88" s="73">
        <v>417</v>
      </c>
      <c r="AC88" s="73">
        <v>504</v>
      </c>
      <c r="AD88" s="73">
        <v>327</v>
      </c>
      <c r="AE88" s="73">
        <v>427</v>
      </c>
      <c r="AF88" s="73">
        <v>497</v>
      </c>
      <c r="AG88" s="73">
        <v>32</v>
      </c>
      <c r="AH88" s="73">
        <v>388</v>
      </c>
      <c r="AI88" s="73">
        <v>526</v>
      </c>
      <c r="AJ88" s="73">
        <v>326</v>
      </c>
      <c r="AK88" s="73">
        <v>402</v>
      </c>
      <c r="AL88" s="73">
        <v>487</v>
      </c>
      <c r="AM88" s="73">
        <v>314</v>
      </c>
      <c r="AN88" s="73">
        <v>404</v>
      </c>
      <c r="AO88" s="73">
        <v>542</v>
      </c>
      <c r="AP88" s="73">
        <v>429</v>
      </c>
      <c r="AQ88" s="73">
        <v>503</v>
      </c>
      <c r="AR88" s="73">
        <v>520</v>
      </c>
      <c r="AS88" s="73">
        <v>406</v>
      </c>
      <c r="AT88" s="73">
        <v>485</v>
      </c>
      <c r="AU88" s="73">
        <v>444</v>
      </c>
      <c r="AV88" s="73">
        <v>346</v>
      </c>
      <c r="AW88" s="73">
        <v>438</v>
      </c>
      <c r="AX88" s="73">
        <v>374</v>
      </c>
      <c r="AY88" s="73">
        <v>352</v>
      </c>
      <c r="AZ88" s="73">
        <v>381</v>
      </c>
      <c r="BA88" s="73">
        <v>460</v>
      </c>
      <c r="BB88" s="73">
        <v>436</v>
      </c>
      <c r="BC88" s="73">
        <v>488</v>
      </c>
      <c r="BD88" s="73">
        <v>477</v>
      </c>
      <c r="BE88" s="73">
        <v>437</v>
      </c>
      <c r="BF88" s="73">
        <v>396</v>
      </c>
      <c r="BG88" s="73">
        <v>410</v>
      </c>
      <c r="BH88" s="73">
        <v>463</v>
      </c>
      <c r="BI88" s="73">
        <v>385</v>
      </c>
      <c r="BJ88" s="73">
        <v>452</v>
      </c>
      <c r="BK88" s="73">
        <v>575</v>
      </c>
      <c r="BL88" s="73">
        <v>563</v>
      </c>
      <c r="BM88" s="73">
        <v>727</v>
      </c>
      <c r="BN88" s="73">
        <v>558</v>
      </c>
      <c r="BO88" s="73">
        <v>861</v>
      </c>
      <c r="BP88" s="73">
        <v>531</v>
      </c>
      <c r="BQ88" s="73">
        <v>822</v>
      </c>
      <c r="BR88" s="73">
        <v>594</v>
      </c>
      <c r="BS88" s="73">
        <v>813</v>
      </c>
      <c r="BT88" s="73">
        <v>890</v>
      </c>
      <c r="BU88" s="73">
        <v>974</v>
      </c>
      <c r="BV88" s="73">
        <v>1126</v>
      </c>
      <c r="BW88" s="73">
        <v>761</v>
      </c>
      <c r="BX88" s="73">
        <v>1200</v>
      </c>
      <c r="BY88" s="73">
        <v>2025</v>
      </c>
      <c r="BZ88" s="73">
        <v>1112</v>
      </c>
      <c r="CA88" s="73">
        <v>1097</v>
      </c>
      <c r="CB88" s="73">
        <v>1311</v>
      </c>
      <c r="CC88" s="73">
        <v>1071</v>
      </c>
      <c r="CD88" s="73">
        <v>1229</v>
      </c>
      <c r="CE88" s="73">
        <v>1238</v>
      </c>
      <c r="CF88" s="73">
        <v>1108</v>
      </c>
    </row>
    <row r="89" spans="1:84" x14ac:dyDescent="0.25">
      <c r="A89" s="48" t="s">
        <v>88</v>
      </c>
      <c r="B89" s="62" t="s">
        <v>74</v>
      </c>
      <c r="C89" s="63" t="s">
        <v>89</v>
      </c>
      <c r="D89" s="17"/>
      <c r="E89" s="11"/>
      <c r="F89" s="27" t="s">
        <v>68</v>
      </c>
      <c r="G89" s="23" t="e">
        <f ca="1">G88/G8</f>
        <v>#REF!</v>
      </c>
      <c r="H89" s="76" t="e">
        <f>IF(H8=0, 0, H88/H8)</f>
        <v>#REF!</v>
      </c>
      <c r="I89" s="76">
        <v>1.5359675785207701E-2</v>
      </c>
      <c r="J89" s="76">
        <v>1.9934495168007764E-2</v>
      </c>
      <c r="K89" s="76">
        <v>2.7219937091700945E-2</v>
      </c>
      <c r="L89" s="76">
        <v>1.4972228930210094E-2</v>
      </c>
      <c r="M89" s="76">
        <v>1.6371681415929203E-2</v>
      </c>
      <c r="N89" s="76">
        <v>2.2225794783167878E-2</v>
      </c>
      <c r="O89" s="76">
        <v>1.677480614021206E-2</v>
      </c>
      <c r="P89" s="76">
        <v>1.2938345627391424E-2</v>
      </c>
      <c r="Q89" s="76">
        <v>1.1523184016989815E-2</v>
      </c>
      <c r="R89" s="76">
        <v>1.3476347634763476E-2</v>
      </c>
      <c r="S89" s="76">
        <v>1.7972766157830711E-2</v>
      </c>
      <c r="T89" s="76">
        <v>9.0506601888492733E-3</v>
      </c>
      <c r="U89" s="76">
        <v>1.5477819034590581E-2</v>
      </c>
      <c r="V89" s="76">
        <v>2.0215423040899155E-2</v>
      </c>
      <c r="W89" s="76">
        <v>2.1480644029472536E-2</v>
      </c>
      <c r="X89" s="76">
        <v>1.0560361624191411E-2</v>
      </c>
      <c r="Y89" s="76">
        <v>1.4446477940890151E-2</v>
      </c>
      <c r="Z89" s="76">
        <v>2.0002334902906954E-2</v>
      </c>
      <c r="AA89" s="76">
        <v>1.3790156547410946E-2</v>
      </c>
      <c r="AB89" s="76">
        <v>1.6178467507274492E-2</v>
      </c>
      <c r="AC89" s="76">
        <v>1.9517484413120088E-2</v>
      </c>
      <c r="AD89" s="76">
        <v>1.2650882079851438E-2</v>
      </c>
      <c r="AE89" s="76">
        <v>1.6498589699006992E-2</v>
      </c>
      <c r="AF89" s="76">
        <v>1.914188876906486E-2</v>
      </c>
      <c r="AG89" s="76">
        <v>1.2303906490310674E-3</v>
      </c>
      <c r="AH89" s="76">
        <v>1.4922502980654589E-2</v>
      </c>
      <c r="AI89" s="76">
        <v>2.0186514180450549E-2</v>
      </c>
      <c r="AJ89" s="76">
        <v>1.246367946169139E-2</v>
      </c>
      <c r="AK89" s="76">
        <v>1.5303791685701234E-2</v>
      </c>
      <c r="AL89" s="76">
        <v>1.8510072215887494E-2</v>
      </c>
      <c r="AM89" s="76">
        <v>1.1895741779057433E-2</v>
      </c>
      <c r="AN89" s="76">
        <v>1.5279301085435498E-2</v>
      </c>
      <c r="AO89" s="76">
        <v>2.0915335339970673E-2</v>
      </c>
      <c r="AP89" s="76">
        <v>1.6509524725803349E-2</v>
      </c>
      <c r="AQ89" s="76">
        <v>1.8904088995790741E-2</v>
      </c>
      <c r="AR89" s="76">
        <v>1.9920318725099601E-2</v>
      </c>
      <c r="AS89" s="76">
        <v>1.5526406363532067E-2</v>
      </c>
      <c r="AT89" s="76">
        <v>1.8464232687402445E-2</v>
      </c>
      <c r="AU89" s="76">
        <v>1.6869300911854103E-2</v>
      </c>
      <c r="AV89" s="76">
        <v>1.3108046673738445E-2</v>
      </c>
      <c r="AW89" s="76">
        <v>1.6580860084797092E-2</v>
      </c>
      <c r="AX89" s="76">
        <v>1.4153263954588458E-2</v>
      </c>
      <c r="AY89" s="76">
        <v>1.3342430445000379E-2</v>
      </c>
      <c r="AZ89" s="76">
        <v>1.4472934472934473E-2</v>
      </c>
      <c r="BA89" s="76">
        <v>1.7426222676819335E-2</v>
      </c>
      <c r="BB89" s="76">
        <v>1.6487048591416146E-2</v>
      </c>
      <c r="BC89" s="76">
        <v>1.8399125287486332E-2</v>
      </c>
      <c r="BD89" s="76">
        <v>1.7957985091484076E-2</v>
      </c>
      <c r="BE89" s="76">
        <v>1.6374400479616306E-2</v>
      </c>
      <c r="BF89" s="76">
        <v>1.473104679711331E-2</v>
      </c>
      <c r="BG89" s="76">
        <v>1.5147037091768878E-2</v>
      </c>
      <c r="BH89" s="76">
        <v>1.6977119389850397E-2</v>
      </c>
      <c r="BI89" s="76">
        <v>1.4017330517731012E-2</v>
      </c>
      <c r="BJ89" s="76">
        <v>1.6334790936359367E-2</v>
      </c>
      <c r="BK89" s="76">
        <v>2.0684941362687965E-2</v>
      </c>
      <c r="BL89" s="76">
        <v>2.0057714916812141E-2</v>
      </c>
      <c r="BM89" s="76">
        <v>2.5900459581744986E-2</v>
      </c>
      <c r="BN89" s="76">
        <v>1.9792146986840706E-2</v>
      </c>
      <c r="BO89" s="76">
        <v>3.054924780017031E-2</v>
      </c>
      <c r="BP89" s="76">
        <v>1.882177796682263E-2</v>
      </c>
      <c r="BQ89" s="76">
        <v>2.9005963513179717E-2</v>
      </c>
      <c r="BR89" s="76">
        <v>2.087726697595951E-2</v>
      </c>
      <c r="BS89" s="76">
        <v>2.8340363230731691E-2</v>
      </c>
      <c r="BT89" s="76">
        <v>3.1024505873740719E-2</v>
      </c>
      <c r="BU89" s="76">
        <v>3.3952661484296022E-2</v>
      </c>
      <c r="BV89" s="76">
        <v>3.9038934923551642E-2</v>
      </c>
      <c r="BW89" s="76">
        <v>2.6296693043989079E-2</v>
      </c>
      <c r="BX89" s="76">
        <v>4.1316623054675664E-2</v>
      </c>
      <c r="BY89" s="76">
        <v>6.9635488308115542E-2</v>
      </c>
      <c r="BZ89" s="76">
        <v>3.8129200384035111E-2</v>
      </c>
      <c r="CA89" s="76">
        <v>3.7544063794106575E-2</v>
      </c>
      <c r="CB89" s="76">
        <v>4.4951140065146583E-2</v>
      </c>
      <c r="CC89" s="76">
        <v>3.6561635885706482E-2</v>
      </c>
      <c r="CD89" s="76">
        <v>4.1668079335480591E-2</v>
      </c>
      <c r="CE89" s="76">
        <v>4.1832803946745961E-2</v>
      </c>
      <c r="CF89" s="76">
        <v>3.7537690144662399E-2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1" t="e">
        <f>#REF!</f>
        <v>#REF!</v>
      </c>
      <c r="I90" s="71">
        <v>0</v>
      </c>
      <c r="J90" s="71">
        <v>0</v>
      </c>
      <c r="K90" s="71">
        <v>0</v>
      </c>
      <c r="L90" s="71">
        <v>0</v>
      </c>
      <c r="M90" s="71">
        <v>0</v>
      </c>
      <c r="N90" s="71">
        <v>0</v>
      </c>
      <c r="O90" s="71">
        <v>0</v>
      </c>
      <c r="P90" s="71">
        <v>0</v>
      </c>
      <c r="Q90" s="71">
        <v>0</v>
      </c>
      <c r="R90" s="71">
        <v>0</v>
      </c>
      <c r="S90" s="71">
        <v>0</v>
      </c>
      <c r="T90" s="71">
        <v>0</v>
      </c>
      <c r="U90" s="71">
        <v>0</v>
      </c>
      <c r="V90" s="71">
        <v>0</v>
      </c>
      <c r="W90" s="71">
        <v>0</v>
      </c>
      <c r="X90" s="71">
        <v>0</v>
      </c>
      <c r="Y90" s="71">
        <v>0</v>
      </c>
      <c r="Z90" s="71">
        <v>0</v>
      </c>
      <c r="AA90" s="71">
        <v>0</v>
      </c>
      <c r="AB90" s="71">
        <v>0</v>
      </c>
      <c r="AC90" s="71">
        <v>0</v>
      </c>
      <c r="AD90" s="71">
        <v>0</v>
      </c>
      <c r="AE90" s="71">
        <v>0</v>
      </c>
      <c r="AF90" s="71">
        <v>0</v>
      </c>
      <c r="AG90" s="71">
        <v>0</v>
      </c>
      <c r="AH90" s="71">
        <v>0</v>
      </c>
      <c r="AI90" s="71">
        <v>0</v>
      </c>
      <c r="AJ90" s="71">
        <v>0</v>
      </c>
      <c r="AK90" s="71">
        <v>1</v>
      </c>
      <c r="AL90" s="71">
        <v>0</v>
      </c>
      <c r="AM90" s="71">
        <v>2</v>
      </c>
      <c r="AN90" s="71">
        <v>1</v>
      </c>
      <c r="AO90" s="71">
        <v>2</v>
      </c>
      <c r="AP90" s="71">
        <v>1</v>
      </c>
      <c r="AQ90" s="71">
        <v>0</v>
      </c>
      <c r="AR90" s="71">
        <v>0</v>
      </c>
      <c r="AS90" s="71">
        <v>0</v>
      </c>
      <c r="AT90" s="71">
        <v>0</v>
      </c>
      <c r="AU90" s="71">
        <v>0</v>
      </c>
      <c r="AV90" s="71">
        <v>0</v>
      </c>
      <c r="AW90" s="71">
        <v>0</v>
      </c>
      <c r="AX90" s="71">
        <v>0</v>
      </c>
      <c r="AY90" s="71">
        <v>0</v>
      </c>
      <c r="AZ90" s="71">
        <v>0</v>
      </c>
      <c r="BA90" s="71">
        <v>0</v>
      </c>
      <c r="BB90" s="71">
        <v>0</v>
      </c>
      <c r="BC90" s="71">
        <v>0</v>
      </c>
      <c r="BD90" s="71">
        <v>0</v>
      </c>
      <c r="BE90" s="71">
        <v>0</v>
      </c>
      <c r="BF90" s="71">
        <v>0</v>
      </c>
      <c r="BG90" s="71">
        <v>0</v>
      </c>
      <c r="BH90" s="71">
        <v>0</v>
      </c>
      <c r="BI90" s="71">
        <v>0</v>
      </c>
      <c r="BJ90" s="71">
        <v>0</v>
      </c>
      <c r="BK90" s="71">
        <v>0</v>
      </c>
      <c r="BL90" s="71">
        <v>0</v>
      </c>
      <c r="BM90" s="71">
        <v>0</v>
      </c>
      <c r="BN90" s="71">
        <v>0</v>
      </c>
      <c r="BO90" s="71">
        <v>1</v>
      </c>
      <c r="BP90" s="71">
        <v>1</v>
      </c>
      <c r="BQ90" s="71">
        <v>0</v>
      </c>
      <c r="BR90" s="71">
        <v>0</v>
      </c>
      <c r="BS90" s="71">
        <v>1</v>
      </c>
      <c r="BT90" s="71">
        <v>4</v>
      </c>
      <c r="BU90" s="71">
        <v>4</v>
      </c>
      <c r="BV90" s="71">
        <v>4</v>
      </c>
      <c r="BW90" s="71">
        <v>3</v>
      </c>
      <c r="BX90" s="71">
        <v>4</v>
      </c>
      <c r="BY90" s="71">
        <v>5</v>
      </c>
      <c r="BZ90" s="71">
        <v>4</v>
      </c>
      <c r="CA90" s="71">
        <v>3</v>
      </c>
      <c r="CB90" s="71">
        <v>3</v>
      </c>
      <c r="CC90" s="71">
        <v>2</v>
      </c>
      <c r="CD90" s="71">
        <v>3</v>
      </c>
      <c r="CE90" s="71">
        <v>2</v>
      </c>
      <c r="CF90" s="71">
        <v>3</v>
      </c>
    </row>
    <row r="91" spans="1:84" x14ac:dyDescent="0.25">
      <c r="A91" s="48" t="s">
        <v>88</v>
      </c>
      <c r="B91" s="62" t="s">
        <v>74</v>
      </c>
      <c r="C91" s="63" t="s">
        <v>89</v>
      </c>
      <c r="D91" s="17"/>
      <c r="E91" s="11"/>
      <c r="F91" s="27" t="s">
        <v>68</v>
      </c>
      <c r="G91" s="23" t="e">
        <f ca="1">G90/G8</f>
        <v>#REF!</v>
      </c>
      <c r="H91" s="76" t="e">
        <f>IF(H5=0, 0, H90/H5)</f>
        <v>#REF!</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v>0</v>
      </c>
      <c r="AK91" s="76">
        <v>4.2390843577787198E-4</v>
      </c>
      <c r="AL91" s="76">
        <v>0</v>
      </c>
      <c r="AM91" s="76">
        <v>8.4745762711864404E-4</v>
      </c>
      <c r="AN91" s="76">
        <v>4.2444821731748726E-4</v>
      </c>
      <c r="AO91" s="76">
        <v>8.6956521739130438E-4</v>
      </c>
      <c r="AP91" s="76">
        <v>4.3478260869565219E-4</v>
      </c>
      <c r="AQ91" s="76">
        <v>0</v>
      </c>
      <c r="AR91" s="76">
        <v>0</v>
      </c>
      <c r="AS91" s="76">
        <v>0</v>
      </c>
      <c r="AT91" s="76">
        <v>0</v>
      </c>
      <c r="AU91" s="76">
        <v>0</v>
      </c>
      <c r="AV91" s="76">
        <v>0</v>
      </c>
      <c r="AW91" s="76">
        <v>0</v>
      </c>
      <c r="AX91" s="76">
        <v>0</v>
      </c>
      <c r="AY91" s="76">
        <v>0</v>
      </c>
      <c r="AZ91" s="76">
        <v>0</v>
      </c>
      <c r="BA91" s="76">
        <v>0</v>
      </c>
      <c r="BB91" s="76">
        <v>0</v>
      </c>
      <c r="BC91" s="76">
        <v>0</v>
      </c>
      <c r="BD91" s="76">
        <v>0</v>
      </c>
      <c r="BE91" s="76">
        <v>0</v>
      </c>
      <c r="BF91" s="76">
        <v>0</v>
      </c>
      <c r="BG91" s="76">
        <v>0</v>
      </c>
      <c r="BH91" s="76">
        <v>0</v>
      </c>
      <c r="BI91" s="76">
        <v>0</v>
      </c>
      <c r="BJ91" s="76">
        <v>0</v>
      </c>
      <c r="BK91" s="76">
        <v>0</v>
      </c>
      <c r="BL91" s="76">
        <v>0</v>
      </c>
      <c r="BM91" s="76">
        <v>0</v>
      </c>
      <c r="BN91" s="76">
        <v>0</v>
      </c>
      <c r="BO91" s="76">
        <v>4.4662795891022776E-4</v>
      </c>
      <c r="BP91" s="76">
        <v>4.4682752457551384E-4</v>
      </c>
      <c r="BQ91" s="76">
        <v>0</v>
      </c>
      <c r="BR91" s="76">
        <v>0</v>
      </c>
      <c r="BS91" s="76">
        <v>4.4523597506678539E-4</v>
      </c>
      <c r="BT91" s="76">
        <v>1.7809439002671415E-3</v>
      </c>
      <c r="BU91" s="76">
        <v>1.7809439002671415E-3</v>
      </c>
      <c r="BV91" s="76">
        <v>1.7769880053309639E-3</v>
      </c>
      <c r="BW91" s="76">
        <v>1.3363028953229399E-3</v>
      </c>
      <c r="BX91" s="76">
        <v>1.7881090746535539E-3</v>
      </c>
      <c r="BY91" s="76">
        <v>2.2401433691756271E-3</v>
      </c>
      <c r="BZ91" s="76">
        <v>1.7921146953405018E-3</v>
      </c>
      <c r="CA91" s="76">
        <v>1.3434841021047917E-3</v>
      </c>
      <c r="CB91" s="76">
        <v>1.3434841021047917E-3</v>
      </c>
      <c r="CC91" s="76">
        <v>8.9645898700134474E-4</v>
      </c>
      <c r="CD91" s="76">
        <v>1.3428827215756492E-3</v>
      </c>
      <c r="CE91" s="76">
        <v>8.9405453732677696E-4</v>
      </c>
      <c r="CF91" s="76">
        <v>1.3464991023339318E-3</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1" t="e">
        <f>#REF!</f>
        <v>#REF!</v>
      </c>
      <c r="I92" s="71">
        <v>379</v>
      </c>
      <c r="J92" s="71">
        <v>493</v>
      </c>
      <c r="K92" s="71">
        <v>675</v>
      </c>
      <c r="L92" s="71">
        <v>372</v>
      </c>
      <c r="M92" s="71">
        <v>407</v>
      </c>
      <c r="N92" s="71">
        <v>553</v>
      </c>
      <c r="O92" s="71">
        <v>424</v>
      </c>
      <c r="P92" s="71">
        <v>328</v>
      </c>
      <c r="Q92" s="71">
        <v>293</v>
      </c>
      <c r="R92" s="71">
        <v>343</v>
      </c>
      <c r="S92" s="71">
        <v>458</v>
      </c>
      <c r="T92" s="71">
        <v>231</v>
      </c>
      <c r="U92" s="71">
        <v>396</v>
      </c>
      <c r="V92" s="71">
        <v>518</v>
      </c>
      <c r="W92" s="71">
        <v>551</v>
      </c>
      <c r="X92" s="71">
        <v>271</v>
      </c>
      <c r="Y92" s="71">
        <v>371</v>
      </c>
      <c r="Z92" s="71">
        <v>514</v>
      </c>
      <c r="AA92" s="71">
        <v>355</v>
      </c>
      <c r="AB92" s="71">
        <v>417</v>
      </c>
      <c r="AC92" s="71">
        <v>504</v>
      </c>
      <c r="AD92" s="71">
        <v>327</v>
      </c>
      <c r="AE92" s="71">
        <v>427</v>
      </c>
      <c r="AF92" s="71">
        <v>497</v>
      </c>
      <c r="AG92" s="71">
        <v>32</v>
      </c>
      <c r="AH92" s="71">
        <v>388</v>
      </c>
      <c r="AI92" s="71">
        <v>526</v>
      </c>
      <c r="AJ92" s="71">
        <v>326</v>
      </c>
      <c r="AK92" s="71">
        <v>401</v>
      </c>
      <c r="AL92" s="71">
        <v>487</v>
      </c>
      <c r="AM92" s="71">
        <v>312</v>
      </c>
      <c r="AN92" s="71">
        <v>403</v>
      </c>
      <c r="AO92" s="71">
        <v>540</v>
      </c>
      <c r="AP92" s="71">
        <v>428</v>
      </c>
      <c r="AQ92" s="71">
        <v>503</v>
      </c>
      <c r="AR92" s="71">
        <v>520</v>
      </c>
      <c r="AS92" s="71">
        <v>406</v>
      </c>
      <c r="AT92" s="71">
        <v>485</v>
      </c>
      <c r="AU92" s="71">
        <v>444</v>
      </c>
      <c r="AV92" s="71">
        <v>346</v>
      </c>
      <c r="AW92" s="71">
        <v>438</v>
      </c>
      <c r="AX92" s="71">
        <v>374</v>
      </c>
      <c r="AY92" s="71">
        <v>352</v>
      </c>
      <c r="AZ92" s="71">
        <v>381</v>
      </c>
      <c r="BA92" s="71">
        <v>460</v>
      </c>
      <c r="BB92" s="71">
        <v>436</v>
      </c>
      <c r="BC92" s="71">
        <v>488</v>
      </c>
      <c r="BD92" s="71">
        <v>477</v>
      </c>
      <c r="BE92" s="71">
        <v>437</v>
      </c>
      <c r="BF92" s="71">
        <v>396</v>
      </c>
      <c r="BG92" s="71">
        <v>410</v>
      </c>
      <c r="BH92" s="71">
        <v>463</v>
      </c>
      <c r="BI92" s="71">
        <v>385</v>
      </c>
      <c r="BJ92" s="71">
        <v>452</v>
      </c>
      <c r="BK92" s="71">
        <v>575</v>
      </c>
      <c r="BL92" s="71">
        <v>563</v>
      </c>
      <c r="BM92" s="71">
        <v>727</v>
      </c>
      <c r="BN92" s="71">
        <v>558</v>
      </c>
      <c r="BO92" s="71">
        <v>860</v>
      </c>
      <c r="BP92" s="71">
        <v>530</v>
      </c>
      <c r="BQ92" s="71">
        <v>822</v>
      </c>
      <c r="BR92" s="71">
        <v>594</v>
      </c>
      <c r="BS92" s="71">
        <v>812</v>
      </c>
      <c r="BT92" s="71">
        <v>886</v>
      </c>
      <c r="BU92" s="71">
        <v>970</v>
      </c>
      <c r="BV92" s="71">
        <v>1122</v>
      </c>
      <c r="BW92" s="71">
        <v>758</v>
      </c>
      <c r="BX92" s="71">
        <v>1196</v>
      </c>
      <c r="BY92" s="71">
        <v>2020</v>
      </c>
      <c r="BZ92" s="71">
        <v>1108</v>
      </c>
      <c r="CA92" s="71">
        <v>1094</v>
      </c>
      <c r="CB92" s="71">
        <v>1308</v>
      </c>
      <c r="CC92" s="71">
        <v>1069</v>
      </c>
      <c r="CD92" s="71">
        <v>1226</v>
      </c>
      <c r="CE92" s="71">
        <v>1236</v>
      </c>
      <c r="CF92" s="71">
        <v>1105</v>
      </c>
    </row>
    <row r="93" spans="1:84" x14ac:dyDescent="0.25">
      <c r="A93" s="48" t="s">
        <v>88</v>
      </c>
      <c r="B93" s="62" t="s">
        <v>74</v>
      </c>
      <c r="C93" s="63" t="s">
        <v>89</v>
      </c>
      <c r="D93" s="17"/>
      <c r="E93" s="11"/>
      <c r="F93" s="27" t="s">
        <v>68</v>
      </c>
      <c r="G93" s="23" t="e">
        <f ca="1">G92/G8</f>
        <v>#REF!</v>
      </c>
      <c r="H93" s="76" t="e">
        <f>IF(H6=0, 0, H92/H6)</f>
        <v>#REF!</v>
      </c>
      <c r="I93" s="76">
        <v>1.722648970501341E-2</v>
      </c>
      <c r="J93" s="76">
        <v>2.2354221456425138E-2</v>
      </c>
      <c r="K93" s="76">
        <v>3.0512611879576892E-2</v>
      </c>
      <c r="L93" s="76">
        <v>1.6786246108027616E-2</v>
      </c>
      <c r="M93" s="76">
        <v>1.830200557604101E-2</v>
      </c>
      <c r="N93" s="76">
        <v>2.4844999550723335E-2</v>
      </c>
      <c r="O93" s="76">
        <v>1.8717993996115134E-2</v>
      </c>
      <c r="P93" s="76">
        <v>1.4432173186078232E-2</v>
      </c>
      <c r="Q93" s="76">
        <v>1.2842991145787673E-2</v>
      </c>
      <c r="R93" s="76">
        <v>1.5016855654305853E-2</v>
      </c>
      <c r="S93" s="76">
        <v>2.0013983569306067E-2</v>
      </c>
      <c r="T93" s="76">
        <v>1.0074578045270182E-2</v>
      </c>
      <c r="U93" s="76">
        <v>1.7215894270063474E-2</v>
      </c>
      <c r="V93" s="76">
        <v>2.247288503253796E-2</v>
      </c>
      <c r="W93" s="76">
        <v>2.3868312757201648E-2</v>
      </c>
      <c r="X93" s="76">
        <v>1.1733633529615518E-2</v>
      </c>
      <c r="Y93" s="76">
        <v>1.604532479889283E-2</v>
      </c>
      <c r="Z93" s="76">
        <v>2.2211658960286935E-2</v>
      </c>
      <c r="AA93" s="76">
        <v>1.5294472448408083E-2</v>
      </c>
      <c r="AB93" s="76">
        <v>1.7928543789500838E-2</v>
      </c>
      <c r="AC93" s="76">
        <v>2.1591055134301505E-2</v>
      </c>
      <c r="AD93" s="76">
        <v>1.3971970603315672E-2</v>
      </c>
      <c r="AE93" s="76">
        <v>1.8189563365282217E-2</v>
      </c>
      <c r="AF93" s="76">
        <v>2.1082548570458982E-2</v>
      </c>
      <c r="AG93" s="76">
        <v>1.354841441212583E-3</v>
      </c>
      <c r="AH93" s="76">
        <v>1.6417026318016417E-2</v>
      </c>
      <c r="AI93" s="76">
        <v>2.2195029326131904E-2</v>
      </c>
      <c r="AJ93" s="76">
        <v>1.3695752636222325E-2</v>
      </c>
      <c r="AK93" s="76">
        <v>1.6771926889455852E-2</v>
      </c>
      <c r="AL93" s="76">
        <v>2.0336576606673068E-2</v>
      </c>
      <c r="AM93" s="76">
        <v>1.2980529206190713E-2</v>
      </c>
      <c r="AN93" s="76">
        <v>1.6732406061864231E-2</v>
      </c>
      <c r="AO93" s="76">
        <v>2.2867790293893454E-2</v>
      </c>
      <c r="AP93" s="76">
        <v>1.8070508760819084E-2</v>
      </c>
      <c r="AQ93" s="76">
        <v>2.073884720046178E-2</v>
      </c>
      <c r="AR93" s="76">
        <v>2.1838646003947755E-2</v>
      </c>
      <c r="AS93" s="76">
        <v>1.702091980044439E-2</v>
      </c>
      <c r="AT93" s="76">
        <v>2.0226874635082159E-2</v>
      </c>
      <c r="AU93" s="76">
        <v>1.8476903870162296E-2</v>
      </c>
      <c r="AV93" s="76">
        <v>1.4350891746163417E-2</v>
      </c>
      <c r="AW93" s="76">
        <v>1.8153183023872678E-2</v>
      </c>
      <c r="AX93" s="76">
        <v>1.5496809480401094E-2</v>
      </c>
      <c r="AY93" s="76">
        <v>1.4611265617865594E-2</v>
      </c>
      <c r="AZ93" s="76">
        <v>1.5849244976912518E-2</v>
      </c>
      <c r="BA93" s="76">
        <v>1.9073682464651489E-2</v>
      </c>
      <c r="BB93" s="76">
        <v>1.8038144884365562E-2</v>
      </c>
      <c r="BC93" s="76">
        <v>2.0124541218194566E-2</v>
      </c>
      <c r="BD93" s="76">
        <v>1.9637710992177849E-2</v>
      </c>
      <c r="BE93" s="76">
        <v>1.7896633630928003E-2</v>
      </c>
      <c r="BF93" s="76">
        <v>1.6087751371115174E-2</v>
      </c>
      <c r="BG93" s="76">
        <v>1.6528925619834711E-2</v>
      </c>
      <c r="BH93" s="76">
        <v>1.851333519932824E-2</v>
      </c>
      <c r="BI93" s="76">
        <v>1.5275959211205016E-2</v>
      </c>
      <c r="BJ93" s="76">
        <v>1.7791773272977759E-2</v>
      </c>
      <c r="BK93" s="76">
        <v>2.2511941116592278E-2</v>
      </c>
      <c r="BL93" s="76">
        <v>2.18022692948147E-2</v>
      </c>
      <c r="BM93" s="76">
        <v>2.8153196762575997E-2</v>
      </c>
      <c r="BN93" s="76">
        <v>2.1500404577505492E-2</v>
      </c>
      <c r="BO93" s="76">
        <v>3.3147041819232996E-2</v>
      </c>
      <c r="BP93" s="76">
        <v>2.0405020405020406E-2</v>
      </c>
      <c r="BQ93" s="76">
        <v>3.1502701874065842E-2</v>
      </c>
      <c r="BR93" s="76">
        <v>2.2665700003815775E-2</v>
      </c>
      <c r="BS93" s="76">
        <v>3.0709882379637683E-2</v>
      </c>
      <c r="BT93" s="76">
        <v>3.3508566241821414E-2</v>
      </c>
      <c r="BU93" s="76">
        <v>3.6685450625921864E-2</v>
      </c>
      <c r="BV93" s="76">
        <v>4.219314079422383E-2</v>
      </c>
      <c r="BW93" s="76">
        <v>2.8395894208436353E-2</v>
      </c>
      <c r="BX93" s="76">
        <v>4.4615212444510763E-2</v>
      </c>
      <c r="BY93" s="76">
        <v>7.5238379022646004E-2</v>
      </c>
      <c r="BZ93" s="76">
        <v>4.1140650527253825E-2</v>
      </c>
      <c r="CA93" s="76">
        <v>4.0539539020232711E-2</v>
      </c>
      <c r="CB93" s="76">
        <v>4.8566760730729241E-2</v>
      </c>
      <c r="CC93" s="76">
        <v>3.9501884561377577E-2</v>
      </c>
      <c r="CD93" s="76">
        <v>4.4972671582113641E-2</v>
      </c>
      <c r="CE93" s="76">
        <v>4.5180392586906461E-2</v>
      </c>
      <c r="CF93" s="76">
        <v>4.0492506138004321E-2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715</v>
      </c>
      <c r="J94" s="73">
        <v>876</v>
      </c>
      <c r="K94" s="73">
        <v>1127</v>
      </c>
      <c r="L94" s="73">
        <v>750</v>
      </c>
      <c r="M94" s="73">
        <v>765</v>
      </c>
      <c r="N94" s="73">
        <v>910</v>
      </c>
      <c r="O94" s="73">
        <v>745</v>
      </c>
      <c r="P94" s="73">
        <v>668</v>
      </c>
      <c r="Q94" s="73">
        <v>543</v>
      </c>
      <c r="R94" s="73">
        <v>671</v>
      </c>
      <c r="S94" s="73">
        <v>828</v>
      </c>
      <c r="T94" s="73">
        <v>402</v>
      </c>
      <c r="U94" s="73">
        <v>780</v>
      </c>
      <c r="V94" s="73">
        <v>932</v>
      </c>
      <c r="W94" s="73">
        <v>1009</v>
      </c>
      <c r="X94" s="73">
        <v>592</v>
      </c>
      <c r="Y94" s="73">
        <v>718</v>
      </c>
      <c r="Z94" s="73">
        <v>960</v>
      </c>
      <c r="AA94" s="73">
        <v>726</v>
      </c>
      <c r="AB94" s="73">
        <v>807</v>
      </c>
      <c r="AC94" s="73">
        <v>962</v>
      </c>
      <c r="AD94" s="73">
        <v>649</v>
      </c>
      <c r="AE94" s="73">
        <v>854</v>
      </c>
      <c r="AF94" s="73">
        <v>928</v>
      </c>
      <c r="AG94" s="73">
        <v>88</v>
      </c>
      <c r="AH94" s="73">
        <v>807</v>
      </c>
      <c r="AI94" s="73">
        <v>1009</v>
      </c>
      <c r="AJ94" s="73">
        <v>708</v>
      </c>
      <c r="AK94" s="73">
        <v>788</v>
      </c>
      <c r="AL94" s="73">
        <v>931</v>
      </c>
      <c r="AM94" s="73">
        <v>671</v>
      </c>
      <c r="AN94" s="73">
        <v>844</v>
      </c>
      <c r="AO94" s="73">
        <v>1042</v>
      </c>
      <c r="AP94" s="73">
        <v>926</v>
      </c>
      <c r="AQ94" s="73">
        <v>1067</v>
      </c>
      <c r="AR94" s="73">
        <v>1163</v>
      </c>
      <c r="AS94" s="73">
        <v>877</v>
      </c>
      <c r="AT94" s="73">
        <v>937</v>
      </c>
      <c r="AU94" s="73">
        <v>910</v>
      </c>
      <c r="AV94" s="73">
        <v>716</v>
      </c>
      <c r="AW94" s="73">
        <v>833</v>
      </c>
      <c r="AX94" s="73">
        <v>802</v>
      </c>
      <c r="AY94" s="73">
        <v>827</v>
      </c>
      <c r="AZ94" s="73">
        <v>755</v>
      </c>
      <c r="BA94" s="73">
        <v>890</v>
      </c>
      <c r="BB94" s="73">
        <v>893</v>
      </c>
      <c r="BC94" s="73">
        <v>22</v>
      </c>
      <c r="BD94" s="73">
        <v>923</v>
      </c>
      <c r="BE94" s="73">
        <v>891</v>
      </c>
      <c r="BF94" s="73">
        <v>800</v>
      </c>
      <c r="BG94" s="73">
        <v>828</v>
      </c>
      <c r="BH94" s="73">
        <v>926</v>
      </c>
      <c r="BI94" s="73">
        <v>796</v>
      </c>
      <c r="BJ94" s="73">
        <v>945</v>
      </c>
      <c r="BK94" s="73">
        <v>1129</v>
      </c>
      <c r="BL94" s="73">
        <v>1111</v>
      </c>
      <c r="BM94" s="73">
        <v>1062</v>
      </c>
      <c r="BN94" s="73">
        <v>1177</v>
      </c>
      <c r="BO94" s="73">
        <v>1230</v>
      </c>
      <c r="BP94" s="73">
        <v>1153</v>
      </c>
      <c r="BQ94" s="73">
        <v>1142</v>
      </c>
      <c r="BR94" s="73">
        <v>1241</v>
      </c>
      <c r="BS94" s="73">
        <v>1156</v>
      </c>
      <c r="BT94" s="73">
        <v>1150</v>
      </c>
      <c r="BU94" s="73">
        <v>1094</v>
      </c>
      <c r="BV94" s="73">
        <v>1216</v>
      </c>
      <c r="BW94" s="73">
        <v>883</v>
      </c>
      <c r="BX94" s="73">
        <v>1350</v>
      </c>
      <c r="BY94" s="73">
        <v>2242</v>
      </c>
      <c r="BZ94" s="73">
        <v>1265</v>
      </c>
      <c r="CA94" s="73">
        <v>10082</v>
      </c>
      <c r="CB94" s="73">
        <v>1428</v>
      </c>
      <c r="CC94" s="73">
        <v>10008</v>
      </c>
      <c r="CD94" s="73">
        <v>10593</v>
      </c>
      <c r="CE94" s="73">
        <v>10346</v>
      </c>
      <c r="CF94" s="73">
        <v>10505</v>
      </c>
    </row>
    <row r="95" spans="1:84" x14ac:dyDescent="0.25">
      <c r="A95" s="48" t="s">
        <v>88</v>
      </c>
      <c r="B95" s="62" t="s">
        <v>74</v>
      </c>
      <c r="C95" s="63" t="s">
        <v>89</v>
      </c>
      <c r="D95" s="17"/>
      <c r="E95" s="11"/>
      <c r="F95" s="27" t="s">
        <v>68</v>
      </c>
      <c r="G95" s="23" t="e">
        <f ca="1">G94/G8</f>
        <v>#REF!</v>
      </c>
      <c r="H95" s="76" t="e">
        <f>IF(H8=0, 0, H94/H8)</f>
        <v>#REF!</v>
      </c>
      <c r="I95" s="76">
        <v>2.8976697061803443E-2</v>
      </c>
      <c r="J95" s="76">
        <v>3.5421131373579717E-2</v>
      </c>
      <c r="K95" s="76">
        <v>4.5447213484958462E-2</v>
      </c>
      <c r="L95" s="76">
        <v>3.0185945423810673E-2</v>
      </c>
      <c r="M95" s="76">
        <v>3.077232502011263E-2</v>
      </c>
      <c r="N95" s="76">
        <v>3.657409268116233E-2</v>
      </c>
      <c r="O95" s="76">
        <v>2.9474600411457511E-2</v>
      </c>
      <c r="P95" s="76">
        <v>2.6350045363102047E-2</v>
      </c>
      <c r="Q95" s="76">
        <v>2.1355252290871908E-2</v>
      </c>
      <c r="R95" s="76">
        <v>2.6363350620776365E-2</v>
      </c>
      <c r="S95" s="76">
        <v>3.249224973511753E-2</v>
      </c>
      <c r="T95" s="76">
        <v>1.5750499549426009E-2</v>
      </c>
      <c r="U95" s="76">
        <v>3.0486613249951142E-2</v>
      </c>
      <c r="V95" s="76">
        <v>3.6372151108335936E-2</v>
      </c>
      <c r="W95" s="76">
        <v>3.9335698413317223E-2</v>
      </c>
      <c r="X95" s="76">
        <v>2.3069129452108175E-2</v>
      </c>
      <c r="Y95" s="76">
        <v>2.7958412834391183E-2</v>
      </c>
      <c r="Z95" s="76">
        <v>3.7358446511265908E-2</v>
      </c>
      <c r="AA95" s="76">
        <v>2.8201841277240416E-2</v>
      </c>
      <c r="AB95" s="76">
        <v>3.1309408341416101E-2</v>
      </c>
      <c r="AC95" s="76">
        <v>3.7253611121868105E-2</v>
      </c>
      <c r="AD95" s="76">
        <v>2.5108325595790775E-2</v>
      </c>
      <c r="AE95" s="76">
        <v>3.2997179398013984E-2</v>
      </c>
      <c r="AF95" s="76">
        <v>3.5741796333384687E-2</v>
      </c>
      <c r="AG95" s="76">
        <v>3.3835742848354351E-3</v>
      </c>
      <c r="AH95" s="76">
        <v>3.1037267797392409E-2</v>
      </c>
      <c r="AI95" s="76">
        <v>3.8722800015350958E-2</v>
      </c>
      <c r="AJ95" s="76">
        <v>2.7068359076311364E-2</v>
      </c>
      <c r="AK95" s="76">
        <v>2.9998477234658139E-2</v>
      </c>
      <c r="AL95" s="76">
        <v>3.5385784872671987E-2</v>
      </c>
      <c r="AM95" s="76">
        <v>2.5420518260342476E-2</v>
      </c>
      <c r="AN95" s="76">
        <v>3.1920124049771188E-2</v>
      </c>
      <c r="AO95" s="76">
        <v>4.0209925136991585E-2</v>
      </c>
      <c r="AP95" s="76">
        <v>3.5635943813738698E-2</v>
      </c>
      <c r="AQ95" s="76">
        <v>4.0100721587492484E-2</v>
      </c>
      <c r="AR95" s="76">
        <v>4.4552558994790069E-2</v>
      </c>
      <c r="AS95" s="76">
        <v>3.353856744043749E-2</v>
      </c>
      <c r="AT95" s="76">
        <v>3.5672136140404306E-2</v>
      </c>
      <c r="AU95" s="76">
        <v>3.4574468085106384E-2</v>
      </c>
      <c r="AV95" s="76">
        <v>2.7125322018487649E-2</v>
      </c>
      <c r="AW95" s="76">
        <v>3.1533918837068443E-2</v>
      </c>
      <c r="AX95" s="76">
        <v>3.035004730368969E-2</v>
      </c>
      <c r="AY95" s="76">
        <v>3.1347130619361688E-2</v>
      </c>
      <c r="AZ95" s="76">
        <v>2.8679962013295347E-2</v>
      </c>
      <c r="BA95" s="76">
        <v>3.3715952570367844E-2</v>
      </c>
      <c r="BB95" s="76">
        <v>3.376819814709775E-2</v>
      </c>
      <c r="BC95" s="76">
        <v>8.2946876296044946E-4</v>
      </c>
      <c r="BD95" s="76">
        <v>3.4748889390859121E-2</v>
      </c>
      <c r="BE95" s="76">
        <v>3.3385791366906475E-2</v>
      </c>
      <c r="BF95" s="76">
        <v>2.9759690499218807E-2</v>
      </c>
      <c r="BG95" s="76">
        <v>3.0589626126791784E-2</v>
      </c>
      <c r="BH95" s="76">
        <v>3.3954238779700795E-2</v>
      </c>
      <c r="BI95" s="76">
        <v>2.8981285953542563E-2</v>
      </c>
      <c r="BJ95" s="76">
        <v>3.4151277510751331E-2</v>
      </c>
      <c r="BK95" s="76">
        <v>4.0614432692999497E-2</v>
      </c>
      <c r="BL95" s="76">
        <v>3.9581032455734085E-2</v>
      </c>
      <c r="BM95" s="76">
        <v>3.7835334354626098E-2</v>
      </c>
      <c r="BN95" s="76">
        <v>4.1747951619196255E-2</v>
      </c>
      <c r="BO95" s="76">
        <v>4.3641782571671874E-2</v>
      </c>
      <c r="BP95" s="76">
        <v>4.0869133701970796E-2</v>
      </c>
      <c r="BQ95" s="76">
        <v>4.0297822788383501E-2</v>
      </c>
      <c r="BR95" s="76">
        <v>4.3617320399268945E-2</v>
      </c>
      <c r="BS95" s="76">
        <v>4.0296998640499182E-2</v>
      </c>
      <c r="BT95" s="76">
        <v>4.0087844668316656E-2</v>
      </c>
      <c r="BU95" s="76">
        <v>3.8135740927946457E-2</v>
      </c>
      <c r="BV95" s="76">
        <v>4.2159276080851509E-2</v>
      </c>
      <c r="BW95" s="76">
        <v>3.0512457237637791E-2</v>
      </c>
      <c r="BX95" s="76">
        <v>4.648120093651012E-2</v>
      </c>
      <c r="BY95" s="76">
        <v>7.709766162310866E-2</v>
      </c>
      <c r="BZ95" s="76">
        <v>4.3375394321766562E-2</v>
      </c>
      <c r="CA95" s="76">
        <v>0.34504945412231769</v>
      </c>
      <c r="CB95" s="76">
        <v>4.8962797874164236E-2</v>
      </c>
      <c r="CC95" s="76">
        <v>0.34165158911685384</v>
      </c>
      <c r="CD95" s="76">
        <v>0.3591456179013392</v>
      </c>
      <c r="CE95" s="76">
        <v>0.34959789146448605</v>
      </c>
      <c r="CF95" s="76">
        <v>0.35589660195819356</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1" t="e">
        <f>#REF!</f>
        <v>#REF!</v>
      </c>
      <c r="I96" s="71">
        <v>0</v>
      </c>
      <c r="J96" s="71">
        <v>0</v>
      </c>
      <c r="K96" s="71">
        <v>0</v>
      </c>
      <c r="L96" s="71">
        <v>1</v>
      </c>
      <c r="M96" s="71">
        <v>0</v>
      </c>
      <c r="N96" s="71">
        <v>0</v>
      </c>
      <c r="O96" s="71">
        <v>0</v>
      </c>
      <c r="P96" s="71">
        <v>0</v>
      </c>
      <c r="Q96" s="71">
        <v>0</v>
      </c>
      <c r="R96" s="71">
        <v>0</v>
      </c>
      <c r="S96" s="71">
        <v>0</v>
      </c>
      <c r="T96" s="71">
        <v>0</v>
      </c>
      <c r="U96" s="71">
        <v>0</v>
      </c>
      <c r="V96" s="71">
        <v>0</v>
      </c>
      <c r="W96" s="71">
        <v>0</v>
      </c>
      <c r="X96" s="71">
        <v>0</v>
      </c>
      <c r="Y96" s="71">
        <v>0</v>
      </c>
      <c r="Z96" s="71">
        <v>0</v>
      </c>
      <c r="AA96" s="71">
        <v>0</v>
      </c>
      <c r="AB96" s="71">
        <v>0</v>
      </c>
      <c r="AC96" s="71">
        <v>0</v>
      </c>
      <c r="AD96" s="71">
        <v>0</v>
      </c>
      <c r="AE96" s="71">
        <v>0</v>
      </c>
      <c r="AF96" s="71">
        <v>0</v>
      </c>
      <c r="AG96" s="71">
        <v>0</v>
      </c>
      <c r="AH96" s="71">
        <v>0</v>
      </c>
      <c r="AI96" s="71">
        <v>0</v>
      </c>
      <c r="AJ96" s="71">
        <v>0</v>
      </c>
      <c r="AK96" s="71">
        <v>0</v>
      </c>
      <c r="AL96" s="71">
        <v>0</v>
      </c>
      <c r="AM96" s="71">
        <v>0</v>
      </c>
      <c r="AN96" s="71">
        <v>0</v>
      </c>
      <c r="AO96" s="71">
        <v>0</v>
      </c>
      <c r="AP96" s="71">
        <v>2</v>
      </c>
      <c r="AQ96" s="71">
        <v>0</v>
      </c>
      <c r="AR96" s="71">
        <v>0</v>
      </c>
      <c r="AS96" s="71">
        <v>0</v>
      </c>
      <c r="AT96" s="71">
        <v>0</v>
      </c>
      <c r="AU96" s="71">
        <v>0</v>
      </c>
      <c r="AV96" s="71">
        <v>0</v>
      </c>
      <c r="AW96" s="71">
        <v>0</v>
      </c>
      <c r="AX96" s="71">
        <v>0</v>
      </c>
      <c r="AY96" s="71">
        <v>0</v>
      </c>
      <c r="AZ96" s="71">
        <v>0</v>
      </c>
      <c r="BA96" s="71">
        <v>0</v>
      </c>
      <c r="BB96" s="71">
        <v>0</v>
      </c>
      <c r="BC96" s="71">
        <v>0</v>
      </c>
      <c r="BD96" s="71">
        <v>0</v>
      </c>
      <c r="BE96" s="71">
        <v>0</v>
      </c>
      <c r="BF96" s="71">
        <v>0</v>
      </c>
      <c r="BG96" s="71">
        <v>0</v>
      </c>
      <c r="BH96" s="71">
        <v>0</v>
      </c>
      <c r="BI96" s="71">
        <v>0</v>
      </c>
      <c r="BJ96" s="71">
        <v>0</v>
      </c>
      <c r="BK96" s="71">
        <v>1</v>
      </c>
      <c r="BL96" s="71">
        <v>3</v>
      </c>
      <c r="BM96" s="71">
        <v>9</v>
      </c>
      <c r="BN96" s="71">
        <v>13</v>
      </c>
      <c r="BO96" s="71">
        <v>15</v>
      </c>
      <c r="BP96" s="71">
        <v>16</v>
      </c>
      <c r="BQ96" s="71">
        <v>16</v>
      </c>
      <c r="BR96" s="71">
        <v>15</v>
      </c>
      <c r="BS96" s="71">
        <v>16</v>
      </c>
      <c r="BT96" s="71">
        <v>17</v>
      </c>
      <c r="BU96" s="71">
        <v>17</v>
      </c>
      <c r="BV96" s="71">
        <v>14</v>
      </c>
      <c r="BW96" s="71">
        <v>18</v>
      </c>
      <c r="BX96" s="71">
        <v>19</v>
      </c>
      <c r="BY96" s="71">
        <v>18</v>
      </c>
      <c r="BZ96" s="71">
        <v>16</v>
      </c>
      <c r="CA96" s="71">
        <v>17</v>
      </c>
      <c r="CB96" s="71">
        <v>15</v>
      </c>
      <c r="CC96" s="71">
        <v>22</v>
      </c>
      <c r="CD96" s="71">
        <v>15</v>
      </c>
      <c r="CE96" s="71">
        <v>22</v>
      </c>
      <c r="CF96" s="71">
        <v>27</v>
      </c>
    </row>
    <row r="97" spans="1:84" x14ac:dyDescent="0.25">
      <c r="A97" s="48" t="s">
        <v>88</v>
      </c>
      <c r="B97" s="62" t="s">
        <v>74</v>
      </c>
      <c r="C97" s="63" t="s">
        <v>89</v>
      </c>
      <c r="D97" s="17"/>
      <c r="E97" s="11"/>
      <c r="F97" s="27" t="s">
        <v>68</v>
      </c>
      <c r="G97" s="23" t="e">
        <f ca="1">G96/G8</f>
        <v>#REF!</v>
      </c>
      <c r="H97" s="76" t="e">
        <f>IF(H5=0, 0, H96/H5)</f>
        <v>#REF!</v>
      </c>
      <c r="I97" s="76">
        <v>0</v>
      </c>
      <c r="J97" s="76">
        <v>0</v>
      </c>
      <c r="K97" s="76">
        <v>0</v>
      </c>
      <c r="L97" s="76">
        <v>3.7243947858472997E-4</v>
      </c>
      <c r="M97" s="76">
        <v>0</v>
      </c>
      <c r="N97" s="76">
        <v>0</v>
      </c>
      <c r="O97" s="76">
        <v>0</v>
      </c>
      <c r="P97" s="76">
        <v>0</v>
      </c>
      <c r="Q97" s="76">
        <v>0</v>
      </c>
      <c r="R97" s="76">
        <v>0</v>
      </c>
      <c r="S97" s="76">
        <v>0</v>
      </c>
      <c r="T97" s="76">
        <v>0</v>
      </c>
      <c r="U97" s="76">
        <v>0</v>
      </c>
      <c r="V97" s="76">
        <v>0</v>
      </c>
      <c r="W97" s="76">
        <v>0</v>
      </c>
      <c r="X97" s="76">
        <v>0</v>
      </c>
      <c r="Y97" s="76">
        <v>0</v>
      </c>
      <c r="Z97" s="76">
        <v>0</v>
      </c>
      <c r="AA97" s="76">
        <v>0</v>
      </c>
      <c r="AB97" s="76">
        <v>0</v>
      </c>
      <c r="AC97" s="76">
        <v>0</v>
      </c>
      <c r="AD97" s="76">
        <v>0</v>
      </c>
      <c r="AE97" s="76">
        <v>0</v>
      </c>
      <c r="AF97" s="76">
        <v>0</v>
      </c>
      <c r="AG97" s="76">
        <v>0</v>
      </c>
      <c r="AH97" s="76">
        <v>0</v>
      </c>
      <c r="AI97" s="76">
        <v>0</v>
      </c>
      <c r="AJ97" s="76">
        <v>0</v>
      </c>
      <c r="AK97" s="76">
        <v>0</v>
      </c>
      <c r="AL97" s="76">
        <v>0</v>
      </c>
      <c r="AM97" s="76">
        <v>0</v>
      </c>
      <c r="AN97" s="76">
        <v>0</v>
      </c>
      <c r="AO97" s="76">
        <v>0</v>
      </c>
      <c r="AP97" s="76">
        <v>8.6956521739130438E-4</v>
      </c>
      <c r="AQ97" s="76">
        <v>0</v>
      </c>
      <c r="AR97" s="76">
        <v>0</v>
      </c>
      <c r="AS97" s="76">
        <v>0</v>
      </c>
      <c r="AT97" s="76">
        <v>0</v>
      </c>
      <c r="AU97" s="76">
        <v>0</v>
      </c>
      <c r="AV97" s="76">
        <v>0</v>
      </c>
      <c r="AW97" s="76">
        <v>0</v>
      </c>
      <c r="AX97" s="76">
        <v>0</v>
      </c>
      <c r="AY97" s="76">
        <v>0</v>
      </c>
      <c r="AZ97" s="76">
        <v>0</v>
      </c>
      <c r="BA97" s="76">
        <v>0</v>
      </c>
      <c r="BB97" s="76">
        <v>0</v>
      </c>
      <c r="BC97" s="76">
        <v>0</v>
      </c>
      <c r="BD97" s="76">
        <v>0</v>
      </c>
      <c r="BE97" s="76">
        <v>0</v>
      </c>
      <c r="BF97" s="76">
        <v>0</v>
      </c>
      <c r="BG97" s="76">
        <v>0</v>
      </c>
      <c r="BH97" s="76">
        <v>0</v>
      </c>
      <c r="BI97" s="76">
        <v>0</v>
      </c>
      <c r="BJ97" s="76">
        <v>0</v>
      </c>
      <c r="BK97" s="76">
        <v>4.4326241134751772E-4</v>
      </c>
      <c r="BL97" s="76">
        <v>1.3357079252003562E-3</v>
      </c>
      <c r="BM97" s="76">
        <v>4.0071237756010682E-3</v>
      </c>
      <c r="BN97" s="76">
        <v>5.8035714285714288E-3</v>
      </c>
      <c r="BO97" s="76">
        <v>6.6994193836534171E-3</v>
      </c>
      <c r="BP97" s="76">
        <v>7.1492403932082215E-3</v>
      </c>
      <c r="BQ97" s="76">
        <v>7.1237756010685662E-3</v>
      </c>
      <c r="BR97" s="76">
        <v>6.6815144766146995E-3</v>
      </c>
      <c r="BS97" s="76">
        <v>7.1237756010685662E-3</v>
      </c>
      <c r="BT97" s="76">
        <v>7.5690115761353517E-3</v>
      </c>
      <c r="BU97" s="76">
        <v>7.5690115761353517E-3</v>
      </c>
      <c r="BV97" s="76">
        <v>6.2194580186583741E-3</v>
      </c>
      <c r="BW97" s="76">
        <v>8.0178173719376387E-3</v>
      </c>
      <c r="BX97" s="76">
        <v>8.493518104604381E-3</v>
      </c>
      <c r="BY97" s="76">
        <v>8.0645161290322578E-3</v>
      </c>
      <c r="BZ97" s="76">
        <v>7.1684587813620072E-3</v>
      </c>
      <c r="CA97" s="76">
        <v>7.6130765785938203E-3</v>
      </c>
      <c r="CB97" s="76">
        <v>6.717420510523959E-3</v>
      </c>
      <c r="CC97" s="76">
        <v>9.8610488570147915E-3</v>
      </c>
      <c r="CD97" s="76">
        <v>6.7144136078782449E-3</v>
      </c>
      <c r="CE97" s="76">
        <v>9.8345999105945471E-3</v>
      </c>
      <c r="CF97" s="76">
        <v>1.2118491921005385E-2</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1" t="e">
        <f>#REF!</f>
        <v>#REF!</v>
      </c>
      <c r="I98" s="71">
        <v>6327</v>
      </c>
      <c r="J98" s="71">
        <v>6925</v>
      </c>
      <c r="K98" s="71">
        <v>7455</v>
      </c>
      <c r="L98" s="71">
        <v>6905</v>
      </c>
      <c r="M98" s="71">
        <v>6919</v>
      </c>
      <c r="N98" s="71">
        <v>6727</v>
      </c>
      <c r="O98" s="71">
        <v>6271</v>
      </c>
      <c r="P98" s="71">
        <v>6191</v>
      </c>
      <c r="Q98" s="71">
        <v>4923</v>
      </c>
      <c r="R98" s="71">
        <v>6750</v>
      </c>
      <c r="S98" s="71">
        <v>7215</v>
      </c>
      <c r="T98" s="71">
        <v>3856</v>
      </c>
      <c r="U98" s="71">
        <v>7064</v>
      </c>
      <c r="V98" s="71">
        <v>7059</v>
      </c>
      <c r="W98" s="71">
        <v>8023</v>
      </c>
      <c r="X98" s="71">
        <v>6458</v>
      </c>
      <c r="Y98" s="71">
        <v>6474</v>
      </c>
      <c r="Z98" s="71">
        <v>7970</v>
      </c>
      <c r="AA98" s="71">
        <v>7249</v>
      </c>
      <c r="AB98" s="71">
        <v>7610</v>
      </c>
      <c r="AC98" s="71">
        <v>7838</v>
      </c>
      <c r="AD98" s="71">
        <v>6658</v>
      </c>
      <c r="AE98" s="71">
        <v>7593</v>
      </c>
      <c r="AF98" s="71">
        <v>7627</v>
      </c>
      <c r="AG98" s="71">
        <v>1659</v>
      </c>
      <c r="AH98" s="71">
        <v>7329</v>
      </c>
      <c r="AI98" s="71">
        <v>8062</v>
      </c>
      <c r="AJ98" s="71">
        <v>7118</v>
      </c>
      <c r="AK98" s="71">
        <v>7274</v>
      </c>
      <c r="AL98" s="71">
        <v>8006</v>
      </c>
      <c r="AM98" s="71">
        <v>6196</v>
      </c>
      <c r="AN98" s="71">
        <v>7554</v>
      </c>
      <c r="AO98" s="71">
        <v>8173</v>
      </c>
      <c r="AP98" s="71">
        <v>8116</v>
      </c>
      <c r="AQ98" s="71">
        <v>8601</v>
      </c>
      <c r="AR98" s="71">
        <v>8816</v>
      </c>
      <c r="AS98" s="71">
        <v>8161</v>
      </c>
      <c r="AT98" s="71">
        <v>8398</v>
      </c>
      <c r="AU98" s="71">
        <v>8218</v>
      </c>
      <c r="AV98" s="71">
        <v>7121</v>
      </c>
      <c r="AW98" s="71">
        <v>7591</v>
      </c>
      <c r="AX98" s="71">
        <v>7654</v>
      </c>
      <c r="AY98" s="71">
        <v>8279</v>
      </c>
      <c r="AZ98" s="71">
        <v>7227</v>
      </c>
      <c r="BA98" s="71">
        <v>7880</v>
      </c>
      <c r="BB98" s="71">
        <v>8037</v>
      </c>
      <c r="BC98" s="71">
        <v>7767</v>
      </c>
      <c r="BD98" s="71">
        <v>7713</v>
      </c>
      <c r="BE98" s="71">
        <v>8091</v>
      </c>
      <c r="BF98" s="71">
        <v>7157</v>
      </c>
      <c r="BG98" s="71">
        <v>7142</v>
      </c>
      <c r="BH98" s="71">
        <v>8319</v>
      </c>
      <c r="BI98" s="71">
        <v>6584</v>
      </c>
      <c r="BJ98" s="71">
        <v>7867</v>
      </c>
      <c r="BK98" s="71">
        <v>9493</v>
      </c>
      <c r="BL98" s="71">
        <v>9313</v>
      </c>
      <c r="BM98" s="71">
        <v>8540</v>
      </c>
      <c r="BN98" s="71">
        <v>10086</v>
      </c>
      <c r="BO98" s="71">
        <v>9121</v>
      </c>
      <c r="BP98" s="71">
        <v>9739</v>
      </c>
      <c r="BQ98" s="71">
        <v>9079</v>
      </c>
      <c r="BR98" s="71">
        <v>9820</v>
      </c>
      <c r="BS98" s="71">
        <v>9330</v>
      </c>
      <c r="BT98" s="71">
        <v>9922</v>
      </c>
      <c r="BU98" s="71">
        <v>9323</v>
      </c>
      <c r="BV98" s="71">
        <v>10210</v>
      </c>
      <c r="BW98" s="71">
        <v>8282</v>
      </c>
      <c r="BX98" s="71">
        <v>11186</v>
      </c>
      <c r="BY98" s="71">
        <v>10009</v>
      </c>
      <c r="BZ98" s="71">
        <v>10937</v>
      </c>
      <c r="CA98" s="71">
        <v>10065</v>
      </c>
      <c r="CB98" s="71">
        <v>1413</v>
      </c>
      <c r="CC98" s="71">
        <v>9986</v>
      </c>
      <c r="CD98" s="71">
        <v>10578</v>
      </c>
      <c r="CE98" s="71">
        <v>10324</v>
      </c>
      <c r="CF98" s="71">
        <v>10478</v>
      </c>
    </row>
    <row r="99" spans="1:84" x14ac:dyDescent="0.25">
      <c r="A99" s="48" t="s">
        <v>88</v>
      </c>
      <c r="B99" s="62" t="s">
        <v>74</v>
      </c>
      <c r="C99" s="63" t="s">
        <v>89</v>
      </c>
      <c r="D99" s="17"/>
      <c r="E99" s="11"/>
      <c r="F99" s="27" t="s">
        <v>68</v>
      </c>
      <c r="G99" s="23" t="e">
        <f ca="1">G98/G8</f>
        <v>#REF!</v>
      </c>
      <c r="H99" s="76" t="e">
        <f>IF(H6=0, 0, H98/H6)</f>
        <v>#REF!</v>
      </c>
      <c r="I99" s="76">
        <v>0.2875778373710286</v>
      </c>
      <c r="J99" s="76">
        <v>0.3140019951029292</v>
      </c>
      <c r="K99" s="76">
        <v>0.33699484675888258</v>
      </c>
      <c r="L99" s="76">
        <v>0.31158341230088893</v>
      </c>
      <c r="M99" s="76">
        <v>0.31113409479269716</v>
      </c>
      <c r="N99" s="76">
        <v>0.3022284122562674</v>
      </c>
      <c r="O99" s="76">
        <v>0.27684089705103304</v>
      </c>
      <c r="P99" s="76">
        <v>0.27240726888722666</v>
      </c>
      <c r="Q99" s="76">
        <v>0.2157885508898045</v>
      </c>
      <c r="R99" s="76">
        <v>0.29552121185587321</v>
      </c>
      <c r="S99" s="76">
        <v>0.31528578919769273</v>
      </c>
      <c r="T99" s="76">
        <v>0.16817131143966157</v>
      </c>
      <c r="U99" s="76">
        <v>0.30710373011042519</v>
      </c>
      <c r="V99" s="76">
        <v>0.30624728850325378</v>
      </c>
      <c r="W99" s="76">
        <v>0.34754169374052413</v>
      </c>
      <c r="X99" s="76">
        <v>0.27961551783858679</v>
      </c>
      <c r="Y99" s="76">
        <v>0.27999308018337515</v>
      </c>
      <c r="Z99" s="76">
        <v>0.34441035391728964</v>
      </c>
      <c r="AA99" s="76">
        <v>0.3123088190943949</v>
      </c>
      <c r="AB99" s="76">
        <v>0.32718517563093857</v>
      </c>
      <c r="AC99" s="76">
        <v>0.33577517885447455</v>
      </c>
      <c r="AD99" s="76">
        <v>0.28448128525038457</v>
      </c>
      <c r="AE99" s="76">
        <v>0.32345047923322684</v>
      </c>
      <c r="AF99" s="76">
        <v>0.32353440230762703</v>
      </c>
      <c r="AG99" s="76">
        <v>7.0240060967864851E-2</v>
      </c>
      <c r="AH99" s="76">
        <v>0.31010408733181011</v>
      </c>
      <c r="AI99" s="76">
        <v>0.34018313008987722</v>
      </c>
      <c r="AJ99" s="76">
        <v>0.2990379363945721</v>
      </c>
      <c r="AK99" s="76">
        <v>0.30423689823915678</v>
      </c>
      <c r="AL99" s="76">
        <v>0.33432162692612855</v>
      </c>
      <c r="AM99" s="76">
        <v>0.25777999667165918</v>
      </c>
      <c r="AN99" s="76">
        <v>0.31363919451941041</v>
      </c>
      <c r="AO99" s="76">
        <v>0.34610824087405778</v>
      </c>
      <c r="AP99" s="76">
        <v>0.34266413341777496</v>
      </c>
      <c r="AQ99" s="76">
        <v>0.35462191803413867</v>
      </c>
      <c r="AR99" s="76">
        <v>0.37024904455923735</v>
      </c>
      <c r="AS99" s="76">
        <v>0.34213725736804596</v>
      </c>
      <c r="AT99" s="76">
        <v>0.35023771790808239</v>
      </c>
      <c r="AU99" s="76">
        <v>0.34198918019142738</v>
      </c>
      <c r="AV99" s="76">
        <v>0.29535462463708007</v>
      </c>
      <c r="AW99" s="76">
        <v>0.31461372679045091</v>
      </c>
      <c r="AX99" s="76">
        <v>0.31714593519516038</v>
      </c>
      <c r="AY99" s="76">
        <v>0.3436553069611058</v>
      </c>
      <c r="AZ99" s="76">
        <v>0.30063646574316738</v>
      </c>
      <c r="BA99" s="76">
        <v>0.32674047352489943</v>
      </c>
      <c r="BB99" s="76">
        <v>0.33250589549460097</v>
      </c>
      <c r="BC99" s="76">
        <v>0.32030186811827294</v>
      </c>
      <c r="BD99" s="76">
        <v>0.31753808151502677</v>
      </c>
      <c r="BE99" s="76">
        <v>0.33135391923990498</v>
      </c>
      <c r="BF99" s="76">
        <v>0.2907576680885639</v>
      </c>
      <c r="BG99" s="76">
        <v>0.28792582140697442</v>
      </c>
      <c r="BH99" s="76">
        <v>0.33264024951017634</v>
      </c>
      <c r="BI99" s="76">
        <v>0.26123874141967224</v>
      </c>
      <c r="BJ99" s="76">
        <v>0.30966345207636292</v>
      </c>
      <c r="BK99" s="76">
        <v>0.37166236003445308</v>
      </c>
      <c r="BL99" s="76">
        <v>0.36064748480037179</v>
      </c>
      <c r="BM99" s="76">
        <v>0.33071293033342369</v>
      </c>
      <c r="BN99" s="76">
        <v>0.38862559241706163</v>
      </c>
      <c r="BO99" s="76">
        <v>0.35155135864328385</v>
      </c>
      <c r="BP99" s="76">
        <v>0.37495187495187493</v>
      </c>
      <c r="BQ99" s="76">
        <v>0.34794772544360558</v>
      </c>
      <c r="BR99" s="76">
        <v>0.37470904720112946</v>
      </c>
      <c r="BS99" s="76">
        <v>0.35286108694829998</v>
      </c>
      <c r="BT99" s="76">
        <v>0.37525055784576983</v>
      </c>
      <c r="BU99" s="76">
        <v>0.3525963465829583</v>
      </c>
      <c r="BV99" s="76">
        <v>0.38395006016847172</v>
      </c>
      <c r="BW99" s="76">
        <v>0.31025698658874651</v>
      </c>
      <c r="BX99" s="76">
        <v>0.41727906889991417</v>
      </c>
      <c r="BY99" s="76">
        <v>0.37280244338498214</v>
      </c>
      <c r="BZ99" s="76">
        <v>0.4060968364770533</v>
      </c>
      <c r="CA99" s="76">
        <v>0.3729711702364189</v>
      </c>
      <c r="CB99" s="76">
        <v>5.246546858755384E-2</v>
      </c>
      <c r="CC99" s="76">
        <v>0.36900450816643265</v>
      </c>
      <c r="CD99" s="76">
        <v>0.38802685154616484</v>
      </c>
      <c r="CE99" s="76">
        <v>0.37738056073399862</v>
      </c>
      <c r="CF99" s="76">
        <v>0.38396423467331159</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1997</v>
      </c>
      <c r="J102" s="73">
        <v>2429</v>
      </c>
      <c r="K102" s="73">
        <v>2123</v>
      </c>
      <c r="L102" s="73">
        <v>2218</v>
      </c>
      <c r="M102" s="73">
        <v>2251</v>
      </c>
      <c r="N102" s="73">
        <v>2181</v>
      </c>
      <c r="O102" s="73">
        <v>2181</v>
      </c>
      <c r="P102" s="73">
        <v>2179</v>
      </c>
      <c r="Q102" s="73">
        <v>2518</v>
      </c>
      <c r="R102" s="73">
        <v>2697</v>
      </c>
      <c r="S102" s="73">
        <v>2500</v>
      </c>
      <c r="T102" s="73">
        <v>2501</v>
      </c>
      <c r="U102" s="73">
        <v>2430</v>
      </c>
      <c r="V102" s="73">
        <v>2748</v>
      </c>
      <c r="W102" s="73">
        <v>2357</v>
      </c>
      <c r="X102" s="73">
        <v>2407</v>
      </c>
      <c r="Y102" s="73">
        <v>2625</v>
      </c>
      <c r="Z102" s="73">
        <v>2395</v>
      </c>
      <c r="AA102" s="73">
        <v>2496</v>
      </c>
      <c r="AB102" s="73">
        <v>2485</v>
      </c>
      <c r="AC102" s="73">
        <v>2415</v>
      </c>
      <c r="AD102" s="73">
        <v>2465</v>
      </c>
      <c r="AE102" s="73">
        <v>2606</v>
      </c>
      <c r="AF102" s="73">
        <v>2312</v>
      </c>
      <c r="AG102" s="73">
        <v>2522</v>
      </c>
      <c r="AH102" s="73">
        <v>3792</v>
      </c>
      <c r="AI102" s="73">
        <v>3171</v>
      </c>
      <c r="AJ102" s="73">
        <v>6400</v>
      </c>
      <c r="AK102" s="73">
        <v>3588</v>
      </c>
      <c r="AL102" s="73">
        <v>3194</v>
      </c>
      <c r="AM102" s="73">
        <v>3954</v>
      </c>
      <c r="AN102" s="73">
        <v>3039</v>
      </c>
      <c r="AO102" s="73">
        <v>5893</v>
      </c>
      <c r="AP102" s="73">
        <v>3666</v>
      </c>
      <c r="AQ102" s="73">
        <v>3221</v>
      </c>
      <c r="AR102" s="73">
        <v>3636</v>
      </c>
      <c r="AS102" s="73">
        <v>3550</v>
      </c>
      <c r="AT102" s="73">
        <v>4063</v>
      </c>
      <c r="AU102" s="73">
        <v>3556</v>
      </c>
      <c r="AV102" s="73">
        <v>3470</v>
      </c>
      <c r="AW102" s="73">
        <v>3409</v>
      </c>
      <c r="AX102" s="73">
        <v>3826</v>
      </c>
      <c r="AY102" s="73">
        <v>4005</v>
      </c>
      <c r="AZ102" s="73">
        <v>3288</v>
      </c>
      <c r="BA102" s="73">
        <v>3391</v>
      </c>
      <c r="BB102" s="73">
        <v>3662</v>
      </c>
      <c r="BC102" s="73">
        <v>3368</v>
      </c>
      <c r="BD102" s="73">
        <v>3554</v>
      </c>
      <c r="BE102" s="73">
        <v>3129</v>
      </c>
      <c r="BF102" s="73">
        <v>3595</v>
      </c>
      <c r="BG102" s="73">
        <v>3377</v>
      </c>
      <c r="BH102" s="73">
        <v>4260</v>
      </c>
      <c r="BI102" s="73">
        <v>3436</v>
      </c>
      <c r="BJ102" s="73">
        <v>3635</v>
      </c>
      <c r="BK102" s="73">
        <v>3858</v>
      </c>
      <c r="BL102" s="73">
        <v>3481</v>
      </c>
      <c r="BM102" s="73">
        <v>3557</v>
      </c>
      <c r="BN102" s="73">
        <v>3635</v>
      </c>
      <c r="BO102" s="73">
        <v>3511</v>
      </c>
      <c r="BP102" s="73">
        <v>4647</v>
      </c>
      <c r="BQ102" s="73">
        <v>3475</v>
      </c>
      <c r="BR102" s="73">
        <v>3948</v>
      </c>
      <c r="BS102" s="73">
        <v>3456</v>
      </c>
      <c r="BT102" s="73">
        <v>3878</v>
      </c>
      <c r="BU102" s="73">
        <v>3706</v>
      </c>
      <c r="BV102" s="73">
        <v>6016</v>
      </c>
      <c r="BW102" s="73">
        <v>17272</v>
      </c>
      <c r="BX102" s="73">
        <v>6371</v>
      </c>
      <c r="BY102" s="73">
        <v>4486</v>
      </c>
      <c r="BZ102" s="73">
        <v>3309</v>
      </c>
      <c r="CA102" s="73">
        <v>4330</v>
      </c>
      <c r="CB102" s="73">
        <v>4330</v>
      </c>
      <c r="CC102" s="73">
        <v>3094</v>
      </c>
      <c r="CD102" s="73">
        <v>6405</v>
      </c>
      <c r="CE102" s="73">
        <v>5504</v>
      </c>
      <c r="CF102" s="73">
        <v>2652</v>
      </c>
    </row>
    <row r="103" spans="1:84" x14ac:dyDescent="0.25">
      <c r="A103" s="17"/>
      <c r="B103" s="17"/>
      <c r="C103" s="17"/>
      <c r="D103" s="17"/>
      <c r="E103" s="11"/>
      <c r="F103" s="14" t="s">
        <v>100</v>
      </c>
      <c r="G103" s="106" t="e">
        <f ca="1">G102/G5</f>
        <v>#REF!</v>
      </c>
      <c r="H103" s="74" t="e">
        <f>H102/H5</f>
        <v>#REF!</v>
      </c>
      <c r="I103" s="74">
        <v>0.74682124158563945</v>
      </c>
      <c r="J103" s="74">
        <v>0.90735898393724324</v>
      </c>
      <c r="K103" s="74">
        <v>0.7933482810164425</v>
      </c>
      <c r="L103" s="74">
        <v>0.82607076350093112</v>
      </c>
      <c r="M103" s="74">
        <v>0.8585049580472921</v>
      </c>
      <c r="N103" s="74">
        <v>0.83149065955013346</v>
      </c>
      <c r="O103" s="74">
        <v>0.83117378048780488</v>
      </c>
      <c r="P103" s="74">
        <v>0.83041158536585369</v>
      </c>
      <c r="Q103" s="74">
        <v>0.96364332185227708</v>
      </c>
      <c r="R103" s="74">
        <v>1.0329375718115665</v>
      </c>
      <c r="S103" s="74">
        <v>0.96190842631781459</v>
      </c>
      <c r="T103" s="74">
        <v>0.96414803392444104</v>
      </c>
      <c r="U103" s="74">
        <v>0.94076655052264813</v>
      </c>
      <c r="V103" s="74">
        <v>1.0675990675990676</v>
      </c>
      <c r="W103" s="74">
        <v>0.9185502727981294</v>
      </c>
      <c r="X103" s="74">
        <v>0.93803585346843332</v>
      </c>
      <c r="Y103" s="74">
        <v>1.0257913247362251</v>
      </c>
      <c r="Z103" s="74">
        <v>0.93701095461658845</v>
      </c>
      <c r="AA103" s="74">
        <v>0.98578199052132698</v>
      </c>
      <c r="AB103" s="74">
        <v>0.98767885532591415</v>
      </c>
      <c r="AC103" s="74">
        <v>0.97379032258064513</v>
      </c>
      <c r="AD103" s="74">
        <v>1.0085924713584289</v>
      </c>
      <c r="AE103" s="74">
        <v>1.0831255195344971</v>
      </c>
      <c r="AF103" s="74">
        <v>0.96736401673640171</v>
      </c>
      <c r="AG103" s="74">
        <v>1.0556718292172458</v>
      </c>
      <c r="AH103" s="74">
        <v>1.6020278833967048</v>
      </c>
      <c r="AI103" s="74">
        <v>1.3447837150127226</v>
      </c>
      <c r="AJ103" s="74">
        <v>2.7199320016999575</v>
      </c>
      <c r="AK103" s="74">
        <v>1.5209834675710046</v>
      </c>
      <c r="AL103" s="74">
        <v>1.3516716038933558</v>
      </c>
      <c r="AM103" s="74">
        <v>1.6754237288135594</v>
      </c>
      <c r="AN103" s="74">
        <v>1.2898981324278438</v>
      </c>
      <c r="AO103" s="74">
        <v>2.5621739130434782</v>
      </c>
      <c r="AP103" s="74">
        <v>1.5939130434782609</v>
      </c>
      <c r="AQ103" s="74">
        <v>1.3683092608326253</v>
      </c>
      <c r="AR103" s="74">
        <v>1.5856955952900131</v>
      </c>
      <c r="AS103" s="74">
        <v>1.5461672473867596</v>
      </c>
      <c r="AT103" s="74">
        <v>1.7750109217999126</v>
      </c>
      <c r="AU103" s="74">
        <v>1.5528384279475982</v>
      </c>
      <c r="AV103" s="74">
        <v>1.5179352580927383</v>
      </c>
      <c r="AW103" s="74">
        <v>1.4899475524475525</v>
      </c>
      <c r="AX103" s="74">
        <v>1.6700130947184635</v>
      </c>
      <c r="AY103" s="74">
        <v>1.74814491488433</v>
      </c>
      <c r="AZ103" s="74">
        <v>1.4383202099737533</v>
      </c>
      <c r="BA103" s="74">
        <v>1.4872807017543859</v>
      </c>
      <c r="BB103" s="74">
        <v>1.6103781882145998</v>
      </c>
      <c r="BC103" s="74">
        <v>1.4810905892700088</v>
      </c>
      <c r="BD103" s="74">
        <v>1.5642605633802817</v>
      </c>
      <c r="BE103" s="74">
        <v>1.3784140969162995</v>
      </c>
      <c r="BF103" s="74">
        <v>1.5857962064402293</v>
      </c>
      <c r="BG103" s="74">
        <v>1.4922669023420239</v>
      </c>
      <c r="BH103" s="74">
        <v>1.8824569155987627</v>
      </c>
      <c r="BI103" s="74">
        <v>1.5183384887317719</v>
      </c>
      <c r="BJ103" s="74">
        <v>1.6041482789055606</v>
      </c>
      <c r="BK103" s="74">
        <v>1.7101063829787233</v>
      </c>
      <c r="BL103" s="74">
        <v>1.54986642920748</v>
      </c>
      <c r="BM103" s="74">
        <v>1.5837043633125556</v>
      </c>
      <c r="BN103" s="74">
        <v>1.6227678571428572</v>
      </c>
      <c r="BO103" s="74">
        <v>1.5681107637338096</v>
      </c>
      <c r="BP103" s="74">
        <v>2.076407506702413</v>
      </c>
      <c r="BQ103" s="74">
        <v>1.5471950133570793</v>
      </c>
      <c r="BR103" s="74">
        <v>1.7585746102449888</v>
      </c>
      <c r="BS103" s="74">
        <v>1.5387355298308103</v>
      </c>
      <c r="BT103" s="74">
        <v>1.7266251113089939</v>
      </c>
      <c r="BU103" s="74">
        <v>1.6500445235975068</v>
      </c>
      <c r="BV103" s="74">
        <v>2.67258996001777</v>
      </c>
      <c r="BW103" s="74">
        <v>7.6935412026726056</v>
      </c>
      <c r="BX103" s="74">
        <v>2.8480107286544478</v>
      </c>
      <c r="BY103" s="74">
        <v>2.0098566308243728</v>
      </c>
      <c r="BZ103" s="74">
        <v>1.48252688172043</v>
      </c>
      <c r="CA103" s="74">
        <v>1.9390953873712495</v>
      </c>
      <c r="CB103" s="74">
        <v>1.9390953873712495</v>
      </c>
      <c r="CC103" s="74">
        <v>1.3868220528910802</v>
      </c>
      <c r="CD103" s="74">
        <v>2.8670546105640109</v>
      </c>
      <c r="CE103" s="74">
        <v>2.4604380867232902</v>
      </c>
      <c r="CF103" s="74">
        <v>1.1903052064631956</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15965</v>
      </c>
      <c r="J104" s="73">
        <v>17180</v>
      </c>
      <c r="K104" s="73">
        <v>17267</v>
      </c>
      <c r="L104" s="73">
        <v>17058</v>
      </c>
      <c r="M104" s="73">
        <v>17350</v>
      </c>
      <c r="N104" s="73">
        <v>17689</v>
      </c>
      <c r="O104" s="73">
        <v>17740</v>
      </c>
      <c r="P104" s="73">
        <v>19913</v>
      </c>
      <c r="Q104" s="73">
        <v>21001</v>
      </c>
      <c r="R104" s="73">
        <v>23491</v>
      </c>
      <c r="S104" s="73">
        <v>20980</v>
      </c>
      <c r="T104" s="73">
        <v>19927</v>
      </c>
      <c r="U104" s="73">
        <v>20533</v>
      </c>
      <c r="V104" s="73">
        <v>21240</v>
      </c>
      <c r="W104" s="73">
        <v>21123</v>
      </c>
      <c r="X104" s="73">
        <v>20433</v>
      </c>
      <c r="Y104" s="73">
        <v>21179</v>
      </c>
      <c r="Z104" s="73">
        <v>21268</v>
      </c>
      <c r="AA104" s="73">
        <v>21133</v>
      </c>
      <c r="AB104" s="73">
        <v>19226</v>
      </c>
      <c r="AC104" s="73">
        <v>19170</v>
      </c>
      <c r="AD104" s="73">
        <v>19198</v>
      </c>
      <c r="AE104" s="73">
        <v>19323</v>
      </c>
      <c r="AF104" s="73">
        <v>19821</v>
      </c>
      <c r="AG104" s="73">
        <v>18436</v>
      </c>
      <c r="AH104" s="73">
        <v>25482</v>
      </c>
      <c r="AI104" s="73">
        <v>26103</v>
      </c>
      <c r="AJ104" s="73">
        <v>26479</v>
      </c>
      <c r="AK104" s="73">
        <v>25177</v>
      </c>
      <c r="AL104" s="73">
        <v>30819</v>
      </c>
      <c r="AM104" s="73">
        <v>26209</v>
      </c>
      <c r="AN104" s="73">
        <v>25187</v>
      </c>
      <c r="AO104" s="73">
        <v>24870</v>
      </c>
      <c r="AP104" s="73">
        <v>36436</v>
      </c>
      <c r="AQ104" s="73">
        <v>27313</v>
      </c>
      <c r="AR104" s="73">
        <v>30053</v>
      </c>
      <c r="AS104" s="73">
        <v>25772</v>
      </c>
      <c r="AT104" s="73">
        <v>26527</v>
      </c>
      <c r="AU104" s="73">
        <v>24431</v>
      </c>
      <c r="AV104" s="73">
        <v>26176</v>
      </c>
      <c r="AW104" s="73">
        <v>24535</v>
      </c>
      <c r="AX104" s="73">
        <v>25338</v>
      </c>
      <c r="AY104" s="73">
        <v>26817</v>
      </c>
      <c r="AZ104" s="73">
        <v>24732</v>
      </c>
      <c r="BA104" s="73">
        <v>25276</v>
      </c>
      <c r="BB104" s="73">
        <v>25875</v>
      </c>
      <c r="BC104" s="73">
        <v>24963</v>
      </c>
      <c r="BD104" s="73">
        <v>31461</v>
      </c>
      <c r="BE104" s="73">
        <v>20601</v>
      </c>
      <c r="BF104" s="73">
        <v>27134</v>
      </c>
      <c r="BG104" s="73">
        <v>24583</v>
      </c>
      <c r="BH104" s="73">
        <v>25008</v>
      </c>
      <c r="BI104" s="73">
        <v>24481</v>
      </c>
      <c r="BJ104" s="73">
        <v>25646</v>
      </c>
      <c r="BK104" s="73">
        <v>26568</v>
      </c>
      <c r="BL104" s="73">
        <v>25608</v>
      </c>
      <c r="BM104" s="73">
        <v>26427</v>
      </c>
      <c r="BN104" s="73">
        <v>24834</v>
      </c>
      <c r="BO104" s="73">
        <v>24749</v>
      </c>
      <c r="BP104" s="73">
        <v>27874</v>
      </c>
      <c r="BQ104" s="73">
        <v>24469</v>
      </c>
      <c r="BR104" s="73">
        <v>26632</v>
      </c>
      <c r="BS104" s="73">
        <v>24495</v>
      </c>
      <c r="BT104" s="73">
        <v>24972</v>
      </c>
      <c r="BU104" s="73">
        <v>24729</v>
      </c>
      <c r="BV104" s="73">
        <v>26018</v>
      </c>
      <c r="BW104" s="73">
        <v>100840</v>
      </c>
      <c r="BX104" s="73">
        <v>28365</v>
      </c>
      <c r="BY104" s="73">
        <v>27380</v>
      </c>
      <c r="BZ104" s="73">
        <v>28565</v>
      </c>
      <c r="CA104" s="73">
        <v>25097</v>
      </c>
      <c r="CB104" s="73">
        <v>25097</v>
      </c>
      <c r="CC104" s="73">
        <v>103534</v>
      </c>
      <c r="CD104" s="73">
        <v>22013</v>
      </c>
      <c r="CE104" s="73">
        <v>25609</v>
      </c>
      <c r="CF104" s="73">
        <v>20460</v>
      </c>
    </row>
    <row r="105" spans="1:84" x14ac:dyDescent="0.25">
      <c r="A105" s="17"/>
      <c r="B105" s="17"/>
      <c r="C105" s="17"/>
      <c r="D105" s="17"/>
      <c r="E105" s="11"/>
      <c r="F105" s="14" t="s">
        <v>102</v>
      </c>
      <c r="G105" s="106" t="e">
        <f ca="1">G104/G6</f>
        <v>#REF!</v>
      </c>
      <c r="H105" s="74" t="e">
        <f>H104/H6</f>
        <v>#REF!</v>
      </c>
      <c r="I105" s="74">
        <v>0.72564883414390258</v>
      </c>
      <c r="J105" s="74">
        <v>0.77899700734560628</v>
      </c>
      <c r="K105" s="74">
        <v>0.78053521381430246</v>
      </c>
      <c r="L105" s="74">
        <v>0.7697306078245566</v>
      </c>
      <c r="M105" s="74">
        <v>0.78019606079683423</v>
      </c>
      <c r="N105" s="74">
        <v>0.79472549195794773</v>
      </c>
      <c r="O105" s="74">
        <v>0.78315380540349633</v>
      </c>
      <c r="P105" s="74">
        <v>0.87618251419017024</v>
      </c>
      <c r="Q105" s="74">
        <v>0.92053125273954595</v>
      </c>
      <c r="R105" s="74">
        <v>1.0284575981787136</v>
      </c>
      <c r="S105" s="74">
        <v>0.91679776262891099</v>
      </c>
      <c r="T105" s="74">
        <v>0.8690740983034585</v>
      </c>
      <c r="U105" s="74">
        <v>0.89266150769498309</v>
      </c>
      <c r="V105" s="74">
        <v>0.92147505422993492</v>
      </c>
      <c r="W105" s="74">
        <v>0.91500974658869394</v>
      </c>
      <c r="X105" s="74">
        <v>0.88469864911673013</v>
      </c>
      <c r="Y105" s="74">
        <v>0.91596747686186319</v>
      </c>
      <c r="Z105" s="74">
        <v>0.91906140616222287</v>
      </c>
      <c r="AA105" s="74">
        <v>0.9104734824005859</v>
      </c>
      <c r="AB105" s="74">
        <v>0.8266047551485447</v>
      </c>
      <c r="AC105" s="74">
        <v>0.82123120421539653</v>
      </c>
      <c r="AD105" s="74">
        <v>0.82028713040505896</v>
      </c>
      <c r="AE105" s="74">
        <v>0.82313099041533544</v>
      </c>
      <c r="AF105" s="74">
        <v>0.84079918554339528</v>
      </c>
      <c r="AG105" s="74">
        <v>0.78055802531859941</v>
      </c>
      <c r="AH105" s="74">
        <v>1.0781924346280782</v>
      </c>
      <c r="AI105" s="74">
        <v>1.1014388792776066</v>
      </c>
      <c r="AJ105" s="74">
        <v>1.1124228038482544</v>
      </c>
      <c r="AK105" s="74">
        <v>1.0530344221841148</v>
      </c>
      <c r="AL105" s="74">
        <v>1.2869670522403642</v>
      </c>
      <c r="AM105" s="74">
        <v>1.0904060575802963</v>
      </c>
      <c r="AN105" s="74">
        <v>1.0457546190575047</v>
      </c>
      <c r="AO105" s="74">
        <v>1.0531887863132041</v>
      </c>
      <c r="AP105" s="74">
        <v>1.5383576103018788</v>
      </c>
      <c r="AQ105" s="74">
        <v>1.1261235260163271</v>
      </c>
      <c r="AR105" s="74">
        <v>1.262147746839696</v>
      </c>
      <c r="AS105" s="74">
        <v>1.0804510962981595</v>
      </c>
      <c r="AT105" s="74">
        <v>1.1063057802986072</v>
      </c>
      <c r="AU105" s="74">
        <v>1.0166874739908447</v>
      </c>
      <c r="AV105" s="74">
        <v>1.085690584819577</v>
      </c>
      <c r="AW105" s="74">
        <v>1.0168683687002653</v>
      </c>
      <c r="AX105" s="74">
        <v>1.049888124637441</v>
      </c>
      <c r="AY105" s="74">
        <v>1.1131542899838114</v>
      </c>
      <c r="AZ105" s="74">
        <v>1.0288281542493447</v>
      </c>
      <c r="BA105" s="74">
        <v>1.0480573869055023</v>
      </c>
      <c r="BB105" s="74">
        <v>1.0704977038599974</v>
      </c>
      <c r="BC105" s="74">
        <v>1.029444513175801</v>
      </c>
      <c r="BD105" s="74">
        <v>1.2952243721696171</v>
      </c>
      <c r="BE105" s="74">
        <v>0.84368089114587597</v>
      </c>
      <c r="BF105" s="74">
        <v>1.1023359739995937</v>
      </c>
      <c r="BG105" s="74">
        <v>0.99105019149365048</v>
      </c>
      <c r="BH105" s="74">
        <v>0.99996001439481785</v>
      </c>
      <c r="BI105" s="74">
        <v>0.97135261675197393</v>
      </c>
      <c r="BJ105" s="74">
        <v>1.0094863215902381</v>
      </c>
      <c r="BK105" s="74">
        <v>1.040169133192389</v>
      </c>
      <c r="BL105" s="74">
        <v>0.99167408899043485</v>
      </c>
      <c r="BM105" s="74">
        <v>1.0233900011617549</v>
      </c>
      <c r="BN105" s="74">
        <v>0.95688359727199168</v>
      </c>
      <c r="BO105" s="74">
        <v>0.95390248602813643</v>
      </c>
      <c r="BP105" s="74">
        <v>1.0731500731500732</v>
      </c>
      <c r="BQ105" s="74">
        <v>0.93776108534856095</v>
      </c>
      <c r="BR105" s="74">
        <v>1.0162170412485214</v>
      </c>
      <c r="BS105" s="74">
        <v>0.92640217843500627</v>
      </c>
      <c r="BT105" s="74">
        <v>0.94444234333043375</v>
      </c>
      <c r="BU105" s="74">
        <v>0.93525207064785754</v>
      </c>
      <c r="BV105" s="74">
        <v>0.97841456077015643</v>
      </c>
      <c r="BW105" s="74">
        <v>3.7776279313703456</v>
      </c>
      <c r="BX105" s="74">
        <v>1.0581191479837355</v>
      </c>
      <c r="BY105" s="74">
        <v>1.0198152562574494</v>
      </c>
      <c r="BZ105" s="74">
        <v>1.0606341898113767</v>
      </c>
      <c r="CA105" s="74">
        <v>0.93000074112502784</v>
      </c>
      <c r="CB105" s="74">
        <v>0.93186543888311302</v>
      </c>
      <c r="CC105" s="74">
        <v>3.8258074052176485</v>
      </c>
      <c r="CD105" s="74">
        <v>0.80749055427167016</v>
      </c>
      <c r="CE105" s="74">
        <v>0.93610410498227148</v>
      </c>
      <c r="CF105" s="74">
        <v>0.74975264758693982</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3</v>
      </c>
      <c r="J106" s="73">
        <v>3</v>
      </c>
      <c r="K106" s="73">
        <v>3</v>
      </c>
      <c r="L106" s="73">
        <v>3</v>
      </c>
      <c r="M106" s="73">
        <v>3</v>
      </c>
      <c r="N106" s="73">
        <v>3</v>
      </c>
      <c r="O106" s="73">
        <v>3</v>
      </c>
      <c r="P106" s="73">
        <v>4</v>
      </c>
      <c r="Q106" s="73">
        <v>4</v>
      </c>
      <c r="R106" s="73">
        <v>4</v>
      </c>
      <c r="S106" s="73">
        <v>4</v>
      </c>
      <c r="T106" s="73">
        <v>4</v>
      </c>
      <c r="U106" s="73">
        <v>4</v>
      </c>
      <c r="V106" s="73">
        <v>4</v>
      </c>
      <c r="W106" s="73">
        <v>4</v>
      </c>
      <c r="X106" s="73">
        <v>4</v>
      </c>
      <c r="Y106" s="73">
        <v>4</v>
      </c>
      <c r="Z106" s="73">
        <v>4</v>
      </c>
      <c r="AA106" s="73">
        <v>4</v>
      </c>
      <c r="AB106" s="73">
        <v>4</v>
      </c>
      <c r="AC106" s="73">
        <v>4</v>
      </c>
      <c r="AD106" s="73">
        <v>4</v>
      </c>
      <c r="AE106" s="73">
        <v>4</v>
      </c>
      <c r="AF106" s="73">
        <v>4</v>
      </c>
      <c r="AG106" s="73">
        <v>4</v>
      </c>
      <c r="AH106" s="73">
        <v>2</v>
      </c>
      <c r="AI106" s="73">
        <v>5</v>
      </c>
      <c r="AJ106" s="73">
        <v>8</v>
      </c>
      <c r="AK106" s="73">
        <v>6</v>
      </c>
      <c r="AL106" s="73">
        <v>6</v>
      </c>
      <c r="AM106" s="73">
        <v>2</v>
      </c>
      <c r="AN106" s="73">
        <v>2</v>
      </c>
      <c r="AO106" s="73">
        <v>2</v>
      </c>
      <c r="AP106" s="73">
        <v>2</v>
      </c>
      <c r="AQ106" s="73">
        <v>2</v>
      </c>
      <c r="AR106" s="73">
        <v>3</v>
      </c>
      <c r="AS106" s="73">
        <v>3</v>
      </c>
      <c r="AT106" s="73">
        <v>3</v>
      </c>
      <c r="AU106" s="73">
        <v>9</v>
      </c>
      <c r="AV106" s="73">
        <v>3</v>
      </c>
      <c r="AW106" s="73">
        <v>3</v>
      </c>
      <c r="AX106" s="73">
        <v>3</v>
      </c>
      <c r="AY106" s="73">
        <v>3</v>
      </c>
      <c r="AZ106" s="73">
        <v>3</v>
      </c>
      <c r="BA106" s="73">
        <v>4</v>
      </c>
      <c r="BB106" s="73">
        <v>3</v>
      </c>
      <c r="BC106" s="73">
        <v>3</v>
      </c>
      <c r="BD106" s="73">
        <v>3</v>
      </c>
      <c r="BE106" s="73">
        <v>3</v>
      </c>
      <c r="BF106" s="73">
        <v>6</v>
      </c>
      <c r="BG106" s="73">
        <v>4</v>
      </c>
      <c r="BH106" s="73">
        <v>4</v>
      </c>
      <c r="BI106" s="73">
        <v>3</v>
      </c>
      <c r="BJ106" s="73">
        <v>3</v>
      </c>
      <c r="BK106" s="73">
        <v>6</v>
      </c>
      <c r="BL106" s="73">
        <v>3</v>
      </c>
      <c r="BM106" s="73">
        <v>3</v>
      </c>
      <c r="BN106" s="73">
        <v>3</v>
      </c>
      <c r="BO106" s="73">
        <v>3</v>
      </c>
      <c r="BP106" s="73">
        <v>3</v>
      </c>
      <c r="BQ106" s="73">
        <v>3</v>
      </c>
      <c r="BR106" s="73">
        <v>5</v>
      </c>
      <c r="BS106" s="73">
        <v>11</v>
      </c>
      <c r="BT106" s="73">
        <v>17</v>
      </c>
      <c r="BU106" s="73">
        <v>6</v>
      </c>
      <c r="BV106" s="73">
        <v>2</v>
      </c>
      <c r="BW106" s="73">
        <v>12</v>
      </c>
      <c r="BX106" s="73">
        <v>3</v>
      </c>
      <c r="BY106" s="73">
        <v>11</v>
      </c>
      <c r="BZ106" s="73">
        <v>3</v>
      </c>
      <c r="CA106" s="73">
        <v>11</v>
      </c>
      <c r="CB106" s="73">
        <v>11</v>
      </c>
      <c r="CC106" s="73">
        <v>21</v>
      </c>
      <c r="CD106" s="73">
        <v>44</v>
      </c>
      <c r="CE106" s="73">
        <v>93</v>
      </c>
      <c r="CF106" s="73">
        <v>96</v>
      </c>
    </row>
    <row r="107" spans="1:84" x14ac:dyDescent="0.25">
      <c r="A107" s="17"/>
      <c r="B107" s="17"/>
      <c r="C107" s="17"/>
      <c r="D107" s="17"/>
      <c r="E107" s="11"/>
      <c r="F107" s="14" t="s">
        <v>100</v>
      </c>
      <c r="G107" s="106" t="e">
        <f ca="1">G106/G5</f>
        <v>#REF!</v>
      </c>
      <c r="H107" s="74" t="e">
        <f>H106/H5</f>
        <v>#REF!</v>
      </c>
      <c r="I107" s="74">
        <v>1.1219147344801795E-3</v>
      </c>
      <c r="J107" s="74">
        <v>1.1206574523720584E-3</v>
      </c>
      <c r="K107" s="74">
        <v>1.1210762331838565E-3</v>
      </c>
      <c r="L107" s="74">
        <v>1.1173184357541898E-3</v>
      </c>
      <c r="M107" s="74">
        <v>1.1441647597254005E-3</v>
      </c>
      <c r="N107" s="74">
        <v>1.143728555089592E-3</v>
      </c>
      <c r="O107" s="74">
        <v>1.1432926829268292E-3</v>
      </c>
      <c r="P107" s="74">
        <v>1.5243902439024391E-3</v>
      </c>
      <c r="Q107" s="74">
        <v>1.5308075009567547E-3</v>
      </c>
      <c r="R107" s="74">
        <v>1.5319800842589046E-3</v>
      </c>
      <c r="S107" s="74">
        <v>1.5390534821085034E-3</v>
      </c>
      <c r="T107" s="74">
        <v>1.5420200462606013E-3</v>
      </c>
      <c r="U107" s="74">
        <v>1.548586914440573E-3</v>
      </c>
      <c r="V107" s="74">
        <v>1.554001554001554E-3</v>
      </c>
      <c r="W107" s="74">
        <v>1.558846453624318E-3</v>
      </c>
      <c r="X107" s="74">
        <v>1.558846453624318E-3</v>
      </c>
      <c r="Y107" s="74">
        <v>1.5631105900742479E-3</v>
      </c>
      <c r="Z107" s="74">
        <v>1.5649452269170579E-3</v>
      </c>
      <c r="AA107" s="74">
        <v>1.5797788309636651E-3</v>
      </c>
      <c r="AB107" s="74">
        <v>1.589825119236884E-3</v>
      </c>
      <c r="AC107" s="74">
        <v>1.6129032258064516E-3</v>
      </c>
      <c r="AD107" s="74">
        <v>1.6366612111292963E-3</v>
      </c>
      <c r="AE107" s="74">
        <v>1.6625103906899418E-3</v>
      </c>
      <c r="AF107" s="74">
        <v>1.6736401673640166E-3</v>
      </c>
      <c r="AG107" s="74">
        <v>1.6743407283382169E-3</v>
      </c>
      <c r="AH107" s="74">
        <v>8.449514152936206E-4</v>
      </c>
      <c r="AI107" s="74">
        <v>2.1204410517387615E-3</v>
      </c>
      <c r="AJ107" s="74">
        <v>3.3999150021249468E-3</v>
      </c>
      <c r="AK107" s="74">
        <v>2.5434506146672321E-3</v>
      </c>
      <c r="AL107" s="74">
        <v>2.5391451544646637E-3</v>
      </c>
      <c r="AM107" s="74">
        <v>8.4745762711864404E-4</v>
      </c>
      <c r="AN107" s="74">
        <v>8.4889643463497452E-4</v>
      </c>
      <c r="AO107" s="74">
        <v>8.6956521739130438E-4</v>
      </c>
      <c r="AP107" s="74">
        <v>8.6956521739130438E-4</v>
      </c>
      <c r="AQ107" s="74">
        <v>8.4961767204757861E-4</v>
      </c>
      <c r="AR107" s="74">
        <v>1.3083296990841692E-3</v>
      </c>
      <c r="AS107" s="74">
        <v>1.3066202090592336E-3</v>
      </c>
      <c r="AT107" s="74">
        <v>1.3106159895150721E-3</v>
      </c>
      <c r="AU107" s="74">
        <v>3.9301310043668124E-3</v>
      </c>
      <c r="AV107" s="74">
        <v>1.3123359580052493E-3</v>
      </c>
      <c r="AW107" s="74">
        <v>1.3111888111888112E-3</v>
      </c>
      <c r="AX107" s="74">
        <v>1.3094718463553033E-3</v>
      </c>
      <c r="AY107" s="74">
        <v>1.3094718463553033E-3</v>
      </c>
      <c r="AZ107" s="74">
        <v>1.3123359580052493E-3</v>
      </c>
      <c r="BA107" s="74">
        <v>1.7543859649122807E-3</v>
      </c>
      <c r="BB107" s="74">
        <v>1.3192612137203166E-3</v>
      </c>
      <c r="BC107" s="74">
        <v>1.3192612137203166E-3</v>
      </c>
      <c r="BD107" s="74">
        <v>1.3204225352112676E-3</v>
      </c>
      <c r="BE107" s="74">
        <v>1.3215859030837004E-3</v>
      </c>
      <c r="BF107" s="74">
        <v>2.6466696074106751E-3</v>
      </c>
      <c r="BG107" s="74">
        <v>1.7675651789659744E-3</v>
      </c>
      <c r="BH107" s="74">
        <v>1.7675651789659744E-3</v>
      </c>
      <c r="BI107" s="74">
        <v>1.3256738842244808E-3</v>
      </c>
      <c r="BJ107" s="74">
        <v>1.3239187996469551E-3</v>
      </c>
      <c r="BK107" s="74">
        <v>2.6595744680851063E-3</v>
      </c>
      <c r="BL107" s="74">
        <v>1.3357079252003562E-3</v>
      </c>
      <c r="BM107" s="74">
        <v>1.3357079252003562E-3</v>
      </c>
      <c r="BN107" s="74">
        <v>1.3392857142857143E-3</v>
      </c>
      <c r="BO107" s="74">
        <v>1.3398838767306833E-3</v>
      </c>
      <c r="BP107" s="74">
        <v>1.3404825737265416E-3</v>
      </c>
      <c r="BQ107" s="74">
        <v>1.3357079252003562E-3</v>
      </c>
      <c r="BR107" s="74">
        <v>2.2271714922048997E-3</v>
      </c>
      <c r="BS107" s="74">
        <v>4.8975957257346393E-3</v>
      </c>
      <c r="BT107" s="74">
        <v>7.5690115761353517E-3</v>
      </c>
      <c r="BU107" s="74">
        <v>2.6714158504007124E-3</v>
      </c>
      <c r="BV107" s="74">
        <v>8.8849400266548197E-4</v>
      </c>
      <c r="BW107" s="74">
        <v>5.3452115812917594E-3</v>
      </c>
      <c r="BX107" s="74">
        <v>1.3410818059901655E-3</v>
      </c>
      <c r="BY107" s="74">
        <v>4.9283154121863796E-3</v>
      </c>
      <c r="BZ107" s="74">
        <v>1.3440860215053765E-3</v>
      </c>
      <c r="CA107" s="74">
        <v>4.9261083743842365E-3</v>
      </c>
      <c r="CB107" s="74">
        <v>4.9261083743842365E-3</v>
      </c>
      <c r="CC107" s="74">
        <v>9.4128193635141192E-3</v>
      </c>
      <c r="CD107" s="74">
        <v>1.9695613249776187E-2</v>
      </c>
      <c r="CE107" s="74">
        <v>4.1573535985695124E-2</v>
      </c>
      <c r="CF107" s="74">
        <v>4.3087971274685818E-2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2</v>
      </c>
      <c r="J108" s="73">
        <v>3</v>
      </c>
      <c r="K108" s="73">
        <v>3</v>
      </c>
      <c r="L108" s="73">
        <v>3</v>
      </c>
      <c r="M108" s="73">
        <v>3</v>
      </c>
      <c r="N108" s="73">
        <v>3</v>
      </c>
      <c r="O108" s="73">
        <v>3</v>
      </c>
      <c r="P108" s="73">
        <v>2</v>
      </c>
      <c r="Q108" s="73">
        <v>2</v>
      </c>
      <c r="R108" s="73">
        <v>2</v>
      </c>
      <c r="S108" s="73">
        <v>2</v>
      </c>
      <c r="T108" s="73">
        <v>2</v>
      </c>
      <c r="U108" s="73">
        <v>2</v>
      </c>
      <c r="V108" s="73">
        <v>2</v>
      </c>
      <c r="W108" s="73">
        <v>2</v>
      </c>
      <c r="X108" s="73">
        <v>4</v>
      </c>
      <c r="Y108" s="73">
        <v>4</v>
      </c>
      <c r="Z108" s="73">
        <v>4</v>
      </c>
      <c r="AA108" s="73">
        <v>4</v>
      </c>
      <c r="AB108" s="73">
        <v>4</v>
      </c>
      <c r="AC108" s="73">
        <v>4</v>
      </c>
      <c r="AD108" s="73">
        <v>4</v>
      </c>
      <c r="AE108" s="73">
        <v>4</v>
      </c>
      <c r="AF108" s="73">
        <v>4</v>
      </c>
      <c r="AG108" s="73">
        <v>5</v>
      </c>
      <c r="AH108" s="73">
        <v>4</v>
      </c>
      <c r="AI108" s="73">
        <v>4</v>
      </c>
      <c r="AJ108" s="73">
        <v>5</v>
      </c>
      <c r="AK108" s="73">
        <v>5</v>
      </c>
      <c r="AL108" s="73">
        <v>5</v>
      </c>
      <c r="AM108" s="73">
        <v>5</v>
      </c>
      <c r="AN108" s="73">
        <v>6</v>
      </c>
      <c r="AO108" s="73">
        <v>6</v>
      </c>
      <c r="AP108" s="73">
        <v>6</v>
      </c>
      <c r="AQ108" s="73">
        <v>9</v>
      </c>
      <c r="AR108" s="73">
        <v>6</v>
      </c>
      <c r="AS108" s="73">
        <v>6</v>
      </c>
      <c r="AT108" s="73">
        <v>6</v>
      </c>
      <c r="AU108" s="73">
        <v>6</v>
      </c>
      <c r="AV108" s="73">
        <v>6</v>
      </c>
      <c r="AW108" s="73">
        <v>7</v>
      </c>
      <c r="AX108" s="73">
        <v>7</v>
      </c>
      <c r="AY108" s="73">
        <v>7</v>
      </c>
      <c r="AZ108" s="73">
        <v>8</v>
      </c>
      <c r="BA108" s="73">
        <v>11</v>
      </c>
      <c r="BB108" s="73">
        <v>9</v>
      </c>
      <c r="BC108" s="73">
        <v>17</v>
      </c>
      <c r="BD108" s="73">
        <v>17</v>
      </c>
      <c r="BE108" s="73">
        <v>10</v>
      </c>
      <c r="BF108" s="73">
        <v>19</v>
      </c>
      <c r="BG108" s="73">
        <v>11</v>
      </c>
      <c r="BH108" s="73">
        <v>9</v>
      </c>
      <c r="BI108" s="73">
        <v>14</v>
      </c>
      <c r="BJ108" s="73">
        <v>8</v>
      </c>
      <c r="BK108" s="73">
        <v>9</v>
      </c>
      <c r="BL108" s="73">
        <v>13</v>
      </c>
      <c r="BM108" s="73">
        <v>8</v>
      </c>
      <c r="BN108" s="73">
        <v>11</v>
      </c>
      <c r="BO108" s="73">
        <v>8</v>
      </c>
      <c r="BP108" s="73">
        <v>11</v>
      </c>
      <c r="BQ108" s="73">
        <v>12</v>
      </c>
      <c r="BR108" s="73">
        <v>12</v>
      </c>
      <c r="BS108" s="73">
        <v>8</v>
      </c>
      <c r="BT108" s="73">
        <v>16</v>
      </c>
      <c r="BU108" s="73">
        <v>15</v>
      </c>
      <c r="BV108" s="73">
        <v>15</v>
      </c>
      <c r="BW108" s="73">
        <v>59</v>
      </c>
      <c r="BX108" s="73">
        <v>20</v>
      </c>
      <c r="BY108" s="73">
        <v>16</v>
      </c>
      <c r="BZ108" s="73">
        <v>18</v>
      </c>
      <c r="CA108" s="73">
        <v>49</v>
      </c>
      <c r="CB108" s="73">
        <v>49</v>
      </c>
      <c r="CC108" s="73">
        <v>48</v>
      </c>
      <c r="CD108" s="73">
        <v>20</v>
      </c>
      <c r="CE108" s="73">
        <v>55</v>
      </c>
      <c r="CF108" s="73">
        <v>90</v>
      </c>
    </row>
    <row r="109" spans="1:84" x14ac:dyDescent="0.25">
      <c r="A109" s="17"/>
      <c r="B109" s="17"/>
      <c r="C109" s="17"/>
      <c r="D109" s="17"/>
      <c r="E109" s="11"/>
      <c r="F109" s="14" t="s">
        <v>102</v>
      </c>
      <c r="G109" s="106" t="e">
        <f ca="1">G108/G6</f>
        <v>#REF!</v>
      </c>
      <c r="H109" s="74" t="e">
        <f>H108/H6</f>
        <v>#REF!</v>
      </c>
      <c r="I109" s="74">
        <v>9.0904958865506115E-5</v>
      </c>
      <c r="J109" s="74">
        <v>1.3602974517094404E-4</v>
      </c>
      <c r="K109" s="74">
        <v>1.3561160835367508E-4</v>
      </c>
      <c r="L109" s="74">
        <v>1.3537295248409369E-4</v>
      </c>
      <c r="M109" s="74">
        <v>1.3490421800521629E-4</v>
      </c>
      <c r="N109" s="74">
        <v>1.3478299937101266E-4</v>
      </c>
      <c r="O109" s="74">
        <v>1.3243863676496557E-4</v>
      </c>
      <c r="P109" s="74">
        <v>8.8001056012672148E-5</v>
      </c>
      <c r="Q109" s="74">
        <v>8.7665468571929516E-5</v>
      </c>
      <c r="R109" s="74">
        <v>8.7561840549888357E-5</v>
      </c>
      <c r="S109" s="74">
        <v>8.7397308162908579E-5</v>
      </c>
      <c r="T109" s="74">
        <v>8.7225783941733177E-5</v>
      </c>
      <c r="U109" s="74">
        <v>8.6948960959916535E-5</v>
      </c>
      <c r="V109" s="74">
        <v>8.6767895878524947E-5</v>
      </c>
      <c r="W109" s="74">
        <v>8.6636343946285463E-5</v>
      </c>
      <c r="X109" s="74">
        <v>1.7319016279875303E-4</v>
      </c>
      <c r="Y109" s="74">
        <v>1.7299541562148602E-4</v>
      </c>
      <c r="Z109" s="74">
        <v>1.7285337712285553E-4</v>
      </c>
      <c r="AA109" s="74">
        <v>1.7233208392572488E-4</v>
      </c>
      <c r="AB109" s="74">
        <v>1.7197643922782578E-4</v>
      </c>
      <c r="AC109" s="74">
        <v>1.7135758043096433E-4</v>
      </c>
      <c r="AD109" s="74">
        <v>1.7091095539224064E-4</v>
      </c>
      <c r="AE109" s="74">
        <v>1.7039403620873269E-4</v>
      </c>
      <c r="AF109" s="74">
        <v>1.6967845931958937E-4</v>
      </c>
      <c r="AG109" s="74">
        <v>2.1169397518946612E-4</v>
      </c>
      <c r="AH109" s="74">
        <v>1.6924769400016924E-4</v>
      </c>
      <c r="AI109" s="74">
        <v>1.687834929743871E-4</v>
      </c>
      <c r="AJ109" s="74">
        <v>2.1005755577028105E-4</v>
      </c>
      <c r="AK109" s="74">
        <v>2.0912627044209294E-4</v>
      </c>
      <c r="AL109" s="74">
        <v>2.0879442101307054E-4</v>
      </c>
      <c r="AM109" s="74">
        <v>2.0802130138126144E-4</v>
      </c>
      <c r="AN109" s="74">
        <v>2.4911770811708535E-4</v>
      </c>
      <c r="AO109" s="74">
        <v>2.5408655882103837E-4</v>
      </c>
      <c r="AP109" s="74">
        <v>2.5332488917036101E-4</v>
      </c>
      <c r="AQ109" s="74">
        <v>3.7107281273192051E-4</v>
      </c>
      <c r="AR109" s="74">
        <v>2.5198437696862794E-4</v>
      </c>
      <c r="AS109" s="74">
        <v>2.5154068670607473E-4</v>
      </c>
      <c r="AT109" s="74">
        <v>2.5022937692885145E-4</v>
      </c>
      <c r="AU109" s="74">
        <v>2.4968789013732833E-4</v>
      </c>
      <c r="AV109" s="74">
        <v>2.4885939444214017E-4</v>
      </c>
      <c r="AW109" s="74">
        <v>2.9011936339522546E-4</v>
      </c>
      <c r="AX109" s="74">
        <v>2.9004723626419157E-4</v>
      </c>
      <c r="AY109" s="74">
        <v>2.9056494126437259E-4</v>
      </c>
      <c r="AZ109" s="74">
        <v>3.3279254544698201E-4</v>
      </c>
      <c r="BA109" s="74">
        <v>4.5610979806775306E-4</v>
      </c>
      <c r="BB109" s="74">
        <v>3.7234702742956435E-4</v>
      </c>
      <c r="BC109" s="74">
        <v>7.0105983751907294E-4</v>
      </c>
      <c r="BD109" s="74">
        <v>6.9987649238369696E-4</v>
      </c>
      <c r="BE109" s="74">
        <v>4.095339503644852E-4</v>
      </c>
      <c r="BF109" s="74">
        <v>7.7188706073532396E-4</v>
      </c>
      <c r="BG109" s="74">
        <v>4.434589800443459E-4</v>
      </c>
      <c r="BH109" s="74">
        <v>3.5987044663920986E-4</v>
      </c>
      <c r="BI109" s="74">
        <v>5.5548942586200055E-4</v>
      </c>
      <c r="BJ109" s="74">
        <v>3.148986419996064E-4</v>
      </c>
      <c r="BK109" s="74">
        <v>3.5236081747709656E-4</v>
      </c>
      <c r="BL109" s="74">
        <v>5.0342717732254193E-4</v>
      </c>
      <c r="BM109" s="74">
        <v>3.0980133989079504E-4</v>
      </c>
      <c r="BN109" s="74">
        <v>4.2384310099025162E-4</v>
      </c>
      <c r="BO109" s="74">
        <v>3.083445750626325E-4</v>
      </c>
      <c r="BP109" s="74">
        <v>4.2350042350042353E-4</v>
      </c>
      <c r="BQ109" s="74">
        <v>4.5989345801555973E-4</v>
      </c>
      <c r="BR109" s="74">
        <v>4.5789292937001562E-4</v>
      </c>
      <c r="BS109" s="74">
        <v>3.025604175333762E-4</v>
      </c>
      <c r="BT109" s="74">
        <v>6.0512083506675241E-4</v>
      </c>
      <c r="BU109" s="74">
        <v>5.6730078287508038E-4</v>
      </c>
      <c r="BV109" s="74">
        <v>5.6407942238267147E-4</v>
      </c>
      <c r="BW109" s="74">
        <v>2.2102345096276315E-3</v>
      </c>
      <c r="BX109" s="74">
        <v>7.4607378669750443E-4</v>
      </c>
      <c r="BY109" s="74">
        <v>5.9594755661501785E-4</v>
      </c>
      <c r="BZ109" s="74">
        <v>6.6834991831278773E-4</v>
      </c>
      <c r="CA109" s="74">
        <v>1.815756318090862E-3</v>
      </c>
      <c r="CB109" s="74">
        <v>1.8193969998514777E-3</v>
      </c>
      <c r="CC109" s="74">
        <v>1.773704825955214E-3</v>
      </c>
      <c r="CD109" s="74">
        <v>7.336488023183302E-4</v>
      </c>
      <c r="CE109" s="74">
        <v>2.0104543626859668E-3</v>
      </c>
      <c r="CF109" s="74">
        <v>3.298032174136099E-3</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788</v>
      </c>
      <c r="J110" s="73">
        <v>974</v>
      </c>
      <c r="K110" s="73">
        <v>837</v>
      </c>
      <c r="L110" s="73">
        <v>884</v>
      </c>
      <c r="M110" s="73">
        <v>909</v>
      </c>
      <c r="N110" s="73">
        <v>873</v>
      </c>
      <c r="O110" s="73">
        <v>873</v>
      </c>
      <c r="P110" s="73">
        <v>862</v>
      </c>
      <c r="Q110" s="73">
        <v>1053</v>
      </c>
      <c r="R110" s="73">
        <v>1112</v>
      </c>
      <c r="S110" s="73">
        <v>1043</v>
      </c>
      <c r="T110" s="73">
        <v>1039</v>
      </c>
      <c r="U110" s="73">
        <v>1006</v>
      </c>
      <c r="V110" s="73">
        <v>1141</v>
      </c>
      <c r="W110" s="73">
        <v>941</v>
      </c>
      <c r="X110" s="73">
        <v>977</v>
      </c>
      <c r="Y110" s="73">
        <v>1060</v>
      </c>
      <c r="Z110" s="73">
        <v>977</v>
      </c>
      <c r="AA110" s="73">
        <v>1021</v>
      </c>
      <c r="AB110" s="73">
        <v>1038</v>
      </c>
      <c r="AC110" s="73">
        <v>1016</v>
      </c>
      <c r="AD110" s="73">
        <v>1044</v>
      </c>
      <c r="AE110" s="73">
        <v>1108</v>
      </c>
      <c r="AF110" s="73">
        <v>978</v>
      </c>
      <c r="AG110" s="73">
        <v>1096</v>
      </c>
      <c r="AH110" s="73">
        <v>1304</v>
      </c>
      <c r="AI110" s="73">
        <v>1117</v>
      </c>
      <c r="AJ110" s="73">
        <v>1318</v>
      </c>
      <c r="AK110" s="73">
        <v>1324</v>
      </c>
      <c r="AL110" s="73">
        <v>1182</v>
      </c>
      <c r="AM110" s="73">
        <v>1452</v>
      </c>
      <c r="AN110" s="73">
        <v>1157</v>
      </c>
      <c r="AO110" s="73">
        <v>1327</v>
      </c>
      <c r="AP110" s="73">
        <v>1394</v>
      </c>
      <c r="AQ110" s="73">
        <v>1272</v>
      </c>
      <c r="AR110" s="73">
        <v>1389</v>
      </c>
      <c r="AS110" s="73">
        <v>1365</v>
      </c>
      <c r="AT110" s="73">
        <v>1679</v>
      </c>
      <c r="AU110" s="73">
        <v>1334</v>
      </c>
      <c r="AV110" s="73">
        <v>1464</v>
      </c>
      <c r="AW110" s="73">
        <v>1411</v>
      </c>
      <c r="AX110" s="73">
        <v>1508</v>
      </c>
      <c r="AY110" s="73">
        <v>1702</v>
      </c>
      <c r="AZ110" s="73">
        <v>1342</v>
      </c>
      <c r="BA110" s="73">
        <v>1493</v>
      </c>
      <c r="BB110" s="73">
        <v>1541</v>
      </c>
      <c r="BC110" s="73">
        <v>1450</v>
      </c>
      <c r="BD110" s="73">
        <v>1532</v>
      </c>
      <c r="BE110" s="73">
        <v>1406</v>
      </c>
      <c r="BF110" s="73">
        <v>1347</v>
      </c>
      <c r="BG110" s="73">
        <v>1444</v>
      </c>
      <c r="BH110" s="73">
        <v>1587</v>
      </c>
      <c r="BI110" s="73">
        <v>1444</v>
      </c>
      <c r="BJ110" s="73">
        <v>1513</v>
      </c>
      <c r="BK110" s="73">
        <v>1624</v>
      </c>
      <c r="BL110" s="73">
        <v>1443</v>
      </c>
      <c r="BM110" s="73">
        <v>1521</v>
      </c>
      <c r="BN110" s="73">
        <v>1484</v>
      </c>
      <c r="BO110" s="73">
        <v>1538</v>
      </c>
      <c r="BP110" s="73">
        <v>1801</v>
      </c>
      <c r="BQ110" s="73">
        <v>1445</v>
      </c>
      <c r="BR110" s="73">
        <v>1721</v>
      </c>
      <c r="BS110" s="73">
        <v>1510</v>
      </c>
      <c r="BT110" s="73">
        <v>3381</v>
      </c>
      <c r="BU110" s="73">
        <v>1772</v>
      </c>
      <c r="BV110" s="73">
        <v>1903</v>
      </c>
      <c r="BW110" s="73">
        <v>9115</v>
      </c>
      <c r="BX110" s="73">
        <v>4342</v>
      </c>
      <c r="BY110" s="73">
        <v>1750</v>
      </c>
      <c r="BZ110" s="73">
        <v>1789</v>
      </c>
      <c r="CA110" s="73">
        <v>2751</v>
      </c>
      <c r="CB110" s="73">
        <v>2751</v>
      </c>
      <c r="CC110" s="73">
        <v>1829</v>
      </c>
      <c r="CD110" s="73">
        <v>7367</v>
      </c>
      <c r="CE110" s="73">
        <v>1991</v>
      </c>
      <c r="CF110" s="73">
        <v>1526</v>
      </c>
    </row>
    <row r="111" spans="1:84" x14ac:dyDescent="0.25">
      <c r="A111" s="17"/>
      <c r="B111" s="17"/>
      <c r="C111" s="17"/>
      <c r="D111" s="17"/>
      <c r="E111" s="11"/>
      <c r="F111" s="14" t="s">
        <v>100</v>
      </c>
      <c r="G111" s="106" t="e">
        <f ca="1">G110/G5</f>
        <v>#REF!</v>
      </c>
      <c r="H111" s="74" t="e">
        <f>H110/H5</f>
        <v>#REF!</v>
      </c>
      <c r="I111" s="74">
        <v>0.29468960359012714</v>
      </c>
      <c r="J111" s="74">
        <v>0.3638401195367949</v>
      </c>
      <c r="K111" s="74">
        <v>0.31278026905829598</v>
      </c>
      <c r="L111" s="74">
        <v>0.32923649906890129</v>
      </c>
      <c r="M111" s="74">
        <v>0.34668192219679633</v>
      </c>
      <c r="N111" s="74">
        <v>0.3328250095310713</v>
      </c>
      <c r="O111" s="74">
        <v>0.33269817073170732</v>
      </c>
      <c r="P111" s="74">
        <v>0.3285060975609756</v>
      </c>
      <c r="Q111" s="74">
        <v>0.40298507462686567</v>
      </c>
      <c r="R111" s="74">
        <v>0.42589046342397546</v>
      </c>
      <c r="S111" s="74">
        <v>0.40130819545979224</v>
      </c>
      <c r="T111" s="74">
        <v>0.40053970701619124</v>
      </c>
      <c r="U111" s="74">
        <v>0.38946960898180411</v>
      </c>
      <c r="V111" s="74">
        <v>0.44327894327894329</v>
      </c>
      <c r="W111" s="74">
        <v>0.3667186282151208</v>
      </c>
      <c r="X111" s="74">
        <v>0.38074824629773968</v>
      </c>
      <c r="Y111" s="74">
        <v>0.41422430636967567</v>
      </c>
      <c r="Z111" s="74">
        <v>0.38223787167449141</v>
      </c>
      <c r="AA111" s="74">
        <v>0.40323854660347552</v>
      </c>
      <c r="AB111" s="74">
        <v>0.41255961844197137</v>
      </c>
      <c r="AC111" s="74">
        <v>0.4096774193548387</v>
      </c>
      <c r="AD111" s="74">
        <v>0.42716857610474634</v>
      </c>
      <c r="AE111" s="74">
        <v>0.46051537822111388</v>
      </c>
      <c r="AF111" s="74">
        <v>0.40920502092050209</v>
      </c>
      <c r="AG111" s="74">
        <v>0.45876935956467141</v>
      </c>
      <c r="AH111" s="74">
        <v>0.55090832277144064</v>
      </c>
      <c r="AI111" s="74">
        <v>0.47370653095843934</v>
      </c>
      <c r="AJ111" s="74">
        <v>0.56013599660008495</v>
      </c>
      <c r="AK111" s="74">
        <v>0.56125476896990245</v>
      </c>
      <c r="AL111" s="74">
        <v>0.50021159542953875</v>
      </c>
      <c r="AM111" s="74">
        <v>0.61525423728813555</v>
      </c>
      <c r="AN111" s="74">
        <v>0.49108658743633277</v>
      </c>
      <c r="AO111" s="74">
        <v>0.57695652173913048</v>
      </c>
      <c r="AP111" s="74">
        <v>0.60608695652173916</v>
      </c>
      <c r="AQ111" s="74">
        <v>0.54035683942225998</v>
      </c>
      <c r="AR111" s="74">
        <v>0.6057566506759704</v>
      </c>
      <c r="AS111" s="74">
        <v>0.59451219512195119</v>
      </c>
      <c r="AT111" s="74">
        <v>0.7335080821319353</v>
      </c>
      <c r="AU111" s="74">
        <v>0.5825327510917031</v>
      </c>
      <c r="AV111" s="74">
        <v>0.64041994750656173</v>
      </c>
      <c r="AW111" s="74">
        <v>0.61669580419580416</v>
      </c>
      <c r="AX111" s="74">
        <v>0.65822784810126578</v>
      </c>
      <c r="AY111" s="74">
        <v>0.7429070274989088</v>
      </c>
      <c r="AZ111" s="74">
        <v>0.58705161854768151</v>
      </c>
      <c r="BA111" s="74">
        <v>0.65482456140350875</v>
      </c>
      <c r="BB111" s="74">
        <v>0.67766051011433592</v>
      </c>
      <c r="BC111" s="74">
        <v>0.6376429199648197</v>
      </c>
      <c r="BD111" s="74">
        <v>0.67429577464788737</v>
      </c>
      <c r="BE111" s="74">
        <v>0.61938325991189425</v>
      </c>
      <c r="BF111" s="74">
        <v>0.59417732686369651</v>
      </c>
      <c r="BG111" s="74">
        <v>0.63809102960671671</v>
      </c>
      <c r="BH111" s="74">
        <v>0.70128148475475038</v>
      </c>
      <c r="BI111" s="74">
        <v>0.63809102960671671</v>
      </c>
      <c r="BJ111" s="74">
        <v>0.6676963812886143</v>
      </c>
      <c r="BK111" s="74">
        <v>0.71985815602836878</v>
      </c>
      <c r="BL111" s="74">
        <v>0.64247551202137132</v>
      </c>
      <c r="BM111" s="74">
        <v>0.67720391807658054</v>
      </c>
      <c r="BN111" s="74">
        <v>0.66249999999999998</v>
      </c>
      <c r="BO111" s="74">
        <v>0.68691380080393027</v>
      </c>
      <c r="BP111" s="74">
        <v>0.8047363717605005</v>
      </c>
      <c r="BQ111" s="74">
        <v>0.64336598397150491</v>
      </c>
      <c r="BR111" s="74">
        <v>0.76659242761692648</v>
      </c>
      <c r="BS111" s="74">
        <v>0.67230632235084598</v>
      </c>
      <c r="BT111" s="74">
        <v>1.5053428317008015</v>
      </c>
      <c r="BU111" s="74">
        <v>0.78895814781834372</v>
      </c>
      <c r="BV111" s="74">
        <v>0.84540204353620618</v>
      </c>
      <c r="BW111" s="74">
        <v>4.0601336302895321</v>
      </c>
      <c r="BX111" s="74">
        <v>1.9409924005364327</v>
      </c>
      <c r="BY111" s="74">
        <v>0.78405017921146958</v>
      </c>
      <c r="BZ111" s="74">
        <v>0.80152329749103945</v>
      </c>
      <c r="CA111" s="74">
        <v>1.2319749216300941</v>
      </c>
      <c r="CB111" s="74">
        <v>1.2319749216300941</v>
      </c>
      <c r="CC111" s="74">
        <v>0.81981174361272968</v>
      </c>
      <c r="CD111" s="74">
        <v>3.2976723366159355</v>
      </c>
      <c r="CE111" s="74">
        <v>0.89003129190880648</v>
      </c>
      <c r="CF111" s="74">
        <v>0.68491921005385992</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4379</v>
      </c>
      <c r="J112" s="73">
        <v>4806</v>
      </c>
      <c r="K112" s="73">
        <v>4470</v>
      </c>
      <c r="L112" s="73">
        <v>4443</v>
      </c>
      <c r="M112" s="73">
        <v>4506</v>
      </c>
      <c r="N112" s="73">
        <v>4553</v>
      </c>
      <c r="O112" s="73">
        <v>4524</v>
      </c>
      <c r="P112" s="73">
        <v>5229</v>
      </c>
      <c r="Q112" s="73">
        <v>4914</v>
      </c>
      <c r="R112" s="73">
        <v>5638</v>
      </c>
      <c r="S112" s="73">
        <v>5422</v>
      </c>
      <c r="T112" s="73">
        <v>4837</v>
      </c>
      <c r="U112" s="73">
        <v>5160</v>
      </c>
      <c r="V112" s="73">
        <v>5614</v>
      </c>
      <c r="W112" s="73">
        <v>5296</v>
      </c>
      <c r="X112" s="73">
        <v>5189</v>
      </c>
      <c r="Y112" s="73">
        <v>5324</v>
      </c>
      <c r="Z112" s="73">
        <v>5348</v>
      </c>
      <c r="AA112" s="73">
        <v>5419</v>
      </c>
      <c r="AB112" s="73">
        <v>5514</v>
      </c>
      <c r="AC112" s="73">
        <v>5524</v>
      </c>
      <c r="AD112" s="73">
        <v>5576</v>
      </c>
      <c r="AE112" s="73">
        <v>5668</v>
      </c>
      <c r="AF112" s="73">
        <v>5772</v>
      </c>
      <c r="AG112" s="73">
        <v>5552</v>
      </c>
      <c r="AH112" s="73">
        <v>6903</v>
      </c>
      <c r="AI112" s="73">
        <v>6672</v>
      </c>
      <c r="AJ112" s="73">
        <v>6826</v>
      </c>
      <c r="AK112" s="73">
        <v>6736</v>
      </c>
      <c r="AL112" s="73">
        <v>8706</v>
      </c>
      <c r="AM112" s="73">
        <v>7143</v>
      </c>
      <c r="AN112" s="73">
        <v>7213</v>
      </c>
      <c r="AO112" s="73">
        <v>11588</v>
      </c>
      <c r="AP112" s="73">
        <v>7607</v>
      </c>
      <c r="AQ112" s="73">
        <v>7437</v>
      </c>
      <c r="AR112" s="73">
        <v>7968</v>
      </c>
      <c r="AS112" s="73">
        <v>8083</v>
      </c>
      <c r="AT112" s="73">
        <v>8479</v>
      </c>
      <c r="AU112" s="73">
        <v>9493</v>
      </c>
      <c r="AV112" s="73">
        <v>8841</v>
      </c>
      <c r="AW112" s="73">
        <v>8697</v>
      </c>
      <c r="AX112" s="73">
        <v>9254</v>
      </c>
      <c r="AY112" s="73">
        <v>9275</v>
      </c>
      <c r="AZ112" s="73">
        <v>8929</v>
      </c>
      <c r="BA112" s="73">
        <v>9344</v>
      </c>
      <c r="BB112" s="73">
        <v>9361</v>
      </c>
      <c r="BC112" s="73">
        <v>9663</v>
      </c>
      <c r="BD112" s="73">
        <v>11138</v>
      </c>
      <c r="BE112" s="73">
        <v>9951</v>
      </c>
      <c r="BF112" s="73">
        <v>12048</v>
      </c>
      <c r="BG112" s="73">
        <v>10918</v>
      </c>
      <c r="BH112" s="73">
        <v>11201</v>
      </c>
      <c r="BI112" s="73">
        <v>11317</v>
      </c>
      <c r="BJ112" s="73">
        <v>11271</v>
      </c>
      <c r="BK112" s="73">
        <v>11742</v>
      </c>
      <c r="BL112" s="73">
        <v>11715</v>
      </c>
      <c r="BM112" s="73">
        <v>12223</v>
      </c>
      <c r="BN112" s="73">
        <v>11441</v>
      </c>
      <c r="BO112" s="73">
        <v>11766</v>
      </c>
      <c r="BP112" s="73">
        <v>12607</v>
      </c>
      <c r="BQ112" s="73">
        <v>11827</v>
      </c>
      <c r="BR112" s="73">
        <v>12521</v>
      </c>
      <c r="BS112" s="73">
        <v>13025</v>
      </c>
      <c r="BT112" s="73">
        <v>14427</v>
      </c>
      <c r="BU112" s="73">
        <v>12226</v>
      </c>
      <c r="BV112" s="73">
        <v>12804</v>
      </c>
      <c r="BW112" s="73">
        <v>50136</v>
      </c>
      <c r="BX112" s="73">
        <v>12885</v>
      </c>
      <c r="BY112" s="73">
        <v>13600</v>
      </c>
      <c r="BZ112" s="73">
        <v>13159</v>
      </c>
      <c r="CA112" s="73">
        <v>13908</v>
      </c>
      <c r="CB112" s="73">
        <v>13908</v>
      </c>
      <c r="CC112" s="73">
        <v>56838</v>
      </c>
      <c r="CD112" s="73">
        <v>13858</v>
      </c>
      <c r="CE112" s="73">
        <v>13422</v>
      </c>
      <c r="CF112" s="73">
        <v>16036</v>
      </c>
    </row>
    <row r="113" spans="1:84" hidden="1" x14ac:dyDescent="0.25">
      <c r="A113" s="17"/>
      <c r="B113" s="17"/>
      <c r="C113" s="17"/>
      <c r="D113" s="17"/>
      <c r="E113" s="11"/>
      <c r="F113" s="14" t="s">
        <v>102</v>
      </c>
      <c r="G113" s="106" t="e">
        <f ca="1">G112/G6</f>
        <v>#REF!</v>
      </c>
      <c r="H113" s="74" t="e">
        <f>H112/H6</f>
        <v>#REF!</v>
      </c>
      <c r="I113" s="74">
        <v>0.19903640743602563</v>
      </c>
      <c r="J113" s="74">
        <v>0.21791965176385236</v>
      </c>
      <c r="K113" s="74">
        <v>0.20206129644697587</v>
      </c>
      <c r="L113" s="74">
        <v>0.20048734262894274</v>
      </c>
      <c r="M113" s="74">
        <v>0.20262613544383487</v>
      </c>
      <c r="N113" s="74">
        <v>0.20455566537874023</v>
      </c>
      <c r="O113" s="74">
        <v>0.19971746424156808</v>
      </c>
      <c r="P113" s="74">
        <v>0.23007876094513136</v>
      </c>
      <c r="Q113" s="74">
        <v>0.21539405628123082</v>
      </c>
      <c r="R113" s="74">
        <v>0.24683682851013528</v>
      </c>
      <c r="S113" s="74">
        <v>0.23693410242964516</v>
      </c>
      <c r="T113" s="74">
        <v>0.2109555584630817</v>
      </c>
      <c r="U113" s="74">
        <v>0.22432831927658464</v>
      </c>
      <c r="V113" s="74">
        <v>0.24355748373101951</v>
      </c>
      <c r="W113" s="74">
        <v>0.22941303876976391</v>
      </c>
      <c r="X113" s="74">
        <v>0.22467093869068236</v>
      </c>
      <c r="Y113" s="74">
        <v>0.23025689819219791</v>
      </c>
      <c r="Z113" s="74">
        <v>0.23110496521325785</v>
      </c>
      <c r="AA113" s="74">
        <v>0.23346689069837576</v>
      </c>
      <c r="AB113" s="74">
        <v>0.23706952147555785</v>
      </c>
      <c r="AC113" s="74">
        <v>0.23664481857516173</v>
      </c>
      <c r="AD113" s="74">
        <v>0.23824987181678345</v>
      </c>
      <c r="AE113" s="74">
        <v>0.24144834930777423</v>
      </c>
      <c r="AF113" s="74">
        <v>0.24484601679816748</v>
      </c>
      <c r="AG113" s="74">
        <v>0.23506499005038317</v>
      </c>
      <c r="AH113" s="74">
        <v>0.29207920792079206</v>
      </c>
      <c r="AI113" s="74">
        <v>0.28153086628127771</v>
      </c>
      <c r="AJ113" s="74">
        <v>0.28677057513758769</v>
      </c>
      <c r="AK113" s="74">
        <v>0.28173491153958763</v>
      </c>
      <c r="AL113" s="74">
        <v>0.36355284586795839</v>
      </c>
      <c r="AM113" s="74">
        <v>0.29717923115327011</v>
      </c>
      <c r="AN113" s="74">
        <v>0.29948100477475609</v>
      </c>
      <c r="AO113" s="74">
        <v>0.49072584060303209</v>
      </c>
      <c r="AP113" s="74">
        <v>0.32117373865315602</v>
      </c>
      <c r="AQ113" s="74">
        <v>0.30662983425414364</v>
      </c>
      <c r="AR113" s="74">
        <v>0.33463525261433791</v>
      </c>
      <c r="AS113" s="74">
        <v>0.33886722844086697</v>
      </c>
      <c r="AT113" s="74">
        <v>0.35361581449662188</v>
      </c>
      <c r="AU113" s="74">
        <v>0.39504785684560967</v>
      </c>
      <c r="AV113" s="74">
        <v>0.36669431771049354</v>
      </c>
      <c r="AW113" s="74">
        <v>0.36045258620689657</v>
      </c>
      <c r="AX113" s="74">
        <v>0.38344244634126129</v>
      </c>
      <c r="AY113" s="74">
        <v>0.38499854717529369</v>
      </c>
      <c r="AZ113" s="74">
        <v>0.37143807978701276</v>
      </c>
      <c r="BA113" s="74">
        <v>0.38744454119500765</v>
      </c>
      <c r="BB113" s="74">
        <v>0.38728228041868357</v>
      </c>
      <c r="BC113" s="74">
        <v>0.39849065940863543</v>
      </c>
      <c r="BD113" s="74">
        <v>0.45854261012762454</v>
      </c>
      <c r="BE113" s="74">
        <v>0.40752723400769925</v>
      </c>
      <c r="BF113" s="74">
        <v>0.48945764777574652</v>
      </c>
      <c r="BG113" s="74">
        <v>0.44015319492037897</v>
      </c>
      <c r="BH113" s="74">
        <v>0.44787876364508777</v>
      </c>
      <c r="BI113" s="74">
        <v>0.44903384517716144</v>
      </c>
      <c r="BJ113" s="74">
        <v>0.44365282424719543</v>
      </c>
      <c r="BK113" s="74">
        <v>0.45971341320178527</v>
      </c>
      <c r="BL113" s="74">
        <v>0.45366533710258294</v>
      </c>
      <c r="BM113" s="74">
        <v>0.47333772218564846</v>
      </c>
      <c r="BN113" s="74">
        <v>0.44083535622086079</v>
      </c>
      <c r="BO113" s="74">
        <v>0.45349778377336675</v>
      </c>
      <c r="BP113" s="74">
        <v>0.48536998536998538</v>
      </c>
      <c r="BQ113" s="74">
        <v>0.45326332732916874</v>
      </c>
      <c r="BR113" s="74">
        <v>0.47777311405349715</v>
      </c>
      <c r="BS113" s="74">
        <v>0.4926061797965281</v>
      </c>
      <c r="BT113" s="74">
        <v>0.54562989296925235</v>
      </c>
      <c r="BU113" s="74">
        <v>0.46238795809538219</v>
      </c>
      <c r="BV113" s="74">
        <v>0.48149819494584839</v>
      </c>
      <c r="BW113" s="74">
        <v>1.8781748707574737</v>
      </c>
      <c r="BX113" s="74">
        <v>0.48065803707986721</v>
      </c>
      <c r="BY113" s="74">
        <v>0.50655542312276525</v>
      </c>
      <c r="BZ113" s="74">
        <v>0.48860092083766521</v>
      </c>
      <c r="CA113" s="74">
        <v>0.51537834432668794</v>
      </c>
      <c r="CB113" s="74">
        <v>0.51641170354968069</v>
      </c>
      <c r="CC113" s="74">
        <v>2.1002882270342176</v>
      </c>
      <c r="CD113" s="74">
        <v>0.50834525512637097</v>
      </c>
      <c r="CE113" s="74">
        <v>0.49062397192674634</v>
      </c>
      <c r="CF113" s="74">
        <v>0.58763604382718315</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3</v>
      </c>
      <c r="J120" s="150">
        <v>14</v>
      </c>
      <c r="K120" s="150">
        <v>7</v>
      </c>
      <c r="L120" s="150">
        <v>3</v>
      </c>
      <c r="M120" s="150">
        <v>8</v>
      </c>
      <c r="N120" s="150">
        <v>9</v>
      </c>
      <c r="O120" s="150">
        <v>13</v>
      </c>
      <c r="P120" s="150">
        <v>13</v>
      </c>
      <c r="Q120" s="150">
        <v>8</v>
      </c>
      <c r="R120" s="150">
        <v>7</v>
      </c>
      <c r="S120" s="150">
        <v>5</v>
      </c>
      <c r="T120" s="150">
        <v>4</v>
      </c>
      <c r="U120" s="150">
        <v>2</v>
      </c>
      <c r="V120" s="150">
        <v>6</v>
      </c>
      <c r="W120" s="150">
        <v>10</v>
      </c>
      <c r="X120" s="150">
        <v>4</v>
      </c>
      <c r="Y120" s="150">
        <v>2</v>
      </c>
      <c r="Z120" s="150">
        <v>10</v>
      </c>
      <c r="AA120" s="150">
        <v>13</v>
      </c>
      <c r="AB120" s="150">
        <v>14</v>
      </c>
      <c r="AC120" s="150">
        <v>12</v>
      </c>
      <c r="AD120" s="150">
        <v>12</v>
      </c>
      <c r="AE120" s="150">
        <v>20</v>
      </c>
      <c r="AF120" s="150">
        <v>10</v>
      </c>
      <c r="AG120" s="150">
        <v>3</v>
      </c>
      <c r="AH120" s="150">
        <v>13</v>
      </c>
      <c r="AI120" s="150">
        <v>5</v>
      </c>
      <c r="AJ120" s="150">
        <v>5</v>
      </c>
      <c r="AK120" s="150">
        <v>0</v>
      </c>
      <c r="AL120" s="150">
        <v>9</v>
      </c>
      <c r="AM120" s="150">
        <v>6</v>
      </c>
      <c r="AN120" s="150">
        <v>16</v>
      </c>
      <c r="AO120" s="150">
        <v>15</v>
      </c>
      <c r="AP120" s="150">
        <v>24</v>
      </c>
      <c r="AQ120" s="150">
        <v>9</v>
      </c>
      <c r="AR120" s="150">
        <v>8</v>
      </c>
      <c r="AS120" s="150">
        <v>2</v>
      </c>
      <c r="AT120" s="150">
        <v>11</v>
      </c>
      <c r="AU120" s="150">
        <v>9</v>
      </c>
      <c r="AV120" s="150">
        <v>5</v>
      </c>
      <c r="AW120" s="150">
        <v>6</v>
      </c>
      <c r="AX120" s="150">
        <v>4</v>
      </c>
      <c r="AY120" s="150">
        <v>7</v>
      </c>
      <c r="AZ120" s="150">
        <v>9</v>
      </c>
      <c r="BA120" s="150">
        <v>11</v>
      </c>
      <c r="BB120" s="150">
        <v>8</v>
      </c>
      <c r="BC120" s="150">
        <v>11</v>
      </c>
      <c r="BD120" s="150">
        <v>10</v>
      </c>
      <c r="BE120" s="150">
        <v>8</v>
      </c>
      <c r="BF120" s="150">
        <v>18</v>
      </c>
      <c r="BG120" s="150">
        <v>5</v>
      </c>
      <c r="BH120" s="150">
        <v>10</v>
      </c>
      <c r="BI120" s="150">
        <v>8</v>
      </c>
      <c r="BJ120" s="150">
        <v>10</v>
      </c>
      <c r="BK120" s="150">
        <v>14</v>
      </c>
      <c r="BL120" s="150">
        <v>17</v>
      </c>
      <c r="BM120" s="150">
        <v>12</v>
      </c>
      <c r="BN120" s="150">
        <v>8</v>
      </c>
      <c r="BO120" s="150">
        <v>12</v>
      </c>
      <c r="BP120" s="150">
        <v>11</v>
      </c>
      <c r="BQ120" s="150">
        <v>1</v>
      </c>
      <c r="BR120" s="150">
        <v>1</v>
      </c>
      <c r="BS120" s="150">
        <v>11</v>
      </c>
      <c r="BT120" s="150">
        <v>29</v>
      </c>
      <c r="BU120" s="150">
        <v>10</v>
      </c>
      <c r="BV120" s="150">
        <v>10</v>
      </c>
      <c r="BW120" s="150">
        <v>11</v>
      </c>
      <c r="BX120" s="150">
        <v>14</v>
      </c>
      <c r="BY120" s="150">
        <v>9</v>
      </c>
      <c r="BZ120" s="150">
        <v>5</v>
      </c>
      <c r="CA120" s="150">
        <v>19</v>
      </c>
      <c r="CB120" s="150">
        <v>74</v>
      </c>
      <c r="CC120" s="150">
        <v>26</v>
      </c>
      <c r="CD120" s="150">
        <v>12</v>
      </c>
      <c r="CE120" s="150">
        <v>15</v>
      </c>
      <c r="CF120" s="150">
        <v>7</v>
      </c>
    </row>
    <row r="121" spans="1:84" x14ac:dyDescent="0.25">
      <c r="A121" s="17"/>
      <c r="B121" s="17"/>
      <c r="C121" s="17"/>
      <c r="D121" s="17"/>
      <c r="E121" s="11"/>
      <c r="F121" s="14" t="s">
        <v>100</v>
      </c>
      <c r="G121" s="106" t="e">
        <f ca="1">G120/G5</f>
        <v>#REF!</v>
      </c>
      <c r="H121" s="107" t="e">
        <f>H120/H5</f>
        <v>#REF!</v>
      </c>
      <c r="I121" s="107">
        <v>1.1219147344801795E-3</v>
      </c>
      <c r="J121" s="107">
        <v>5.2297347777362719E-3</v>
      </c>
      <c r="K121" s="107">
        <v>2.6158445440956652E-3</v>
      </c>
      <c r="L121" s="107">
        <v>1.1173184357541898E-3</v>
      </c>
      <c r="M121" s="107">
        <v>3.0511060259344014E-3</v>
      </c>
      <c r="N121" s="107">
        <v>3.4311856652687761E-3</v>
      </c>
      <c r="O121" s="107">
        <v>4.9542682926829269E-3</v>
      </c>
      <c r="P121" s="107">
        <v>4.9542682926829269E-3</v>
      </c>
      <c r="Q121" s="107">
        <v>3.0616150019135095E-3</v>
      </c>
      <c r="R121" s="107">
        <v>2.6809651474530832E-3</v>
      </c>
      <c r="S121" s="107">
        <v>1.9238168526356291E-3</v>
      </c>
      <c r="T121" s="107">
        <v>1.5420200462606013E-3</v>
      </c>
      <c r="U121" s="107">
        <v>7.7429345722028649E-4</v>
      </c>
      <c r="V121" s="107">
        <v>2.331002331002331E-3</v>
      </c>
      <c r="W121" s="107">
        <v>3.897116134060795E-3</v>
      </c>
      <c r="X121" s="107">
        <v>1.558846453624318E-3</v>
      </c>
      <c r="Y121" s="107">
        <v>7.8155529503712393E-4</v>
      </c>
      <c r="Z121" s="107">
        <v>3.9123630672926448E-3</v>
      </c>
      <c r="AA121" s="107">
        <v>5.1342812006319113E-3</v>
      </c>
      <c r="AB121" s="107">
        <v>5.5643879173290934E-3</v>
      </c>
      <c r="AC121" s="107">
        <v>4.8387096774193551E-3</v>
      </c>
      <c r="AD121" s="107">
        <v>4.9099836333878887E-3</v>
      </c>
      <c r="AE121" s="107">
        <v>8.3125519534497094E-3</v>
      </c>
      <c r="AF121" s="107">
        <v>4.1841004184100415E-3</v>
      </c>
      <c r="AG121" s="107">
        <v>1.2557555462536626E-3</v>
      </c>
      <c r="AH121" s="107">
        <v>5.4921841994085337E-3</v>
      </c>
      <c r="AI121" s="107">
        <v>2.1204410517387615E-3</v>
      </c>
      <c r="AJ121" s="107">
        <v>2.1249468763280916E-3</v>
      </c>
      <c r="AK121" s="107">
        <v>0</v>
      </c>
      <c r="AL121" s="107">
        <v>3.8087177316969952E-3</v>
      </c>
      <c r="AM121" s="107">
        <v>2.542372881355932E-3</v>
      </c>
      <c r="AN121" s="107">
        <v>6.7911714770797962E-3</v>
      </c>
      <c r="AO121" s="107">
        <v>6.5217391304347823E-3</v>
      </c>
      <c r="AP121" s="107">
        <v>1.0434782608695653E-2</v>
      </c>
      <c r="AQ121" s="107">
        <v>3.8232795242141037E-3</v>
      </c>
      <c r="AR121" s="107">
        <v>3.4888791975577847E-3</v>
      </c>
      <c r="AS121" s="107">
        <v>8.710801393728223E-4</v>
      </c>
      <c r="AT121" s="107">
        <v>4.8055919615552639E-3</v>
      </c>
      <c r="AU121" s="107">
        <v>3.9301310043668124E-3</v>
      </c>
      <c r="AV121" s="107">
        <v>2.1872265966754157E-3</v>
      </c>
      <c r="AW121" s="107">
        <v>2.6223776223776225E-3</v>
      </c>
      <c r="AX121" s="107">
        <v>1.7459624618070711E-3</v>
      </c>
      <c r="AY121" s="107">
        <v>3.0554343081623746E-3</v>
      </c>
      <c r="AZ121" s="107">
        <v>3.937007874015748E-3</v>
      </c>
      <c r="BA121" s="107">
        <v>4.8245614035087722E-3</v>
      </c>
      <c r="BB121" s="107">
        <v>3.5180299032541778E-3</v>
      </c>
      <c r="BC121" s="107">
        <v>4.837291116974494E-3</v>
      </c>
      <c r="BD121" s="107">
        <v>4.4014084507042256E-3</v>
      </c>
      <c r="BE121" s="107">
        <v>3.524229074889868E-3</v>
      </c>
      <c r="BF121" s="107">
        <v>7.9400088222320239E-3</v>
      </c>
      <c r="BG121" s="107">
        <v>2.2094564737074681E-3</v>
      </c>
      <c r="BH121" s="107">
        <v>4.4189129474149361E-3</v>
      </c>
      <c r="BI121" s="107">
        <v>3.5351303579319489E-3</v>
      </c>
      <c r="BJ121" s="107">
        <v>4.4130626654898496E-3</v>
      </c>
      <c r="BK121" s="107">
        <v>6.2056737588652485E-3</v>
      </c>
      <c r="BL121" s="107">
        <v>7.5690115761353517E-3</v>
      </c>
      <c r="BM121" s="107">
        <v>5.3428317008014248E-3</v>
      </c>
      <c r="BN121" s="107">
        <v>3.5714285714285713E-3</v>
      </c>
      <c r="BO121" s="107">
        <v>5.3595355069227333E-3</v>
      </c>
      <c r="BP121" s="107">
        <v>4.9151027703306528E-3</v>
      </c>
      <c r="BQ121" s="107">
        <v>4.4523597506678539E-4</v>
      </c>
      <c r="BR121" s="107">
        <v>4.4543429844097997E-4</v>
      </c>
      <c r="BS121" s="107">
        <v>4.8975957257346393E-3</v>
      </c>
      <c r="BT121" s="107">
        <v>1.2911843276936777E-2</v>
      </c>
      <c r="BU121" s="107">
        <v>4.4523597506678537E-3</v>
      </c>
      <c r="BV121" s="107">
        <v>4.4424700133274099E-3</v>
      </c>
      <c r="BW121" s="107">
        <v>4.8997772828507794E-3</v>
      </c>
      <c r="BX121" s="107">
        <v>6.2583817612874388E-3</v>
      </c>
      <c r="BY121" s="107">
        <v>4.0322580645161289E-3</v>
      </c>
      <c r="BZ121" s="107">
        <v>2.2401433691756271E-3</v>
      </c>
      <c r="CA121" s="107">
        <v>8.5087326466636807E-3</v>
      </c>
      <c r="CB121" s="107">
        <v>3.3139274518584866E-2</v>
      </c>
      <c r="CC121" s="107">
        <v>1.1653966831017481E-2</v>
      </c>
      <c r="CD121" s="107">
        <v>5.3715308863025966E-3</v>
      </c>
      <c r="CE121" s="107">
        <v>6.7054090299508273E-3</v>
      </c>
      <c r="CF121" s="107">
        <v>3.1418312387791743E-3</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213</v>
      </c>
      <c r="J122" s="150">
        <v>256</v>
      </c>
      <c r="K122" s="150">
        <v>342</v>
      </c>
      <c r="L122" s="150">
        <v>200</v>
      </c>
      <c r="M122" s="150">
        <v>193</v>
      </c>
      <c r="N122" s="150">
        <v>256</v>
      </c>
      <c r="O122" s="150">
        <v>245</v>
      </c>
      <c r="P122" s="150">
        <v>240</v>
      </c>
      <c r="Q122" s="150">
        <v>197</v>
      </c>
      <c r="R122" s="150">
        <v>242</v>
      </c>
      <c r="S122" s="150">
        <v>230</v>
      </c>
      <c r="T122" s="150">
        <v>216</v>
      </c>
      <c r="U122" s="150">
        <v>251</v>
      </c>
      <c r="V122" s="150">
        <v>223</v>
      </c>
      <c r="W122" s="150">
        <v>225</v>
      </c>
      <c r="X122" s="150">
        <v>210</v>
      </c>
      <c r="Y122" s="150">
        <v>195</v>
      </c>
      <c r="Z122" s="150">
        <v>294</v>
      </c>
      <c r="AA122" s="150">
        <v>256</v>
      </c>
      <c r="AB122" s="150">
        <v>303</v>
      </c>
      <c r="AC122" s="150">
        <v>288</v>
      </c>
      <c r="AD122" s="150">
        <v>351</v>
      </c>
      <c r="AE122" s="150">
        <v>332</v>
      </c>
      <c r="AF122" s="150">
        <v>204</v>
      </c>
      <c r="AG122" s="150">
        <v>37</v>
      </c>
      <c r="AH122" s="150">
        <v>173</v>
      </c>
      <c r="AI122" s="150">
        <v>263</v>
      </c>
      <c r="AJ122" s="150">
        <v>234</v>
      </c>
      <c r="AK122" s="150">
        <v>184</v>
      </c>
      <c r="AL122" s="150">
        <v>206</v>
      </c>
      <c r="AM122" s="150">
        <v>194</v>
      </c>
      <c r="AN122" s="150">
        <v>231</v>
      </c>
      <c r="AO122" s="150">
        <v>317</v>
      </c>
      <c r="AP122" s="150">
        <v>213</v>
      </c>
      <c r="AQ122" s="150">
        <v>248</v>
      </c>
      <c r="AR122" s="150">
        <v>249</v>
      </c>
      <c r="AS122" s="150">
        <v>244</v>
      </c>
      <c r="AT122" s="150">
        <v>271</v>
      </c>
      <c r="AU122" s="150">
        <v>266</v>
      </c>
      <c r="AV122" s="150">
        <v>316</v>
      </c>
      <c r="AW122" s="150">
        <v>184</v>
      </c>
      <c r="AX122" s="150">
        <v>233</v>
      </c>
      <c r="AY122" s="150">
        <v>305</v>
      </c>
      <c r="AZ122" s="150">
        <v>242</v>
      </c>
      <c r="BA122" s="150">
        <v>275</v>
      </c>
      <c r="BB122" s="150">
        <v>329</v>
      </c>
      <c r="BC122" s="150">
        <v>378</v>
      </c>
      <c r="BD122" s="150">
        <v>373</v>
      </c>
      <c r="BE122" s="150">
        <v>342</v>
      </c>
      <c r="BF122" s="150">
        <v>259</v>
      </c>
      <c r="BG122" s="150">
        <v>396</v>
      </c>
      <c r="BH122" s="150">
        <v>341</v>
      </c>
      <c r="BI122" s="150">
        <v>277</v>
      </c>
      <c r="BJ122" s="150">
        <v>340</v>
      </c>
      <c r="BK122" s="150">
        <v>385</v>
      </c>
      <c r="BL122" s="150">
        <v>345</v>
      </c>
      <c r="BM122" s="150">
        <v>548</v>
      </c>
      <c r="BN122" s="150">
        <v>514</v>
      </c>
      <c r="BO122" s="150">
        <v>387</v>
      </c>
      <c r="BP122" s="150">
        <v>352</v>
      </c>
      <c r="BQ122" s="150">
        <v>336</v>
      </c>
      <c r="BR122" s="150">
        <v>336</v>
      </c>
      <c r="BS122" s="150">
        <v>285</v>
      </c>
      <c r="BT122" s="150">
        <v>254</v>
      </c>
      <c r="BU122" s="150">
        <v>249</v>
      </c>
      <c r="BV122" s="150">
        <v>268</v>
      </c>
      <c r="BW122" s="150">
        <v>319</v>
      </c>
      <c r="BX122" s="150">
        <v>346</v>
      </c>
      <c r="BY122" s="150">
        <v>330</v>
      </c>
      <c r="BZ122" s="150">
        <v>353</v>
      </c>
      <c r="CA122" s="150">
        <v>346</v>
      </c>
      <c r="CB122" s="150">
        <v>374</v>
      </c>
      <c r="CC122" s="150">
        <v>301</v>
      </c>
      <c r="CD122" s="150">
        <v>297</v>
      </c>
      <c r="CE122" s="150">
        <v>520</v>
      </c>
      <c r="CF122" s="150">
        <v>322</v>
      </c>
    </row>
    <row r="123" spans="1:84" x14ac:dyDescent="0.25">
      <c r="A123" s="17"/>
      <c r="B123" s="17"/>
      <c r="C123" s="17"/>
      <c r="D123" s="17"/>
      <c r="E123" s="11"/>
      <c r="F123" s="14" t="s">
        <v>102</v>
      </c>
      <c r="G123" s="106" t="e">
        <f ca="1">G122/G6</f>
        <v>#REF!</v>
      </c>
      <c r="H123" s="107" t="e">
        <f>H122/H6</f>
        <v>#REF!</v>
      </c>
      <c r="I123" s="107">
        <v>9.6813781191764006E-3</v>
      </c>
      <c r="J123" s="107">
        <v>1.1607871587920558E-2</v>
      </c>
      <c r="K123" s="107">
        <v>1.5459723352318959E-2</v>
      </c>
      <c r="L123" s="107">
        <v>9.0248634989395782E-3</v>
      </c>
      <c r="M123" s="107">
        <v>8.678838025002248E-3</v>
      </c>
      <c r="N123" s="107">
        <v>1.150148261299308E-2</v>
      </c>
      <c r="O123" s="107">
        <v>1.0815822002472188E-2</v>
      </c>
      <c r="P123" s="107">
        <v>1.0560126721520659E-2</v>
      </c>
      <c r="Q123" s="107">
        <v>8.6350486543350577E-3</v>
      </c>
      <c r="R123" s="107">
        <v>1.0594982706536492E-2</v>
      </c>
      <c r="S123" s="107">
        <v>1.0050690438734487E-2</v>
      </c>
      <c r="T123" s="107">
        <v>9.4203846657071825E-3</v>
      </c>
      <c r="U123" s="107">
        <v>1.0912094600469524E-2</v>
      </c>
      <c r="V123" s="107">
        <v>9.6746203904555308E-3</v>
      </c>
      <c r="W123" s="107">
        <v>9.7465886939571145E-3</v>
      </c>
      <c r="X123" s="107">
        <v>9.0924835469345343E-3</v>
      </c>
      <c r="Y123" s="107">
        <v>8.4335265115474435E-3</v>
      </c>
      <c r="Z123" s="107">
        <v>1.2704723218529883E-2</v>
      </c>
      <c r="AA123" s="107">
        <v>1.1029253371246392E-2</v>
      </c>
      <c r="AB123" s="107">
        <v>1.3027215271507804E-2</v>
      </c>
      <c r="AC123" s="107">
        <v>1.233774579102943E-2</v>
      </c>
      <c r="AD123" s="107">
        <v>1.4997436335669117E-2</v>
      </c>
      <c r="AE123" s="107">
        <v>1.4142705005324814E-2</v>
      </c>
      <c r="AF123" s="107">
        <v>8.6536014252990585E-3</v>
      </c>
      <c r="AG123" s="107">
        <v>1.5665354164020491E-3</v>
      </c>
      <c r="AH123" s="107">
        <v>7.31996276550732E-3</v>
      </c>
      <c r="AI123" s="107">
        <v>1.1097514663065952E-2</v>
      </c>
      <c r="AJ123" s="107">
        <v>9.8306936100491533E-3</v>
      </c>
      <c r="AK123" s="107">
        <v>7.6958467522690198E-3</v>
      </c>
      <c r="AL123" s="107">
        <v>8.6023301457385064E-3</v>
      </c>
      <c r="AM123" s="107">
        <v>8.0712264935929433E-3</v>
      </c>
      <c r="AN123" s="107">
        <v>9.5910317625077842E-3</v>
      </c>
      <c r="AO123" s="107">
        <v>1.3424239857711528E-2</v>
      </c>
      <c r="AP123" s="107">
        <v>8.9930335655478144E-3</v>
      </c>
      <c r="AQ123" s="107">
        <v>1.0225117506390699E-2</v>
      </c>
      <c r="AR123" s="107">
        <v>1.045735164419806E-2</v>
      </c>
      <c r="AS123" s="107">
        <v>1.0229321259380371E-2</v>
      </c>
      <c r="AT123" s="107">
        <v>1.1302026857953123E-2</v>
      </c>
      <c r="AU123" s="107">
        <v>1.106949646275489E-2</v>
      </c>
      <c r="AV123" s="107">
        <v>1.3106594773952717E-2</v>
      </c>
      <c r="AW123" s="107">
        <v>7.6259946949602123E-3</v>
      </c>
      <c r="AX123" s="107">
        <v>9.6544294356509484E-3</v>
      </c>
      <c r="AY123" s="107">
        <v>1.2660329583661948E-2</v>
      </c>
      <c r="AZ123" s="107">
        <v>1.0066974499771205E-2</v>
      </c>
      <c r="BA123" s="107">
        <v>1.1402744951693826E-2</v>
      </c>
      <c r="BB123" s="107">
        <v>1.3611352447147408E-2</v>
      </c>
      <c r="BC123" s="107">
        <v>1.5588271681306446E-2</v>
      </c>
      <c r="BD123" s="107">
        <v>1.5356113627007E-2</v>
      </c>
      <c r="BE123" s="107">
        <v>1.4006061102465394E-2</v>
      </c>
      <c r="BF123" s="107">
        <v>1.0522039406865732E-2</v>
      </c>
      <c r="BG123" s="107">
        <v>1.5964523281596452E-2</v>
      </c>
      <c r="BH123" s="107">
        <v>1.3635091367107841E-2</v>
      </c>
      <c r="BI123" s="107">
        <v>1.0990755068841011E-2</v>
      </c>
      <c r="BJ123" s="107">
        <v>1.3383192284983272E-2</v>
      </c>
      <c r="BK123" s="107">
        <v>1.5073212747631352E-2</v>
      </c>
      <c r="BL123" s="107">
        <v>1.3360182782790535E-2</v>
      </c>
      <c r="BM123" s="107">
        <v>2.1221391782519458E-2</v>
      </c>
      <c r="BN123" s="107">
        <v>1.9805032173544485E-2</v>
      </c>
      <c r="BO123" s="107">
        <v>1.4916168818654848E-2</v>
      </c>
      <c r="BP123" s="107">
        <v>1.3552013552013553E-2</v>
      </c>
      <c r="BQ123" s="107">
        <v>1.2877016824435672E-2</v>
      </c>
      <c r="BR123" s="107">
        <v>1.2821002022360438E-2</v>
      </c>
      <c r="BS123" s="107">
        <v>1.0778714874626527E-2</v>
      </c>
      <c r="BT123" s="107">
        <v>9.6062932566846945E-3</v>
      </c>
      <c r="BU123" s="107">
        <v>9.4171929957263343E-3</v>
      </c>
      <c r="BV123" s="107">
        <v>1.0078219013237064E-2</v>
      </c>
      <c r="BW123" s="107">
        <v>1.1950250992732449E-2</v>
      </c>
      <c r="BX123" s="107">
        <v>1.2907076509866826E-2</v>
      </c>
      <c r="BY123" s="107">
        <v>1.2291418355184745E-2</v>
      </c>
      <c r="BZ123" s="107">
        <v>1.3107084509134115E-2</v>
      </c>
      <c r="CA123" s="107">
        <v>1.2821462980804861E-2</v>
      </c>
      <c r="CB123" s="107">
        <v>1.3886826080499034E-2</v>
      </c>
      <c r="CC123" s="107">
        <v>1.1122607346094155E-2</v>
      </c>
      <c r="CD123" s="107">
        <v>1.0894684714427203E-2</v>
      </c>
      <c r="CE123" s="107">
        <v>1.9007932156303687E-2</v>
      </c>
      <c r="CF123" s="107">
        <v>1.1799626223020264E-2</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24" customHeight="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4.25" customHeight="1"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2843</v>
      </c>
      <c r="J130" s="80">
        <v>2560</v>
      </c>
      <c r="K130" s="80">
        <v>2237</v>
      </c>
      <c r="L130" s="80">
        <v>3056</v>
      </c>
      <c r="M130" s="80">
        <v>2814</v>
      </c>
      <c r="N130" s="80">
        <v>2935</v>
      </c>
      <c r="O130" s="80">
        <v>2784</v>
      </c>
      <c r="P130" s="80">
        <v>2988</v>
      </c>
      <c r="Q130" s="80">
        <v>3217</v>
      </c>
      <c r="R130" s="80">
        <v>3629</v>
      </c>
      <c r="S130" s="80">
        <v>2405</v>
      </c>
      <c r="T130" s="80">
        <v>2888</v>
      </c>
      <c r="U130" s="80">
        <v>3137</v>
      </c>
      <c r="V130" s="80">
        <v>3028</v>
      </c>
      <c r="W130" s="80">
        <v>2341</v>
      </c>
      <c r="X130" s="80">
        <v>3307</v>
      </c>
      <c r="Y130" s="80">
        <v>2993</v>
      </c>
      <c r="Z130" s="80">
        <v>2996</v>
      </c>
      <c r="AA130" s="80">
        <v>3175</v>
      </c>
      <c r="AB130" s="80">
        <v>3201</v>
      </c>
      <c r="AC130" s="80">
        <v>3760</v>
      </c>
      <c r="AD130" s="80">
        <v>3281</v>
      </c>
      <c r="AE130" s="80">
        <v>3244</v>
      </c>
      <c r="AF130" s="80">
        <v>3222</v>
      </c>
      <c r="AG130" s="80">
        <v>3785</v>
      </c>
      <c r="AH130" s="80">
        <v>2856</v>
      </c>
      <c r="AI130" s="80">
        <v>2836</v>
      </c>
      <c r="AJ130" s="80">
        <v>3637</v>
      </c>
      <c r="AK130" s="80">
        <v>3095</v>
      </c>
      <c r="AL130" s="80">
        <v>3124</v>
      </c>
      <c r="AM130" s="80">
        <v>3204</v>
      </c>
      <c r="AN130" s="80">
        <v>2914</v>
      </c>
      <c r="AO130" s="80">
        <v>3139</v>
      </c>
      <c r="AP130" s="80">
        <v>3224</v>
      </c>
      <c r="AQ130" s="80">
        <v>2476</v>
      </c>
      <c r="AR130" s="80">
        <v>3254</v>
      </c>
      <c r="AS130" s="80">
        <v>2599</v>
      </c>
      <c r="AT130" s="80">
        <v>2675</v>
      </c>
      <c r="AU130" s="80">
        <v>2967</v>
      </c>
      <c r="AV130" s="80">
        <v>3617</v>
      </c>
      <c r="AW130" s="80">
        <v>3196</v>
      </c>
      <c r="AX130" s="80">
        <v>3318</v>
      </c>
      <c r="AY130" s="80">
        <v>2931</v>
      </c>
      <c r="AZ130" s="80">
        <v>3368</v>
      </c>
      <c r="BA130" s="80">
        <v>3710</v>
      </c>
      <c r="BB130" s="80">
        <v>3321</v>
      </c>
      <c r="BC130" s="80">
        <v>2898</v>
      </c>
      <c r="BD130" s="80">
        <v>2915</v>
      </c>
      <c r="BE130" s="80">
        <v>3345</v>
      </c>
      <c r="BF130" s="80">
        <v>2654</v>
      </c>
      <c r="BG130" s="80">
        <v>3361</v>
      </c>
      <c r="BH130" s="80">
        <v>3663</v>
      </c>
      <c r="BI130" s="80">
        <v>3386</v>
      </c>
      <c r="BJ130" s="80">
        <v>3866</v>
      </c>
      <c r="BK130" s="80">
        <v>3723</v>
      </c>
      <c r="BL130" s="80">
        <v>4313</v>
      </c>
      <c r="BM130" s="80">
        <v>3829</v>
      </c>
      <c r="BN130" s="80">
        <v>3802</v>
      </c>
      <c r="BO130" s="80">
        <v>3675</v>
      </c>
      <c r="BP130" s="80">
        <v>3502</v>
      </c>
      <c r="BQ130" s="80">
        <v>3726</v>
      </c>
      <c r="BR130" s="80">
        <v>3357</v>
      </c>
      <c r="BS130" s="80">
        <v>3332</v>
      </c>
      <c r="BT130" s="80">
        <v>4284</v>
      </c>
      <c r="BU130" s="80">
        <v>3559</v>
      </c>
      <c r="BV130" s="80">
        <v>3969</v>
      </c>
      <c r="BW130" s="80">
        <v>4207</v>
      </c>
      <c r="BX130" s="80">
        <v>4718</v>
      </c>
      <c r="BY130" s="80">
        <v>4362</v>
      </c>
      <c r="BZ130" s="80">
        <v>4197</v>
      </c>
      <c r="CA130" s="80">
        <v>4041</v>
      </c>
      <c r="CB130" s="80">
        <v>4008</v>
      </c>
      <c r="CC130" s="80">
        <v>3972</v>
      </c>
      <c r="CD130" s="80">
        <v>4541</v>
      </c>
      <c r="CE130" s="80">
        <v>3175</v>
      </c>
      <c r="CF130" s="80">
        <v>5050</v>
      </c>
    </row>
    <row r="131" spans="1:84" x14ac:dyDescent="0.25">
      <c r="A131" s="48" t="s">
        <v>112</v>
      </c>
      <c r="B131" s="49" t="s">
        <v>113</v>
      </c>
      <c r="C131" s="50" t="s">
        <v>114</v>
      </c>
      <c r="D131" s="17"/>
      <c r="E131" s="11"/>
      <c r="F131" s="14" t="s">
        <v>115</v>
      </c>
      <c r="G131" s="23" t="e">
        <f ca="1">G130/G8</f>
        <v>#REF!</v>
      </c>
      <c r="H131" s="81" t="e">
        <f>IF(H8=0, 0, H130/H8)</f>
        <v>#REF!</v>
      </c>
      <c r="I131" s="81">
        <v>0.11521783181357649</v>
      </c>
      <c r="J131" s="81">
        <v>0.10351380858032429</v>
      </c>
      <c r="K131" s="81">
        <v>9.0208887813533353E-2</v>
      </c>
      <c r="L131" s="81">
        <v>0.12299766562022056</v>
      </c>
      <c r="M131" s="81">
        <v>0.11319388576025745</v>
      </c>
      <c r="N131" s="81">
        <v>0.11796149672440819</v>
      </c>
      <c r="O131" s="81">
        <v>0.11014401012818484</v>
      </c>
      <c r="P131" s="81">
        <v>0.11786517297148041</v>
      </c>
      <c r="Q131" s="81">
        <v>0.12651905454831477</v>
      </c>
      <c r="R131" s="81">
        <v>0.14258211535439258</v>
      </c>
      <c r="S131" s="81">
        <v>9.437664325236432E-2</v>
      </c>
      <c r="T131" s="81">
        <v>0.11315284253418485</v>
      </c>
      <c r="U131" s="81">
        <v>0.1226109048270471</v>
      </c>
      <c r="V131" s="81">
        <v>0.11817046518888542</v>
      </c>
      <c r="W131" s="81">
        <v>9.1263498499083856E-2</v>
      </c>
      <c r="X131" s="81">
        <v>0.12886758631439482</v>
      </c>
      <c r="Y131" s="81">
        <v>0.11654530586815155</v>
      </c>
      <c r="Z131" s="81">
        <v>0.11658948515390902</v>
      </c>
      <c r="AA131" s="81">
        <v>0.12333449869867537</v>
      </c>
      <c r="AB131" s="81">
        <v>0.12419010669253153</v>
      </c>
      <c r="AC131" s="81">
        <v>0.14560662974867367</v>
      </c>
      <c r="AD131" s="81">
        <v>0.12693438563912102</v>
      </c>
      <c r="AE131" s="81">
        <v>0.1253429156524091</v>
      </c>
      <c r="AF131" s="81">
        <v>0.12409490063164381</v>
      </c>
      <c r="AG131" s="81">
        <v>0.14553214395570593</v>
      </c>
      <c r="AH131" s="81">
        <v>0.1098419291565709</v>
      </c>
      <c r="AI131" s="81">
        <v>0.10883831599953947</v>
      </c>
      <c r="AJ131" s="81">
        <v>0.13905031350359381</v>
      </c>
      <c r="AK131" s="81">
        <v>0.11782396832648089</v>
      </c>
      <c r="AL131" s="81">
        <v>0.11873812238692512</v>
      </c>
      <c r="AM131" s="81">
        <v>0.12138202757993635</v>
      </c>
      <c r="AN131" s="81">
        <v>0.11020763208653228</v>
      </c>
      <c r="AO131" s="81">
        <v>0.12113143474569731</v>
      </c>
      <c r="AP131" s="81">
        <v>0.12407157975755244</v>
      </c>
      <c r="AQ131" s="81">
        <v>9.3054720384846662E-2</v>
      </c>
      <c r="AR131" s="81">
        <v>0.12465522525283482</v>
      </c>
      <c r="AS131" s="81">
        <v>9.9391946154728669E-2</v>
      </c>
      <c r="AT131" s="81">
        <v>0.10183880915216811</v>
      </c>
      <c r="AU131" s="81">
        <v>0.11272796352583586</v>
      </c>
      <c r="AV131" s="81">
        <v>0.13702833762691316</v>
      </c>
      <c r="AW131" s="81">
        <v>0.12098728043609934</v>
      </c>
      <c r="AX131" s="81">
        <v>0.12556291390728477</v>
      </c>
      <c r="AY131" s="81">
        <v>0.11109847623379578</v>
      </c>
      <c r="AZ131" s="81">
        <v>0.12793922127255461</v>
      </c>
      <c r="BA131" s="81">
        <v>0.1405462741978255</v>
      </c>
      <c r="BB131" s="81">
        <v>0.12558139534883722</v>
      </c>
      <c r="BC131" s="81">
        <v>0.10926365795724466</v>
      </c>
      <c r="BD131" s="81">
        <v>0.10974324222573602</v>
      </c>
      <c r="BE131" s="81">
        <v>0.12533723021582735</v>
      </c>
      <c r="BF131" s="81">
        <v>9.8727773231158403E-2</v>
      </c>
      <c r="BG131" s="81">
        <v>0.12416876015959805</v>
      </c>
      <c r="BH131" s="81">
        <v>0.13431358169551189</v>
      </c>
      <c r="BI131" s="81">
        <v>0.12327969125464211</v>
      </c>
      <c r="BJ131" s="81">
        <v>0.1397130569910737</v>
      </c>
      <c r="BK131" s="81">
        <v>0.13393049859702136</v>
      </c>
      <c r="BL131" s="81">
        <v>0.15365705938936192</v>
      </c>
      <c r="BM131" s="81">
        <v>0.13641383732943818</v>
      </c>
      <c r="BN131" s="81">
        <v>0.13485616997126945</v>
      </c>
      <c r="BO131" s="81">
        <v>0.13039313085438548</v>
      </c>
      <c r="BP131" s="81">
        <v>0.12413157521622005</v>
      </c>
      <c r="BQ131" s="81">
        <v>0.13147958643565405</v>
      </c>
      <c r="BR131" s="81">
        <v>0.11798819063686208</v>
      </c>
      <c r="BS131" s="81">
        <v>0.11615017255202705</v>
      </c>
      <c r="BT131" s="81">
        <v>0.1493359361383205</v>
      </c>
      <c r="BU131" s="81">
        <v>0.12406316449959912</v>
      </c>
      <c r="BV131" s="81">
        <v>0.13760704503692403</v>
      </c>
      <c r="BW131" s="81">
        <v>0.14537475379246001</v>
      </c>
      <c r="BX131" s="81">
        <v>0.16244318964329982</v>
      </c>
      <c r="BY131" s="81">
        <v>0.15</v>
      </c>
      <c r="BZ131" s="81">
        <v>0.14391030037031957</v>
      </c>
      <c r="CA131" s="81">
        <v>0.13830042095896505</v>
      </c>
      <c r="CB131" s="81">
        <v>0.13742499571404079</v>
      </c>
      <c r="CC131" s="81">
        <v>0.13559553476939884</v>
      </c>
      <c r="CD131" s="81">
        <v>0.15395829801661298</v>
      </c>
      <c r="CE131" s="81">
        <v>0.10728526052578226</v>
      </c>
      <c r="CF131" s="81">
        <v>0.17108784768099738</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1692</v>
      </c>
      <c r="J132" s="80">
        <v>1932</v>
      </c>
      <c r="K132" s="80">
        <v>1210</v>
      </c>
      <c r="L132" s="80">
        <v>1920</v>
      </c>
      <c r="M132" s="80">
        <v>1849</v>
      </c>
      <c r="N132" s="80">
        <v>2164</v>
      </c>
      <c r="O132" s="80">
        <v>1519</v>
      </c>
      <c r="P132" s="80">
        <v>2047</v>
      </c>
      <c r="Q132" s="80">
        <v>2321</v>
      </c>
      <c r="R132" s="80">
        <v>2380</v>
      </c>
      <c r="S132" s="80">
        <v>1422</v>
      </c>
      <c r="T132" s="80">
        <v>1714</v>
      </c>
      <c r="U132" s="80">
        <v>1872</v>
      </c>
      <c r="V132" s="80">
        <v>2441</v>
      </c>
      <c r="W132" s="80">
        <v>1088</v>
      </c>
      <c r="X132" s="80">
        <v>1895</v>
      </c>
      <c r="Y132" s="80">
        <v>1743</v>
      </c>
      <c r="Z132" s="80">
        <v>1417</v>
      </c>
      <c r="AA132" s="80">
        <v>1743</v>
      </c>
      <c r="AB132" s="80">
        <v>1926</v>
      </c>
      <c r="AC132" s="80">
        <v>1987</v>
      </c>
      <c r="AD132" s="80">
        <v>2496</v>
      </c>
      <c r="AE132" s="80">
        <v>1633</v>
      </c>
      <c r="AF132" s="80">
        <v>1900</v>
      </c>
      <c r="AG132" s="80">
        <v>2762</v>
      </c>
      <c r="AH132" s="80">
        <v>1667</v>
      </c>
      <c r="AI132" s="80">
        <v>1552</v>
      </c>
      <c r="AJ132" s="80">
        <v>2609</v>
      </c>
      <c r="AK132" s="80">
        <v>1246</v>
      </c>
      <c r="AL132" s="80">
        <v>1631</v>
      </c>
      <c r="AM132" s="80">
        <v>1702</v>
      </c>
      <c r="AN132" s="80">
        <v>1116</v>
      </c>
      <c r="AO132" s="80">
        <v>1600</v>
      </c>
      <c r="AP132" s="80">
        <v>1841</v>
      </c>
      <c r="AQ132" s="80">
        <v>1329</v>
      </c>
      <c r="AR132" s="80">
        <v>1854</v>
      </c>
      <c r="AS132" s="80">
        <v>1942</v>
      </c>
      <c r="AT132" s="80">
        <v>1544</v>
      </c>
      <c r="AU132" s="80">
        <v>1472</v>
      </c>
      <c r="AV132" s="80">
        <v>2544</v>
      </c>
      <c r="AW132" s="80">
        <v>1619</v>
      </c>
      <c r="AX132" s="80">
        <v>1982</v>
      </c>
      <c r="AY132" s="80">
        <v>1740</v>
      </c>
      <c r="AZ132" s="80">
        <v>1866</v>
      </c>
      <c r="BA132" s="80">
        <v>2453</v>
      </c>
      <c r="BB132" s="80">
        <v>2551</v>
      </c>
      <c r="BC132" s="80">
        <v>1546</v>
      </c>
      <c r="BD132" s="80">
        <v>2028</v>
      </c>
      <c r="BE132" s="80">
        <v>2114</v>
      </c>
      <c r="BF132" s="80">
        <v>1886</v>
      </c>
      <c r="BG132" s="80">
        <v>1881</v>
      </c>
      <c r="BH132" s="80">
        <v>2940</v>
      </c>
      <c r="BI132" s="80">
        <v>2065</v>
      </c>
      <c r="BJ132" s="80">
        <v>2747</v>
      </c>
      <c r="BK132" s="80">
        <v>2680</v>
      </c>
      <c r="BL132" s="80">
        <v>2764</v>
      </c>
      <c r="BM132" s="80">
        <v>2487</v>
      </c>
      <c r="BN132" s="80">
        <v>2145</v>
      </c>
      <c r="BO132" s="80">
        <v>1862</v>
      </c>
      <c r="BP132" s="80">
        <v>2415</v>
      </c>
      <c r="BQ132" s="80">
        <v>2367</v>
      </c>
      <c r="BR132" s="80">
        <v>1856</v>
      </c>
      <c r="BS132" s="80">
        <v>1788</v>
      </c>
      <c r="BT132" s="80">
        <v>2930</v>
      </c>
      <c r="BU132" s="80">
        <v>1966</v>
      </c>
      <c r="BV132" s="80">
        <v>2774</v>
      </c>
      <c r="BW132" s="80">
        <v>2428</v>
      </c>
      <c r="BX132" s="80">
        <v>2893</v>
      </c>
      <c r="BY132" s="80">
        <v>3363</v>
      </c>
      <c r="BZ132" s="80">
        <v>2545</v>
      </c>
      <c r="CA132" s="80">
        <v>2728</v>
      </c>
      <c r="CB132" s="80">
        <v>2908</v>
      </c>
      <c r="CC132" s="80">
        <v>2306</v>
      </c>
      <c r="CD132" s="80">
        <v>3611</v>
      </c>
      <c r="CE132" s="80">
        <v>1763</v>
      </c>
      <c r="CF132" s="80">
        <v>3219</v>
      </c>
    </row>
    <row r="133" spans="1:84" x14ac:dyDescent="0.25">
      <c r="A133" s="48" t="s">
        <v>117</v>
      </c>
      <c r="B133" s="49" t="s">
        <v>118</v>
      </c>
      <c r="C133" s="50" t="s">
        <v>119</v>
      </c>
      <c r="D133" s="17"/>
      <c r="E133" s="11"/>
      <c r="F133" s="14" t="s">
        <v>115</v>
      </c>
      <c r="G133" s="23" t="e">
        <f ca="1">G132/G8</f>
        <v>#REF!</v>
      </c>
      <c r="H133" s="81" t="e">
        <f>IF(H8=0, 0, H132/H8)</f>
        <v>#REF!</v>
      </c>
      <c r="I133" s="81">
        <v>6.8571428571428575E-2</v>
      </c>
      <c r="J133" s="81">
        <v>7.8120577412963493E-2</v>
      </c>
      <c r="K133" s="81">
        <v>4.879425760141947E-2</v>
      </c>
      <c r="L133" s="81">
        <v>7.7276020284955324E-2</v>
      </c>
      <c r="M133" s="81">
        <v>7.4376508447304909E-2</v>
      </c>
      <c r="N133" s="81">
        <v>8.6973996222016806E-2</v>
      </c>
      <c r="O133" s="81">
        <v>6.0096534261750274E-2</v>
      </c>
      <c r="P133" s="81">
        <v>8.0746321644116603E-2</v>
      </c>
      <c r="Q133" s="81">
        <v>9.1280921854721364E-2</v>
      </c>
      <c r="R133" s="81">
        <v>9.3509350935093508E-2</v>
      </c>
      <c r="S133" s="81">
        <v>5.5801907153788799E-2</v>
      </c>
      <c r="T133" s="81">
        <v>6.7155114994318851E-2</v>
      </c>
      <c r="U133" s="81">
        <v>7.3167871799882739E-2</v>
      </c>
      <c r="V133" s="81">
        <v>9.5262254136746799E-2</v>
      </c>
      <c r="W133" s="81">
        <v>4.2415500370355928E-2</v>
      </c>
      <c r="X133" s="81">
        <v>7.3844595121190862E-2</v>
      </c>
      <c r="Y133" s="81">
        <v>6.787118881663487E-2</v>
      </c>
      <c r="Z133" s="81">
        <v>5.5142623652566447E-2</v>
      </c>
      <c r="AA133" s="81">
        <v>6.7707726372217697E-2</v>
      </c>
      <c r="AB133" s="81">
        <v>7.4723569350145486E-2</v>
      </c>
      <c r="AC133" s="81">
        <v>7.6946907795376218E-2</v>
      </c>
      <c r="AD133" s="81">
        <v>9.6564531104921081E-2</v>
      </c>
      <c r="AE133" s="81">
        <v>6.3096480043274991E-2</v>
      </c>
      <c r="AF133" s="81">
        <v>7.3178246803266067E-2</v>
      </c>
      <c r="AG133" s="81">
        <v>0.106198092894494</v>
      </c>
      <c r="AH133" s="81">
        <v>6.4112918733894853E-2</v>
      </c>
      <c r="AI133" s="81">
        <v>5.9561730053344593E-2</v>
      </c>
      <c r="AJ133" s="81">
        <v>9.9747667839119133E-2</v>
      </c>
      <c r="AK133" s="81">
        <v>4.7434140398964521E-2</v>
      </c>
      <c r="AL133" s="81">
        <v>6.1991638160395289E-2</v>
      </c>
      <c r="AM133" s="81">
        <v>6.4479466585846343E-2</v>
      </c>
      <c r="AN133" s="81">
        <v>4.2207178245905981E-2</v>
      </c>
      <c r="AO133" s="81">
        <v>6.1742687350466931E-2</v>
      </c>
      <c r="AP133" s="81">
        <v>7.0848566480661915E-2</v>
      </c>
      <c r="AQ133" s="81">
        <v>4.9947384245339746E-2</v>
      </c>
      <c r="AR133" s="81">
        <v>7.1023597916028192E-2</v>
      </c>
      <c r="AS133" s="81">
        <v>7.4266702359554862E-2</v>
      </c>
      <c r="AT133" s="81">
        <v>5.8780979936802834E-2</v>
      </c>
      <c r="AU133" s="81">
        <v>5.5927051671732522E-2</v>
      </c>
      <c r="AV133" s="81">
        <v>9.6378239127140469E-2</v>
      </c>
      <c r="AW133" s="81">
        <v>6.1288612961841307E-2</v>
      </c>
      <c r="AX133" s="81">
        <v>7.5004730368968778E-2</v>
      </c>
      <c r="AY133" s="81">
        <v>6.5954059586081415E-2</v>
      </c>
      <c r="AZ133" s="81">
        <v>7.088319088319088E-2</v>
      </c>
      <c r="BA133" s="81">
        <v>9.2927226578777888E-2</v>
      </c>
      <c r="BB133" s="81">
        <v>9.6464359992437132E-2</v>
      </c>
      <c r="BC133" s="81">
        <v>5.8289032160766127E-2</v>
      </c>
      <c r="BD133" s="81">
        <v>7.6349672464422855E-2</v>
      </c>
      <c r="BE133" s="81">
        <v>7.9211630695443638E-2</v>
      </c>
      <c r="BF133" s="81">
        <v>7.0158470351908336E-2</v>
      </c>
      <c r="BG133" s="81">
        <v>6.9491650657603071E-2</v>
      </c>
      <c r="BH133" s="81">
        <v>0.10780287474332649</v>
      </c>
      <c r="BI133" s="81">
        <v>7.5183863686011793E-2</v>
      </c>
      <c r="BJ133" s="81">
        <v>9.9273607748184015E-2</v>
      </c>
      <c r="BK133" s="81">
        <v>9.6409813655658677E-2</v>
      </c>
      <c r="BL133" s="81">
        <v>9.8471623499234037E-2</v>
      </c>
      <c r="BM133" s="81">
        <v>8.8603085254195024E-2</v>
      </c>
      <c r="BN133" s="81">
        <v>7.6082715567694109E-2</v>
      </c>
      <c r="BO133" s="81">
        <v>6.6065852966221972E-2</v>
      </c>
      <c r="BP133" s="81">
        <v>8.5601871544023822E-2</v>
      </c>
      <c r="BQ133" s="81">
        <v>8.3524471576272977E-2</v>
      </c>
      <c r="BR133" s="81">
        <v>6.5232672571348238E-2</v>
      </c>
      <c r="BS133" s="81">
        <v>6.2327883710391468E-2</v>
      </c>
      <c r="BT133" s="81">
        <v>0.1021368564157981</v>
      </c>
      <c r="BU133" s="81">
        <v>6.8532784885139614E-2</v>
      </c>
      <c r="BV133" s="81">
        <v>9.6175848559442501E-2</v>
      </c>
      <c r="BW133" s="81">
        <v>8.3900618542451358E-2</v>
      </c>
      <c r="BX133" s="81">
        <v>9.9607492080980575E-2</v>
      </c>
      <c r="BY133" s="81">
        <v>0.115646492434663</v>
      </c>
      <c r="BZ133" s="81">
        <v>8.72651213825264E-2</v>
      </c>
      <c r="CA133" s="81">
        <v>9.3363907046784628E-2</v>
      </c>
      <c r="CB133" s="81">
        <v>9.9708554774558547E-2</v>
      </c>
      <c r="CC133" s="81">
        <v>7.8721878947188753E-2</v>
      </c>
      <c r="CD133" s="81">
        <v>0.12242753008984573</v>
      </c>
      <c r="CE133" s="81">
        <v>5.9572886395891061E-2</v>
      </c>
      <c r="CF133" s="81">
        <v>0.1090557983534912</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724</v>
      </c>
      <c r="J134" s="80">
        <v>727</v>
      </c>
      <c r="K134" s="80">
        <v>727</v>
      </c>
      <c r="L134" s="80">
        <v>1017</v>
      </c>
      <c r="M134" s="80">
        <v>1107</v>
      </c>
      <c r="N134" s="80">
        <v>976</v>
      </c>
      <c r="O134" s="80">
        <v>854</v>
      </c>
      <c r="P134" s="80">
        <v>908</v>
      </c>
      <c r="Q134" s="80">
        <v>1042</v>
      </c>
      <c r="R134" s="80">
        <v>878</v>
      </c>
      <c r="S134" s="80">
        <v>695</v>
      </c>
      <c r="T134" s="80">
        <v>877</v>
      </c>
      <c r="U134" s="80">
        <v>833</v>
      </c>
      <c r="V134" s="80">
        <v>923</v>
      </c>
      <c r="W134" s="80">
        <v>631</v>
      </c>
      <c r="X134" s="80">
        <v>859</v>
      </c>
      <c r="Y134" s="80">
        <v>945</v>
      </c>
      <c r="Z134" s="80">
        <v>535</v>
      </c>
      <c r="AA134" s="80">
        <v>444</v>
      </c>
      <c r="AB134" s="80">
        <v>550</v>
      </c>
      <c r="AC134" s="80">
        <v>669</v>
      </c>
      <c r="AD134" s="80">
        <v>500</v>
      </c>
      <c r="AE134" s="80">
        <v>560</v>
      </c>
      <c r="AF134" s="80">
        <v>635</v>
      </c>
      <c r="AG134" s="80">
        <v>1535</v>
      </c>
      <c r="AH134" s="80">
        <v>1041</v>
      </c>
      <c r="AI134" s="80">
        <v>459</v>
      </c>
      <c r="AJ134" s="80">
        <v>496</v>
      </c>
      <c r="AK134" s="80">
        <v>757</v>
      </c>
      <c r="AL134" s="80">
        <v>444</v>
      </c>
      <c r="AM134" s="80">
        <v>385</v>
      </c>
      <c r="AN134" s="80">
        <v>543</v>
      </c>
      <c r="AO134" s="80">
        <v>436</v>
      </c>
      <c r="AP134" s="80">
        <v>520</v>
      </c>
      <c r="AQ134" s="80">
        <v>332</v>
      </c>
      <c r="AR134" s="80">
        <v>379</v>
      </c>
      <c r="AS134" s="80">
        <v>443</v>
      </c>
      <c r="AT134" s="80">
        <v>329</v>
      </c>
      <c r="AU134" s="80">
        <v>412</v>
      </c>
      <c r="AV134" s="80">
        <v>535</v>
      </c>
      <c r="AW134" s="80">
        <v>999</v>
      </c>
      <c r="AX134" s="80">
        <v>469</v>
      </c>
      <c r="AY134" s="80">
        <v>424</v>
      </c>
      <c r="AZ134" s="80">
        <v>481</v>
      </c>
      <c r="BA134" s="80">
        <v>500</v>
      </c>
      <c r="BB134" s="80">
        <v>599</v>
      </c>
      <c r="BC134" s="80">
        <v>221</v>
      </c>
      <c r="BD134" s="80">
        <v>363</v>
      </c>
      <c r="BE134" s="80">
        <v>447</v>
      </c>
      <c r="BF134" s="80">
        <v>416</v>
      </c>
      <c r="BG134" s="80">
        <v>334</v>
      </c>
      <c r="BH134" s="80">
        <v>392</v>
      </c>
      <c r="BI134" s="80">
        <v>541</v>
      </c>
      <c r="BJ134" s="80">
        <v>403</v>
      </c>
      <c r="BK134" s="80">
        <v>695</v>
      </c>
      <c r="BL134" s="80">
        <v>418</v>
      </c>
      <c r="BM134" s="80">
        <v>464</v>
      </c>
      <c r="BN134" s="80">
        <v>611</v>
      </c>
      <c r="BO134" s="80">
        <v>468</v>
      </c>
      <c r="BP134" s="80">
        <v>324</v>
      </c>
      <c r="BQ134" s="80">
        <v>525</v>
      </c>
      <c r="BR134" s="80">
        <v>457</v>
      </c>
      <c r="BS134" s="80">
        <v>562</v>
      </c>
      <c r="BT134" s="80">
        <v>626</v>
      </c>
      <c r="BU134" s="80">
        <v>896</v>
      </c>
      <c r="BV134" s="80">
        <v>650</v>
      </c>
      <c r="BW134" s="80">
        <v>601</v>
      </c>
      <c r="BX134" s="80">
        <v>646</v>
      </c>
      <c r="BY134" s="80">
        <v>591</v>
      </c>
      <c r="BZ134" s="80">
        <v>564</v>
      </c>
      <c r="CA134" s="80">
        <v>454</v>
      </c>
      <c r="CB134" s="80">
        <v>531</v>
      </c>
      <c r="CC134" s="80">
        <v>383</v>
      </c>
      <c r="CD134" s="80">
        <v>793</v>
      </c>
      <c r="CE134" s="80">
        <v>599</v>
      </c>
      <c r="CF134" s="80">
        <v>1100</v>
      </c>
    </row>
    <row r="135" spans="1:84" x14ac:dyDescent="0.25">
      <c r="A135" s="48" t="s">
        <v>34</v>
      </c>
      <c r="B135" s="49" t="s">
        <v>121</v>
      </c>
      <c r="C135" s="50" t="s">
        <v>122</v>
      </c>
      <c r="D135" s="17"/>
      <c r="E135" s="11"/>
      <c r="F135" s="14" t="s">
        <v>115</v>
      </c>
      <c r="G135" s="23" t="e">
        <f ca="1">G134/G8</f>
        <v>#REF!</v>
      </c>
      <c r="H135" s="81" t="e">
        <f>IF(H8=0, 0, H134/H8)</f>
        <v>#REF!</v>
      </c>
      <c r="I135" s="81">
        <v>2.9341438703140831E-2</v>
      </c>
      <c r="J135" s="81">
        <v>2.9396304233553029E-2</v>
      </c>
      <c r="K135" s="81">
        <v>2.9316880393580127E-2</v>
      </c>
      <c r="L135" s="81">
        <v>4.0932141994687275E-2</v>
      </c>
      <c r="M135" s="81">
        <v>4.4529364440868864E-2</v>
      </c>
      <c r="N135" s="81">
        <v>3.9226719183312567E-2</v>
      </c>
      <c r="O135" s="81">
        <v>3.3786991612596927E-2</v>
      </c>
      <c r="P135" s="81">
        <v>3.5817127529486015E-2</v>
      </c>
      <c r="Q135" s="81">
        <v>4.0980060565540564E-2</v>
      </c>
      <c r="R135" s="81">
        <v>3.4496306773534498E-2</v>
      </c>
      <c r="S135" s="81">
        <v>2.7273084016795512E-2</v>
      </c>
      <c r="T135" s="81">
        <v>3.4361164439916936E-2</v>
      </c>
      <c r="U135" s="81">
        <v>3.255813953488372E-2</v>
      </c>
      <c r="V135" s="81">
        <v>3.6020917889478615E-2</v>
      </c>
      <c r="W135" s="81">
        <v>2.4599430821410473E-2</v>
      </c>
      <c r="X135" s="81">
        <v>3.3473618580001557E-2</v>
      </c>
      <c r="Y135" s="81">
        <v>3.6797632490946613E-2</v>
      </c>
      <c r="Z135" s="81">
        <v>2.0819550920340896E-2</v>
      </c>
      <c r="AA135" s="81">
        <v>1.7247407062113973E-2</v>
      </c>
      <c r="AB135" s="81">
        <v>2.133850630455868E-2</v>
      </c>
      <c r="AC135" s="81">
        <v>2.5907137048367734E-2</v>
      </c>
      <c r="AD135" s="81">
        <v>1.9343856391210151E-2</v>
      </c>
      <c r="AE135" s="81">
        <v>2.1637494687222286E-2</v>
      </c>
      <c r="AF135" s="81">
        <v>2.445694037898629E-2</v>
      </c>
      <c r="AG135" s="81">
        <v>5.9020301445709016E-2</v>
      </c>
      <c r="AH135" s="81">
        <v>4.0036921656859355E-2</v>
      </c>
      <c r="AI135" s="81">
        <v>1.7615228153663124E-2</v>
      </c>
      <c r="AJ135" s="81">
        <v>1.8963144211653158E-2</v>
      </c>
      <c r="AK135" s="81">
        <v>2.8818334094716003E-2</v>
      </c>
      <c r="AL135" s="81">
        <v>1.6875712656784492E-2</v>
      </c>
      <c r="AM135" s="81">
        <v>1.4585543264130928E-2</v>
      </c>
      <c r="AN135" s="81">
        <v>2.053628834007791E-2</v>
      </c>
      <c r="AO135" s="81">
        <v>1.6824882303002237E-2</v>
      </c>
      <c r="AP135" s="81">
        <v>2.0011545122185878E-2</v>
      </c>
      <c r="AQ135" s="81">
        <v>1.2477450390859892E-2</v>
      </c>
      <c r="AR135" s="81">
        <v>1.4518847686178364E-2</v>
      </c>
      <c r="AS135" s="81">
        <v>1.6941374431144594E-2</v>
      </c>
      <c r="AT135" s="81">
        <v>1.2525221761145164E-2</v>
      </c>
      <c r="AU135" s="81">
        <v>1.5653495440729484E-2</v>
      </c>
      <c r="AV135" s="81">
        <v>2.0268222457948175E-2</v>
      </c>
      <c r="AW135" s="81">
        <v>3.7817989097516658E-2</v>
      </c>
      <c r="AX135" s="81">
        <v>1.7748344370860928E-2</v>
      </c>
      <c r="AY135" s="81">
        <v>1.6071563945114092E-2</v>
      </c>
      <c r="AZ135" s="81">
        <v>1.8271604938271607E-2</v>
      </c>
      <c r="BA135" s="81">
        <v>1.8941546387847105E-2</v>
      </c>
      <c r="BB135" s="81">
        <v>2.2650784647381357E-2</v>
      </c>
      <c r="BC135" s="81">
        <v>8.3323907551936058E-3</v>
      </c>
      <c r="BD135" s="81">
        <v>1.3666139597921843E-2</v>
      </c>
      <c r="BE135" s="81">
        <v>1.674910071942446E-2</v>
      </c>
      <c r="BF135" s="81">
        <v>1.5475039059593781E-2</v>
      </c>
      <c r="BG135" s="81">
        <v>1.2339293630855622E-2</v>
      </c>
      <c r="BH135" s="81">
        <v>1.4373716632443531E-2</v>
      </c>
      <c r="BI135" s="81">
        <v>1.9697080026214227E-2</v>
      </c>
      <c r="BJ135" s="81">
        <v>1.4563983954320408E-2</v>
      </c>
      <c r="BK135" s="81">
        <v>2.5001798690553276E-2</v>
      </c>
      <c r="BL135" s="81">
        <v>1.4891873597206883E-2</v>
      </c>
      <c r="BM135" s="81">
        <v>1.6530692222736829E-2</v>
      </c>
      <c r="BN135" s="81">
        <v>2.1672046252615897E-2</v>
      </c>
      <c r="BO135" s="81">
        <v>1.6605166051660517E-2</v>
      </c>
      <c r="BP135" s="81">
        <v>1.1484474691620587E-2</v>
      </c>
      <c r="BQ135" s="81">
        <v>1.8525706623381207E-2</v>
      </c>
      <c r="BR135" s="81">
        <v>1.6062139744130465E-2</v>
      </c>
      <c r="BS135" s="81">
        <v>1.9590755394429532E-2</v>
      </c>
      <c r="BT135" s="81">
        <v>2.1821731097709764E-2</v>
      </c>
      <c r="BU135" s="81">
        <v>3.1233659845923242E-2</v>
      </c>
      <c r="BV135" s="81">
        <v>2.253579724716569E-2</v>
      </c>
      <c r="BW135" s="81">
        <v>2.076782197035143E-2</v>
      </c>
      <c r="BX135" s="81">
        <v>2.22421154111004E-2</v>
      </c>
      <c r="BY135" s="81">
        <v>2.03232462173315E-2</v>
      </c>
      <c r="BZ135" s="81">
        <v>1.9338910986147304E-2</v>
      </c>
      <c r="CA135" s="81">
        <v>1.5537834970395976E-2</v>
      </c>
      <c r="CB135" s="81">
        <v>1.8206754671695524E-2</v>
      </c>
      <c r="CC135" s="81">
        <v>1.3074796026354418E-2</v>
      </c>
      <c r="CD135" s="81">
        <v>2.6885912866587557E-2</v>
      </c>
      <c r="CE135" s="81">
        <v>2.0240589308643645E-2</v>
      </c>
      <c r="CF135" s="81">
        <v>3.7266659890910325E-2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1627</v>
      </c>
      <c r="J136" s="80">
        <v>1187</v>
      </c>
      <c r="K136" s="80">
        <v>930</v>
      </c>
      <c r="L136" s="80">
        <v>960</v>
      </c>
      <c r="M136" s="80">
        <v>812</v>
      </c>
      <c r="N136" s="80">
        <v>764</v>
      </c>
      <c r="O136" s="80">
        <v>799</v>
      </c>
      <c r="P136" s="80">
        <v>723</v>
      </c>
      <c r="Q136" s="80">
        <v>716</v>
      </c>
      <c r="R136" s="80">
        <v>759</v>
      </c>
      <c r="S136" s="80">
        <v>715</v>
      </c>
      <c r="T136" s="80">
        <v>740</v>
      </c>
      <c r="U136" s="80">
        <v>843</v>
      </c>
      <c r="V136" s="80">
        <v>820</v>
      </c>
      <c r="W136" s="80">
        <v>817</v>
      </c>
      <c r="X136" s="80">
        <v>786</v>
      </c>
      <c r="Y136" s="80">
        <v>846</v>
      </c>
      <c r="Z136" s="80">
        <v>757</v>
      </c>
      <c r="AA136" s="80">
        <v>785</v>
      </c>
      <c r="AB136" s="80">
        <v>825</v>
      </c>
      <c r="AC136" s="80">
        <v>723</v>
      </c>
      <c r="AD136" s="80">
        <v>857</v>
      </c>
      <c r="AE136" s="80">
        <v>1491</v>
      </c>
      <c r="AF136" s="80">
        <v>1044</v>
      </c>
      <c r="AG136" s="80">
        <v>731</v>
      </c>
      <c r="AH136" s="80">
        <v>740</v>
      </c>
      <c r="AI136" s="80">
        <v>604</v>
      </c>
      <c r="AJ136" s="80">
        <v>917</v>
      </c>
      <c r="AK136" s="80">
        <v>625</v>
      </c>
      <c r="AL136" s="80">
        <v>566</v>
      </c>
      <c r="AM136" s="80">
        <v>566</v>
      </c>
      <c r="AN136" s="80">
        <v>606</v>
      </c>
      <c r="AO136" s="80">
        <v>542</v>
      </c>
      <c r="AP136" s="80">
        <v>541</v>
      </c>
      <c r="AQ136" s="80">
        <v>579</v>
      </c>
      <c r="AR136" s="80">
        <v>552</v>
      </c>
      <c r="AS136" s="80">
        <v>511</v>
      </c>
      <c r="AT136" s="80">
        <v>496</v>
      </c>
      <c r="AU136" s="80">
        <v>455</v>
      </c>
      <c r="AV136" s="80">
        <v>1069</v>
      </c>
      <c r="AW136" s="80">
        <v>702</v>
      </c>
      <c r="AX136" s="80">
        <v>482</v>
      </c>
      <c r="AY136" s="80">
        <v>447</v>
      </c>
      <c r="AZ136" s="80">
        <v>817</v>
      </c>
      <c r="BA136" s="80">
        <v>751</v>
      </c>
      <c r="BB136" s="80">
        <v>694</v>
      </c>
      <c r="BC136" s="80">
        <v>748</v>
      </c>
      <c r="BD136" s="80">
        <v>735</v>
      </c>
      <c r="BE136" s="80">
        <v>730</v>
      </c>
      <c r="BF136" s="80">
        <v>703</v>
      </c>
      <c r="BG136" s="80">
        <v>755</v>
      </c>
      <c r="BH136" s="80">
        <v>746</v>
      </c>
      <c r="BI136" s="80">
        <v>710</v>
      </c>
      <c r="BJ136" s="80">
        <v>738</v>
      </c>
      <c r="BK136" s="80">
        <v>1178</v>
      </c>
      <c r="BL136" s="80">
        <v>1130</v>
      </c>
      <c r="BM136" s="80">
        <v>1113</v>
      </c>
      <c r="BN136" s="80">
        <v>1491</v>
      </c>
      <c r="BO136" s="80">
        <v>1340</v>
      </c>
      <c r="BP136" s="80">
        <v>1189</v>
      </c>
      <c r="BQ136" s="80">
        <v>1135</v>
      </c>
      <c r="BR136" s="80">
        <v>1149</v>
      </c>
      <c r="BS136" s="80">
        <v>1178</v>
      </c>
      <c r="BT136" s="80">
        <v>1117</v>
      </c>
      <c r="BU136" s="80">
        <v>1065</v>
      </c>
      <c r="BV136" s="80">
        <v>1132</v>
      </c>
      <c r="BW136" s="80">
        <v>1234</v>
      </c>
      <c r="BX136" s="80">
        <v>1239</v>
      </c>
      <c r="BY136" s="80">
        <v>1315</v>
      </c>
      <c r="BZ136" s="80">
        <v>1387</v>
      </c>
      <c r="CA136" s="80">
        <v>1388</v>
      </c>
      <c r="CB136" s="80">
        <v>1161</v>
      </c>
      <c r="CC136" s="80">
        <v>1273</v>
      </c>
      <c r="CD136" s="80">
        <v>1223</v>
      </c>
      <c r="CE136" s="80">
        <v>1228</v>
      </c>
      <c r="CF136" s="80">
        <v>1150</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1062</v>
      </c>
      <c r="J137" s="80">
        <v>1058</v>
      </c>
      <c r="K137" s="80">
        <v>1055</v>
      </c>
      <c r="L137" s="80">
        <v>1052</v>
      </c>
      <c r="M137" s="80">
        <v>1034</v>
      </c>
      <c r="N137" s="80">
        <v>1024</v>
      </c>
      <c r="O137" s="80">
        <v>1018</v>
      </c>
      <c r="P137" s="80">
        <v>1010</v>
      </c>
      <c r="Q137" s="80">
        <v>997</v>
      </c>
      <c r="R137" s="80">
        <v>982</v>
      </c>
      <c r="S137" s="80">
        <v>971</v>
      </c>
      <c r="T137" s="80">
        <v>966</v>
      </c>
      <c r="U137" s="80">
        <v>944</v>
      </c>
      <c r="V137" s="80">
        <v>932</v>
      </c>
      <c r="W137" s="80">
        <v>925</v>
      </c>
      <c r="X137" s="80">
        <v>920</v>
      </c>
      <c r="Y137" s="80">
        <v>902</v>
      </c>
      <c r="Z137" s="80">
        <v>895</v>
      </c>
      <c r="AA137" s="80">
        <v>882</v>
      </c>
      <c r="AB137" s="80">
        <v>873</v>
      </c>
      <c r="AC137" s="80">
        <v>857</v>
      </c>
      <c r="AD137" s="80">
        <v>838</v>
      </c>
      <c r="AE137" s="80">
        <v>825</v>
      </c>
      <c r="AF137" s="80">
        <v>798</v>
      </c>
      <c r="AG137" s="80">
        <v>768</v>
      </c>
      <c r="AH137" s="80">
        <v>722</v>
      </c>
      <c r="AI137" s="80">
        <v>717</v>
      </c>
      <c r="AJ137" s="80">
        <v>889</v>
      </c>
      <c r="AK137" s="80">
        <v>664</v>
      </c>
      <c r="AL137" s="80">
        <v>649</v>
      </c>
      <c r="AM137" s="80">
        <v>645</v>
      </c>
      <c r="AN137" s="80">
        <v>615</v>
      </c>
      <c r="AO137" s="80">
        <v>608</v>
      </c>
      <c r="AP137" s="80">
        <v>605</v>
      </c>
      <c r="AQ137" s="80">
        <v>584</v>
      </c>
      <c r="AR137" s="80">
        <v>571</v>
      </c>
      <c r="AS137" s="80">
        <v>540</v>
      </c>
      <c r="AT137" s="80">
        <v>495</v>
      </c>
      <c r="AU137" s="80">
        <v>432</v>
      </c>
      <c r="AV137" s="80">
        <v>412</v>
      </c>
      <c r="AW137" s="80">
        <v>404</v>
      </c>
      <c r="AX137" s="80">
        <v>367</v>
      </c>
      <c r="AY137" s="80">
        <v>349</v>
      </c>
      <c r="AZ137" s="80">
        <v>324</v>
      </c>
      <c r="BA137" s="80">
        <v>313</v>
      </c>
      <c r="BB137" s="80">
        <v>1057</v>
      </c>
      <c r="BC137" s="80">
        <v>1032</v>
      </c>
      <c r="BD137" s="80">
        <v>1032</v>
      </c>
      <c r="BE137" s="80">
        <v>1025</v>
      </c>
      <c r="BF137" s="80">
        <v>1015</v>
      </c>
      <c r="BG137" s="80">
        <v>1022</v>
      </c>
      <c r="BH137" s="80">
        <v>1011</v>
      </c>
      <c r="BI137" s="80">
        <v>982</v>
      </c>
      <c r="BJ137" s="80">
        <v>972</v>
      </c>
      <c r="BK137" s="80">
        <v>1229</v>
      </c>
      <c r="BL137" s="80">
        <v>1215</v>
      </c>
      <c r="BM137" s="80">
        <v>1191</v>
      </c>
      <c r="BN137" s="80">
        <v>1188</v>
      </c>
      <c r="BO137" s="80">
        <v>1173</v>
      </c>
      <c r="BP137" s="80">
        <v>1145</v>
      </c>
      <c r="BQ137" s="80">
        <v>1122</v>
      </c>
      <c r="BR137" s="80">
        <v>1111</v>
      </c>
      <c r="BS137" s="80">
        <v>1109</v>
      </c>
      <c r="BT137" s="80">
        <v>1094</v>
      </c>
      <c r="BU137" s="80">
        <v>1076</v>
      </c>
      <c r="BV137" s="80">
        <v>1052</v>
      </c>
      <c r="BW137" s="80">
        <v>1049</v>
      </c>
      <c r="BX137" s="80">
        <v>1027</v>
      </c>
      <c r="BY137" s="80">
        <v>1214</v>
      </c>
      <c r="BZ137" s="80">
        <v>1196</v>
      </c>
      <c r="CA137" s="80">
        <v>1186</v>
      </c>
      <c r="CB137" s="80">
        <v>1175</v>
      </c>
      <c r="CC137" s="80">
        <v>1158</v>
      </c>
      <c r="CD137" s="80">
        <v>1145</v>
      </c>
      <c r="CE137" s="80">
        <v>1149</v>
      </c>
      <c r="CF137" s="80">
        <v>1139</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16</v>
      </c>
      <c r="J139" s="80">
        <v>22</v>
      </c>
      <c r="K139" s="80">
        <v>31</v>
      </c>
      <c r="L139" s="80">
        <v>21</v>
      </c>
      <c r="M139" s="80">
        <v>15</v>
      </c>
      <c r="N139" s="80">
        <v>21</v>
      </c>
      <c r="O139" s="80">
        <v>28</v>
      </c>
      <c r="P139" s="80">
        <v>22</v>
      </c>
      <c r="Q139" s="80">
        <v>20</v>
      </c>
      <c r="R139" s="80">
        <v>17</v>
      </c>
      <c r="S139" s="80">
        <v>15</v>
      </c>
      <c r="T139" s="80">
        <v>22</v>
      </c>
      <c r="U139" s="80">
        <v>18</v>
      </c>
      <c r="V139" s="80">
        <v>25</v>
      </c>
      <c r="W139" s="80">
        <v>15</v>
      </c>
      <c r="X139" s="80">
        <v>20</v>
      </c>
      <c r="Y139" s="80">
        <v>14</v>
      </c>
      <c r="Z139" s="80">
        <v>26</v>
      </c>
      <c r="AA139" s="80">
        <v>38</v>
      </c>
      <c r="AB139" s="80">
        <v>48</v>
      </c>
      <c r="AC139" s="80">
        <v>32</v>
      </c>
      <c r="AD139" s="80">
        <v>59</v>
      </c>
      <c r="AE139" s="80">
        <v>61</v>
      </c>
      <c r="AF139" s="80">
        <v>39</v>
      </c>
      <c r="AG139" s="80">
        <v>0</v>
      </c>
      <c r="AH139" s="80">
        <v>21</v>
      </c>
      <c r="AI139" s="80">
        <v>22</v>
      </c>
      <c r="AJ139" s="80">
        <v>23</v>
      </c>
      <c r="AK139" s="80">
        <v>15</v>
      </c>
      <c r="AL139" s="80">
        <v>18</v>
      </c>
      <c r="AM139" s="80">
        <v>24</v>
      </c>
      <c r="AN139" s="80">
        <v>35</v>
      </c>
      <c r="AO139" s="80">
        <v>20</v>
      </c>
      <c r="AP139" s="80">
        <v>59</v>
      </c>
      <c r="AQ139" s="80">
        <v>83</v>
      </c>
      <c r="AR139" s="80">
        <v>97</v>
      </c>
      <c r="AS139" s="80">
        <v>131</v>
      </c>
      <c r="AT139" s="80">
        <v>187</v>
      </c>
      <c r="AU139" s="80">
        <v>58</v>
      </c>
      <c r="AV139" s="80">
        <v>25</v>
      </c>
      <c r="AW139" s="80">
        <v>34</v>
      </c>
      <c r="AX139" s="80">
        <v>20</v>
      </c>
      <c r="AY139" s="80">
        <v>26</v>
      </c>
      <c r="AZ139" s="80">
        <v>20</v>
      </c>
      <c r="BA139" s="80">
        <v>17</v>
      </c>
      <c r="BB139" s="80">
        <v>26</v>
      </c>
      <c r="BC139" s="80">
        <v>39</v>
      </c>
      <c r="BD139" s="80">
        <v>22</v>
      </c>
      <c r="BE139" s="80">
        <v>26</v>
      </c>
      <c r="BF139" s="80">
        <v>32</v>
      </c>
      <c r="BG139" s="80">
        <v>29</v>
      </c>
      <c r="BH139" s="80">
        <v>42</v>
      </c>
      <c r="BI139" s="80">
        <v>24</v>
      </c>
      <c r="BJ139" s="80">
        <v>47</v>
      </c>
      <c r="BK139" s="80">
        <v>35</v>
      </c>
      <c r="BL139" s="80">
        <v>32</v>
      </c>
      <c r="BM139" s="80">
        <v>33</v>
      </c>
      <c r="BN139" s="80">
        <v>35</v>
      </c>
      <c r="BO139" s="80">
        <v>35</v>
      </c>
      <c r="BP139" s="80">
        <v>41</v>
      </c>
      <c r="BQ139" s="80">
        <v>26</v>
      </c>
      <c r="BR139" s="80">
        <v>45</v>
      </c>
      <c r="BS139" s="80">
        <v>49</v>
      </c>
      <c r="BT139" s="80">
        <v>38</v>
      </c>
      <c r="BU139" s="80">
        <v>25</v>
      </c>
      <c r="BV139" s="80">
        <v>34</v>
      </c>
      <c r="BW139" s="80">
        <v>41</v>
      </c>
      <c r="BX139" s="80">
        <v>51</v>
      </c>
      <c r="BY139" s="80">
        <v>46</v>
      </c>
      <c r="BZ139" s="80">
        <v>30</v>
      </c>
      <c r="CA139" s="80">
        <v>30</v>
      </c>
      <c r="CB139" s="80">
        <v>37</v>
      </c>
      <c r="CC139" s="80">
        <v>39</v>
      </c>
      <c r="CD139" s="80">
        <v>36</v>
      </c>
      <c r="CE139" s="80">
        <v>63</v>
      </c>
      <c r="CF139" s="80">
        <v>31</v>
      </c>
    </row>
    <row r="140" spans="1:84" ht="24" x14ac:dyDescent="0.25">
      <c r="A140" s="82" t="s">
        <v>15</v>
      </c>
      <c r="B140" s="83" t="s">
        <v>131</v>
      </c>
      <c r="C140" s="84" t="s">
        <v>47</v>
      </c>
      <c r="D140" s="17"/>
      <c r="E140" s="11"/>
      <c r="F140" s="14" t="s">
        <v>115</v>
      </c>
      <c r="G140" s="23" t="e">
        <f ca="1">G139/G8</f>
        <v>#REF!</v>
      </c>
      <c r="H140" s="85" t="e">
        <f>IF(H8=0, 0, H139/H8)</f>
        <v>#REF!</v>
      </c>
      <c r="I140" s="85">
        <v>6.4842958459979734E-4</v>
      </c>
      <c r="J140" s="85">
        <v>8.8957179248716186E-4</v>
      </c>
      <c r="K140" s="85">
        <v>1.2501008145818211E-3</v>
      </c>
      <c r="L140" s="85">
        <v>8.4520647186669886E-4</v>
      </c>
      <c r="M140" s="85">
        <v>6.0337892196299272E-4</v>
      </c>
      <c r="N140" s="85">
        <v>8.440175234114384E-4</v>
      </c>
      <c r="O140" s="85">
        <v>1.1077702168064568E-3</v>
      </c>
      <c r="P140" s="85">
        <v>8.6781586525186383E-4</v>
      </c>
      <c r="Q140" s="85">
        <v>7.8656546191056755E-4</v>
      </c>
      <c r="R140" s="85">
        <v>6.6792393525066788E-4</v>
      </c>
      <c r="S140" s="85">
        <v>5.8862771259270889E-4</v>
      </c>
      <c r="T140" s="85">
        <v>8.6196763703326408E-4</v>
      </c>
      <c r="U140" s="85">
        <v>7.0353722884502643E-4</v>
      </c>
      <c r="V140" s="85">
        <v>9.7564783015922571E-4</v>
      </c>
      <c r="W140" s="85">
        <v>5.8477252348836301E-4</v>
      </c>
      <c r="X140" s="85">
        <v>7.7936248149014108E-4</v>
      </c>
      <c r="Y140" s="85">
        <v>5.4515011097698693E-4</v>
      </c>
      <c r="Z140" s="85">
        <v>1.0117912596801183E-3</v>
      </c>
      <c r="AA140" s="85">
        <v>1.4761294332439887E-3</v>
      </c>
      <c r="AB140" s="85">
        <v>1.8622696411251213E-3</v>
      </c>
      <c r="AC140" s="85">
        <v>1.2392053595631802E-3</v>
      </c>
      <c r="AD140" s="85">
        <v>2.2825750541627977E-3</v>
      </c>
      <c r="AE140" s="85">
        <v>2.3569413855724277E-3</v>
      </c>
      <c r="AF140" s="85">
        <v>1.5020798028038823E-3</v>
      </c>
      <c r="AG140" s="85">
        <v>0</v>
      </c>
      <c r="AH140" s="85">
        <v>8.076612437983154E-4</v>
      </c>
      <c r="AI140" s="85">
        <v>8.4430287446751349E-4</v>
      </c>
      <c r="AJ140" s="85">
        <v>8.7933934852423923E-4</v>
      </c>
      <c r="AK140" s="85">
        <v>5.7103700319780719E-4</v>
      </c>
      <c r="AL140" s="85">
        <v>6.8415051311288488E-4</v>
      </c>
      <c r="AM140" s="85">
        <v>9.0922867101075921E-4</v>
      </c>
      <c r="AN140" s="85">
        <v>1.3237018267085209E-3</v>
      </c>
      <c r="AO140" s="85">
        <v>7.7178359188083661E-4</v>
      </c>
      <c r="AP140" s="85">
        <v>2.2705406965557052E-3</v>
      </c>
      <c r="AQ140" s="85">
        <v>3.1193625977149731E-3</v>
      </c>
      <c r="AR140" s="85">
        <v>3.7159056083358871E-3</v>
      </c>
      <c r="AS140" s="85">
        <v>5.0097518069524647E-3</v>
      </c>
      <c r="AT140" s="85">
        <v>7.1191989949366125E-3</v>
      </c>
      <c r="AU140" s="85">
        <v>2.2036474164133738E-3</v>
      </c>
      <c r="AV140" s="85">
        <v>9.4711319896954079E-4</v>
      </c>
      <c r="AW140" s="85">
        <v>1.28709872804361E-3</v>
      </c>
      <c r="AX140" s="85">
        <v>7.5685903500473037E-4</v>
      </c>
      <c r="AY140" s="85">
        <v>9.8552043059661884E-4</v>
      </c>
      <c r="AZ140" s="85">
        <v>7.5973409306742635E-4</v>
      </c>
      <c r="BA140" s="85">
        <v>6.4401257718680151E-4</v>
      </c>
      <c r="BB140" s="85">
        <v>9.831726224238987E-4</v>
      </c>
      <c r="BC140" s="85">
        <v>1.4704218979753421E-3</v>
      </c>
      <c r="BD140" s="85">
        <v>8.28250884722536E-4</v>
      </c>
      <c r="BE140" s="85">
        <v>9.7422062350119906E-4</v>
      </c>
      <c r="BF140" s="85">
        <v>1.1903876199687523E-3</v>
      </c>
      <c r="BG140" s="85">
        <v>1.0713757942958475E-3</v>
      </c>
      <c r="BH140" s="85">
        <v>1.540041067761807E-3</v>
      </c>
      <c r="BI140" s="85">
        <v>8.7380761668972543E-4</v>
      </c>
      <c r="BJ140" s="85">
        <v>1.6985291460373676E-3</v>
      </c>
      <c r="BK140" s="85">
        <v>1.2590833872940499E-3</v>
      </c>
      <c r="BL140" s="85">
        <v>1.1400477394990915E-3</v>
      </c>
      <c r="BM140" s="85">
        <v>1.1756742313584381E-3</v>
      </c>
      <c r="BN140" s="85">
        <v>1.2414429113609762E-3</v>
      </c>
      <c r="BO140" s="85">
        <v>1.2418393414703377E-3</v>
      </c>
      <c r="BP140" s="85">
        <v>1.4532822912235927E-3</v>
      </c>
      <c r="BQ140" s="85">
        <v>9.1746356611030738E-4</v>
      </c>
      <c r="BR140" s="85">
        <v>1.5816111345423871E-3</v>
      </c>
      <c r="BS140" s="85">
        <v>1.7080907728239272E-3</v>
      </c>
      <c r="BT140" s="85">
        <v>1.3246418238226374E-3</v>
      </c>
      <c r="BU140" s="85">
        <v>8.7147488409384047E-4</v>
      </c>
      <c r="BV140" s="85">
        <v>1.1787955483132822E-3</v>
      </c>
      <c r="BW140" s="85">
        <v>1.4167732126196483E-3</v>
      </c>
      <c r="BX140" s="85">
        <v>1.7559564798237158E-3</v>
      </c>
      <c r="BY140" s="85">
        <v>1.5818431911966988E-3</v>
      </c>
      <c r="BZ140" s="85">
        <v>1.0286654779865588E-3</v>
      </c>
      <c r="CA140" s="85">
        <v>1.0267291830658133E-3</v>
      </c>
      <c r="CB140" s="85">
        <v>1.2686439225098576E-3</v>
      </c>
      <c r="CC140" s="85">
        <v>1.3313760966783873E-3</v>
      </c>
      <c r="CD140" s="85">
        <v>1.2205458552297E-3</v>
      </c>
      <c r="CE140" s="85">
        <v>2.1288098938974116E-3</v>
      </c>
      <c r="CF140" s="85">
        <v>1.0502422332892909E-3</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112" t="e">
        <f>#REF!</f>
        <v>#REF!</v>
      </c>
      <c r="I141" s="112">
        <v>2</v>
      </c>
      <c r="J141" s="112">
        <v>1</v>
      </c>
      <c r="K141" s="112">
        <v>1</v>
      </c>
      <c r="L141" s="112">
        <v>3</v>
      </c>
      <c r="M141" s="112">
        <v>2</v>
      </c>
      <c r="N141" s="112">
        <v>1</v>
      </c>
      <c r="O141" s="112">
        <v>4</v>
      </c>
      <c r="P141" s="112">
        <v>0</v>
      </c>
      <c r="Q141" s="112">
        <v>3</v>
      </c>
      <c r="R141" s="112">
        <v>0</v>
      </c>
      <c r="S141" s="112">
        <v>6</v>
      </c>
      <c r="T141" s="112">
        <v>3</v>
      </c>
      <c r="U141" s="112">
        <v>1</v>
      </c>
      <c r="V141" s="112">
        <v>2</v>
      </c>
      <c r="W141" s="112">
        <v>4</v>
      </c>
      <c r="X141" s="112">
        <v>4</v>
      </c>
      <c r="Y141" s="112">
        <v>2</v>
      </c>
      <c r="Z141" s="112">
        <v>4</v>
      </c>
      <c r="AA141" s="112">
        <v>3</v>
      </c>
      <c r="AB141" s="112">
        <v>6</v>
      </c>
      <c r="AC141" s="112">
        <v>3</v>
      </c>
      <c r="AD141" s="112">
        <v>5</v>
      </c>
      <c r="AE141" s="112">
        <v>7</v>
      </c>
      <c r="AF141" s="112">
        <v>3</v>
      </c>
      <c r="AG141" s="112">
        <v>0</v>
      </c>
      <c r="AH141" s="112">
        <v>3</v>
      </c>
      <c r="AI141" s="112">
        <v>5</v>
      </c>
      <c r="AJ141" s="112">
        <v>4</v>
      </c>
      <c r="AK141" s="112">
        <v>3</v>
      </c>
      <c r="AL141" s="112">
        <v>4</v>
      </c>
      <c r="AM141" s="112">
        <v>2</v>
      </c>
      <c r="AN141" s="112">
        <v>7</v>
      </c>
      <c r="AO141" s="112">
        <v>4</v>
      </c>
      <c r="AP141" s="112">
        <v>1</v>
      </c>
      <c r="AQ141" s="112">
        <v>1</v>
      </c>
      <c r="AR141" s="112">
        <v>6</v>
      </c>
      <c r="AS141" s="112">
        <v>5</v>
      </c>
      <c r="AT141" s="112">
        <v>1</v>
      </c>
      <c r="AU141" s="112">
        <v>1</v>
      </c>
      <c r="AV141" s="112">
        <v>1</v>
      </c>
      <c r="AW141" s="112">
        <v>0</v>
      </c>
      <c r="AX141" s="112">
        <v>2</v>
      </c>
      <c r="AY141" s="112">
        <v>1</v>
      </c>
      <c r="AZ141" s="112">
        <v>0</v>
      </c>
      <c r="BA141" s="112">
        <v>0</v>
      </c>
      <c r="BB141" s="112">
        <v>2</v>
      </c>
      <c r="BC141" s="112">
        <v>5</v>
      </c>
      <c r="BD141" s="112">
        <v>2</v>
      </c>
      <c r="BE141" s="112">
        <v>2</v>
      </c>
      <c r="BF141" s="112">
        <v>1</v>
      </c>
      <c r="BG141" s="112">
        <v>4</v>
      </c>
      <c r="BH141" s="112">
        <v>5</v>
      </c>
      <c r="BI141" s="112">
        <v>9</v>
      </c>
      <c r="BJ141" s="112">
        <v>1</v>
      </c>
      <c r="BK141" s="112">
        <v>2</v>
      </c>
      <c r="BL141" s="112">
        <v>3</v>
      </c>
      <c r="BM141" s="112">
        <v>4</v>
      </c>
      <c r="BN141" s="112">
        <v>1</v>
      </c>
      <c r="BO141" s="112">
        <v>3</v>
      </c>
      <c r="BP141" s="112">
        <v>6</v>
      </c>
      <c r="BQ141" s="112">
        <v>1</v>
      </c>
      <c r="BR141" s="112">
        <v>5</v>
      </c>
      <c r="BS141" s="112">
        <v>10</v>
      </c>
      <c r="BT141" s="112">
        <v>5</v>
      </c>
      <c r="BU141" s="112">
        <v>4</v>
      </c>
      <c r="BV141" s="112">
        <v>2</v>
      </c>
      <c r="BW141" s="112">
        <v>5</v>
      </c>
      <c r="BX141" s="112">
        <v>5</v>
      </c>
      <c r="BY141" s="112">
        <v>3</v>
      </c>
      <c r="BZ141" s="112">
        <v>2</v>
      </c>
      <c r="CA141" s="112">
        <v>0</v>
      </c>
      <c r="CB141" s="112">
        <v>2</v>
      </c>
      <c r="CC141" s="112">
        <v>4</v>
      </c>
      <c r="CD141" s="112">
        <v>5</v>
      </c>
      <c r="CE141" s="112">
        <v>7</v>
      </c>
      <c r="CF141" s="112">
        <v>1</v>
      </c>
    </row>
    <row r="142" spans="1:84" ht="24" x14ac:dyDescent="0.25">
      <c r="A142" s="82" t="s">
        <v>133</v>
      </c>
      <c r="B142" s="83" t="s">
        <v>134</v>
      </c>
      <c r="C142" s="84" t="s">
        <v>135</v>
      </c>
      <c r="D142" s="17"/>
      <c r="E142" s="11"/>
      <c r="F142" s="14" t="s">
        <v>115</v>
      </c>
      <c r="G142" s="23" t="e">
        <f ca="1">G141/G8</f>
        <v>#REF!</v>
      </c>
      <c r="H142" s="85" t="e">
        <f>IF(H8=0, 0, H141/H8)</f>
        <v>#REF!</v>
      </c>
      <c r="I142" s="85">
        <v>8.1053698074974668E-5</v>
      </c>
      <c r="J142" s="85">
        <v>4.0435081476689173E-5</v>
      </c>
      <c r="K142" s="85">
        <v>4.0325832728445841E-5</v>
      </c>
      <c r="L142" s="85">
        <v>1.2074378169524269E-4</v>
      </c>
      <c r="M142" s="85">
        <v>8.0450522928399032E-5</v>
      </c>
      <c r="N142" s="85">
        <v>4.0191310638639928E-5</v>
      </c>
      <c r="O142" s="85">
        <v>1.5825288811520811E-4</v>
      </c>
      <c r="P142" s="85">
        <v>0</v>
      </c>
      <c r="Q142" s="85">
        <v>1.1798481928658512E-4</v>
      </c>
      <c r="R142" s="85">
        <v>0</v>
      </c>
      <c r="S142" s="85">
        <v>2.3545108503708354E-4</v>
      </c>
      <c r="T142" s="85">
        <v>1.1754104141362693E-4</v>
      </c>
      <c r="U142" s="85">
        <v>3.9085401602501467E-5</v>
      </c>
      <c r="V142" s="85">
        <v>7.8051826412738062E-5</v>
      </c>
      <c r="W142" s="85">
        <v>1.5593933959689681E-4</v>
      </c>
      <c r="X142" s="85">
        <v>1.5587249629802822E-4</v>
      </c>
      <c r="Y142" s="85">
        <v>7.7878587282426698E-5</v>
      </c>
      <c r="Z142" s="85">
        <v>1.5566019379694129E-4</v>
      </c>
      <c r="AA142" s="85">
        <v>1.165365342034728E-4</v>
      </c>
      <c r="AB142" s="85">
        <v>2.3278370514064016E-4</v>
      </c>
      <c r="AC142" s="85">
        <v>1.1617550245904814E-4</v>
      </c>
      <c r="AD142" s="85">
        <v>1.9343856391210152E-4</v>
      </c>
      <c r="AE142" s="85">
        <v>2.7046868359027857E-4</v>
      </c>
      <c r="AF142" s="85">
        <v>1.1554460021568326E-4</v>
      </c>
      <c r="AG142" s="85">
        <v>0</v>
      </c>
      <c r="AH142" s="85">
        <v>1.1538017768547363E-4</v>
      </c>
      <c r="AI142" s="85">
        <v>1.918870169244349E-4</v>
      </c>
      <c r="AJ142" s="85">
        <v>1.529285823520416E-4</v>
      </c>
      <c r="AK142" s="85">
        <v>1.1420740063956144E-4</v>
      </c>
      <c r="AL142" s="85">
        <v>1.5203344735841885E-4</v>
      </c>
      <c r="AM142" s="85">
        <v>7.5769055917563263E-5</v>
      </c>
      <c r="AN142" s="85">
        <v>2.6474036534170417E-4</v>
      </c>
      <c r="AO142" s="85">
        <v>1.5435671837616733E-4</v>
      </c>
      <c r="AP142" s="85">
        <v>3.8483740619588224E-5</v>
      </c>
      <c r="AQ142" s="85">
        <v>3.7582681900180399E-5</v>
      </c>
      <c r="AR142" s="85">
        <v>2.2984983144345693E-4</v>
      </c>
      <c r="AS142" s="85">
        <v>1.9121190102872003E-4</v>
      </c>
      <c r="AT142" s="85">
        <v>3.8070582860623596E-5</v>
      </c>
      <c r="AU142" s="85">
        <v>3.7993920972644379E-5</v>
      </c>
      <c r="AV142" s="85">
        <v>3.7884527958781631E-5</v>
      </c>
      <c r="AW142" s="85">
        <v>0</v>
      </c>
      <c r="AX142" s="85">
        <v>7.5685903500473037E-5</v>
      </c>
      <c r="AY142" s="85">
        <v>3.7904631946023805E-5</v>
      </c>
      <c r="AZ142" s="85">
        <v>0</v>
      </c>
      <c r="BA142" s="85">
        <v>0</v>
      </c>
      <c r="BB142" s="85">
        <v>7.5628663263376826E-5</v>
      </c>
      <c r="BC142" s="85">
        <v>1.8851562794555668E-4</v>
      </c>
      <c r="BD142" s="85">
        <v>7.5295534974775989E-5</v>
      </c>
      <c r="BE142" s="85">
        <v>7.494004796163069E-5</v>
      </c>
      <c r="BF142" s="85">
        <v>3.719961312402351E-5</v>
      </c>
      <c r="BG142" s="85">
        <v>1.4777597162701344E-4</v>
      </c>
      <c r="BH142" s="85">
        <v>1.8333822235259606E-4</v>
      </c>
      <c r="BI142" s="85">
        <v>3.2767785625864706E-4</v>
      </c>
      <c r="BJ142" s="85">
        <v>3.6138918000795055E-5</v>
      </c>
      <c r="BK142" s="85">
        <v>7.1947622131088569E-5</v>
      </c>
      <c r="BL142" s="85">
        <v>1.0687947557803983E-4</v>
      </c>
      <c r="BM142" s="85">
        <v>1.4250596743738643E-4</v>
      </c>
      <c r="BN142" s="85">
        <v>3.5469797467456459E-5</v>
      </c>
      <c r="BO142" s="85">
        <v>1.0644337212602895E-4</v>
      </c>
      <c r="BP142" s="85">
        <v>2.126754572522331E-4</v>
      </c>
      <c r="BQ142" s="85">
        <v>3.5287060235011819E-5</v>
      </c>
      <c r="BR142" s="85">
        <v>1.757345705047097E-4</v>
      </c>
      <c r="BS142" s="85">
        <v>3.4858995363753619E-4</v>
      </c>
      <c r="BT142" s="85">
        <v>1.7429497681876809E-4</v>
      </c>
      <c r="BU142" s="85">
        <v>1.3943598145501446E-4</v>
      </c>
      <c r="BV142" s="85">
        <v>6.9340914606663662E-5</v>
      </c>
      <c r="BW142" s="85">
        <v>1.7277722105117662E-4</v>
      </c>
      <c r="BX142" s="85">
        <v>1.7215259606114861E-4</v>
      </c>
      <c r="BY142" s="85">
        <v>1.031636863823934E-4</v>
      </c>
      <c r="BZ142" s="85">
        <v>6.8577698532437247E-5</v>
      </c>
      <c r="CA142" s="85">
        <v>0</v>
      </c>
      <c r="CB142" s="85">
        <v>6.8575347162695008E-5</v>
      </c>
      <c r="CC142" s="85">
        <v>1.3655139453111665E-4</v>
      </c>
      <c r="CD142" s="85">
        <v>1.6952025767079165E-4</v>
      </c>
      <c r="CE142" s="85">
        <v>2.3653443265526797E-4</v>
      </c>
      <c r="CF142" s="85">
        <v>3.3878781719009385E-5</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3295</v>
      </c>
      <c r="J143" s="73">
        <v>3925</v>
      </c>
      <c r="K143" s="73">
        <v>3916</v>
      </c>
      <c r="L143" s="73">
        <v>3708</v>
      </c>
      <c r="M143" s="73">
        <v>3833</v>
      </c>
      <c r="N143" s="73">
        <v>3437</v>
      </c>
      <c r="O143" s="73">
        <v>3094</v>
      </c>
      <c r="P143" s="73">
        <v>3214</v>
      </c>
      <c r="Q143" s="73">
        <v>3331</v>
      </c>
      <c r="R143" s="73">
        <v>3437</v>
      </c>
      <c r="S143" s="73">
        <v>3412</v>
      </c>
      <c r="T143" s="73">
        <v>3408</v>
      </c>
      <c r="U143" s="73">
        <v>3548</v>
      </c>
      <c r="V143" s="73">
        <v>4066</v>
      </c>
      <c r="W143" s="73">
        <v>3277</v>
      </c>
      <c r="X143" s="73">
        <v>3373</v>
      </c>
      <c r="Y143" s="73">
        <v>3759</v>
      </c>
      <c r="Z143" s="73">
        <v>3410</v>
      </c>
      <c r="AA143" s="73">
        <v>3524</v>
      </c>
      <c r="AB143" s="73">
        <v>3505</v>
      </c>
      <c r="AC143" s="73">
        <v>3562</v>
      </c>
      <c r="AD143" s="73">
        <v>3790</v>
      </c>
      <c r="AE143" s="73">
        <v>3867</v>
      </c>
      <c r="AF143" s="73">
        <v>3176</v>
      </c>
      <c r="AG143" s="73">
        <v>3516</v>
      </c>
      <c r="AH143" s="73">
        <v>4130</v>
      </c>
      <c r="AI143" s="73">
        <v>3448</v>
      </c>
      <c r="AJ143" s="73">
        <v>3876</v>
      </c>
      <c r="AK143" s="73">
        <v>4095</v>
      </c>
      <c r="AL143" s="73">
        <v>3078</v>
      </c>
      <c r="AM143" s="73">
        <v>3530</v>
      </c>
      <c r="AN143" s="73">
        <v>3464</v>
      </c>
      <c r="AO143" s="73">
        <v>3801</v>
      </c>
      <c r="AP143" s="73">
        <v>3868</v>
      </c>
      <c r="AQ143" s="73">
        <v>3223</v>
      </c>
      <c r="AR143" s="73">
        <v>4017</v>
      </c>
      <c r="AS143" s="73">
        <v>4151</v>
      </c>
      <c r="AT143" s="73">
        <v>3941</v>
      </c>
      <c r="AU143" s="73">
        <v>4114</v>
      </c>
      <c r="AV143" s="73">
        <v>4208</v>
      </c>
      <c r="AW143" s="73">
        <v>3909</v>
      </c>
      <c r="AX143" s="73">
        <v>3986</v>
      </c>
      <c r="AY143" s="73">
        <v>3992</v>
      </c>
      <c r="AZ143" s="73">
        <v>3262</v>
      </c>
      <c r="BA143" s="73">
        <v>4153</v>
      </c>
      <c r="BB143" s="73">
        <v>3984</v>
      </c>
      <c r="BC143" s="73">
        <v>3524</v>
      </c>
      <c r="BD143" s="73">
        <v>4253</v>
      </c>
      <c r="BE143" s="73">
        <v>4187</v>
      </c>
      <c r="BF143" s="73">
        <v>4124</v>
      </c>
      <c r="BG143" s="73">
        <v>4387</v>
      </c>
      <c r="BH143" s="73">
        <v>4425</v>
      </c>
      <c r="BI143" s="73">
        <v>3834</v>
      </c>
      <c r="BJ143" s="73">
        <v>4049</v>
      </c>
      <c r="BK143" s="73">
        <v>4246</v>
      </c>
      <c r="BL143" s="73">
        <v>3638</v>
      </c>
      <c r="BM143" s="73">
        <v>4231</v>
      </c>
      <c r="BN143" s="73">
        <v>4164</v>
      </c>
      <c r="BO143" s="73">
        <v>4259</v>
      </c>
      <c r="BP143" s="73">
        <v>4388</v>
      </c>
      <c r="BQ143" s="73">
        <v>3692</v>
      </c>
      <c r="BR143" s="73">
        <v>4760</v>
      </c>
      <c r="BS143" s="73">
        <v>4218</v>
      </c>
      <c r="BT143" s="73">
        <v>4636</v>
      </c>
      <c r="BU143" s="73">
        <v>4404</v>
      </c>
      <c r="BV143" s="73">
        <v>4463</v>
      </c>
      <c r="BW143" s="73">
        <v>4144</v>
      </c>
      <c r="BX143" s="73">
        <v>4171</v>
      </c>
      <c r="BY143" s="73">
        <v>4491</v>
      </c>
      <c r="BZ143" s="73">
        <v>4150</v>
      </c>
      <c r="CA143" s="73">
        <v>4401</v>
      </c>
      <c r="CB143" s="73">
        <v>4673</v>
      </c>
      <c r="CC143" s="73">
        <v>4391</v>
      </c>
      <c r="CD143" s="73">
        <v>5106</v>
      </c>
      <c r="CE143" s="73">
        <v>4984</v>
      </c>
      <c r="CF143" s="73">
        <v>4298</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5</v>
      </c>
      <c r="J144" s="71">
        <v>0</v>
      </c>
      <c r="K144" s="71">
        <v>10</v>
      </c>
      <c r="L144" s="71">
        <v>0</v>
      </c>
      <c r="M144" s="71">
        <v>0</v>
      </c>
      <c r="N144" s="71">
        <v>1</v>
      </c>
      <c r="O144" s="71">
        <v>33</v>
      </c>
      <c r="P144" s="71">
        <v>34</v>
      </c>
      <c r="Q144" s="71">
        <v>6</v>
      </c>
      <c r="R144" s="71">
        <v>69</v>
      </c>
      <c r="S144" s="71">
        <v>4</v>
      </c>
      <c r="T144" s="71">
        <v>0</v>
      </c>
      <c r="U144" s="71">
        <v>0</v>
      </c>
      <c r="V144" s="71">
        <v>10</v>
      </c>
      <c r="W144" s="71">
        <v>0</v>
      </c>
      <c r="X144" s="71">
        <v>27</v>
      </c>
      <c r="Y144" s="71">
        <v>0</v>
      </c>
      <c r="Z144" s="71">
        <v>4</v>
      </c>
      <c r="AA144" s="71">
        <v>0</v>
      </c>
      <c r="AB144" s="71">
        <v>0</v>
      </c>
      <c r="AC144" s="71">
        <v>0</v>
      </c>
      <c r="AD144" s="71">
        <v>41</v>
      </c>
      <c r="AE144" s="71">
        <v>3</v>
      </c>
      <c r="AF144" s="71">
        <v>6</v>
      </c>
      <c r="AG144" s="71">
        <v>1</v>
      </c>
      <c r="AH144" s="71">
        <v>47</v>
      </c>
      <c r="AI144" s="71">
        <v>0</v>
      </c>
      <c r="AJ144" s="71">
        <v>0</v>
      </c>
      <c r="AK144" s="71">
        <v>0</v>
      </c>
      <c r="AL144" s="71">
        <v>0</v>
      </c>
      <c r="AM144" s="71">
        <v>0</v>
      </c>
      <c r="AN144" s="71">
        <v>0</v>
      </c>
      <c r="AO144" s="71">
        <v>0</v>
      </c>
      <c r="AP144" s="71">
        <v>4</v>
      </c>
      <c r="AQ144" s="71">
        <v>29</v>
      </c>
      <c r="AR144" s="71">
        <v>5</v>
      </c>
      <c r="AS144" s="71">
        <v>0</v>
      </c>
      <c r="AT144" s="71">
        <v>0</v>
      </c>
      <c r="AU144" s="71">
        <v>0</v>
      </c>
      <c r="AV144" s="71">
        <v>24</v>
      </c>
      <c r="AW144" s="71">
        <v>0</v>
      </c>
      <c r="AX144" s="71">
        <v>16</v>
      </c>
      <c r="AY144" s="71">
        <v>21</v>
      </c>
      <c r="AZ144" s="71">
        <v>62</v>
      </c>
      <c r="BA144" s="71">
        <v>18</v>
      </c>
      <c r="BB144" s="71">
        <v>5</v>
      </c>
      <c r="BC144" s="71">
        <v>8</v>
      </c>
      <c r="BD144" s="71">
        <v>4375</v>
      </c>
      <c r="BE144" s="71">
        <v>4157</v>
      </c>
      <c r="BF144" s="71">
        <v>3967</v>
      </c>
      <c r="BG144" s="71">
        <v>3718</v>
      </c>
      <c r="BH144" s="71">
        <v>3514</v>
      </c>
      <c r="BI144" s="71">
        <v>3313</v>
      </c>
      <c r="BJ144" s="71">
        <v>3098</v>
      </c>
      <c r="BK144" s="71">
        <v>2931</v>
      </c>
      <c r="BL144" s="71">
        <v>2727</v>
      </c>
      <c r="BM144" s="71">
        <v>2531</v>
      </c>
      <c r="BN144" s="71">
        <v>2330</v>
      </c>
      <c r="BO144" s="71">
        <v>2122</v>
      </c>
      <c r="BP144" s="71">
        <v>1907</v>
      </c>
      <c r="BQ144" s="71">
        <v>1648</v>
      </c>
      <c r="BR144" s="71">
        <v>1186</v>
      </c>
      <c r="BS144" s="71">
        <v>978</v>
      </c>
      <c r="BT144" s="71">
        <v>785</v>
      </c>
      <c r="BU144" s="71">
        <v>1159</v>
      </c>
      <c r="BV144" s="71">
        <v>991</v>
      </c>
      <c r="BW144" s="71">
        <v>787</v>
      </c>
      <c r="BX144" s="71">
        <v>613</v>
      </c>
      <c r="BY144" s="71">
        <v>384</v>
      </c>
      <c r="BZ144" s="71">
        <v>158</v>
      </c>
      <c r="CA144" s="71">
        <v>25</v>
      </c>
      <c r="CB144" s="71">
        <v>175</v>
      </c>
      <c r="CC144" s="71">
        <v>125</v>
      </c>
      <c r="CD144" s="71">
        <v>4990</v>
      </c>
      <c r="CE144" s="71">
        <v>6407</v>
      </c>
      <c r="CF144" s="71">
        <v>6260</v>
      </c>
    </row>
    <row r="145" spans="1:84" ht="24" x14ac:dyDescent="0.25">
      <c r="A145" s="82" t="s">
        <v>138</v>
      </c>
      <c r="B145" s="83" t="s">
        <v>139</v>
      </c>
      <c r="C145" s="84" t="s">
        <v>140</v>
      </c>
      <c r="D145" s="17"/>
      <c r="E145" s="11"/>
      <c r="F145" s="14" t="s">
        <v>141</v>
      </c>
      <c r="G145" s="23" t="e">
        <f ca="1">G144/G19</f>
        <v>#REF!</v>
      </c>
      <c r="H145" s="70" t="e">
        <f>IF(H19=0, 0, H144/H19)</f>
        <v>#REF!</v>
      </c>
      <c r="I145" s="70">
        <v>1.6666666666666667</v>
      </c>
      <c r="J145" s="70">
        <v>0</v>
      </c>
      <c r="K145" s="70">
        <v>3.3333333333333335</v>
      </c>
      <c r="L145" s="70">
        <v>0</v>
      </c>
      <c r="M145" s="70">
        <v>0</v>
      </c>
      <c r="N145" s="70">
        <v>0.33333333333333331</v>
      </c>
      <c r="O145" s="70">
        <v>11</v>
      </c>
      <c r="P145" s="70">
        <v>11.333333333333334</v>
      </c>
      <c r="Q145" s="70">
        <v>2</v>
      </c>
      <c r="R145" s="70">
        <v>23</v>
      </c>
      <c r="S145" s="70">
        <v>1.3333333333333333</v>
      </c>
      <c r="T145" s="70">
        <v>0</v>
      </c>
      <c r="U145" s="70">
        <v>0</v>
      </c>
      <c r="V145" s="70">
        <v>3.3333333333333335</v>
      </c>
      <c r="W145" s="70">
        <v>0</v>
      </c>
      <c r="X145" s="70">
        <v>9</v>
      </c>
      <c r="Y145" s="70">
        <v>0</v>
      </c>
      <c r="Z145" s="70">
        <v>1.3333333333333333</v>
      </c>
      <c r="AA145" s="70">
        <v>0</v>
      </c>
      <c r="AB145" s="70">
        <v>0</v>
      </c>
      <c r="AC145" s="70">
        <v>0</v>
      </c>
      <c r="AD145" s="70">
        <v>13.666666666666666</v>
      </c>
      <c r="AE145" s="70">
        <v>1</v>
      </c>
      <c r="AF145" s="70">
        <v>2</v>
      </c>
      <c r="AG145" s="70">
        <v>0.33333333333333331</v>
      </c>
      <c r="AH145" s="70">
        <v>15.666666666666666</v>
      </c>
      <c r="AI145" s="70">
        <v>0</v>
      </c>
      <c r="AJ145" s="70">
        <v>0</v>
      </c>
      <c r="AK145" s="70">
        <v>0</v>
      </c>
      <c r="AL145" s="70">
        <v>0</v>
      </c>
      <c r="AM145" s="70">
        <v>0</v>
      </c>
      <c r="AN145" s="70">
        <v>0</v>
      </c>
      <c r="AO145" s="70">
        <v>0</v>
      </c>
      <c r="AP145" s="70">
        <v>1.3333333333333333</v>
      </c>
      <c r="AQ145" s="70">
        <v>9.6666666666666661</v>
      </c>
      <c r="AR145" s="70">
        <v>1.6666666666666667</v>
      </c>
      <c r="AS145" s="70">
        <v>0</v>
      </c>
      <c r="AT145" s="70">
        <v>0</v>
      </c>
      <c r="AU145" s="70">
        <v>0</v>
      </c>
      <c r="AV145" s="70">
        <v>8</v>
      </c>
      <c r="AW145" s="70">
        <v>0</v>
      </c>
      <c r="AX145" s="70">
        <v>0.66666666666666663</v>
      </c>
      <c r="AY145" s="70">
        <v>0.875</v>
      </c>
      <c r="AZ145" s="70">
        <v>2.5833333333333335</v>
      </c>
      <c r="BA145" s="70">
        <v>0.75</v>
      </c>
      <c r="BB145" s="70">
        <v>0.17241379310344829</v>
      </c>
      <c r="BC145" s="70">
        <v>0.27586206896551724</v>
      </c>
      <c r="BD145" s="70">
        <v>150.86206896551724</v>
      </c>
      <c r="BE145" s="70">
        <v>143.34482758620689</v>
      </c>
      <c r="BF145" s="70">
        <v>136.79310344827587</v>
      </c>
      <c r="BG145" s="70">
        <v>132.78571428571428</v>
      </c>
      <c r="BH145" s="70">
        <v>125.5</v>
      </c>
      <c r="BI145" s="70">
        <v>118.32142857142857</v>
      </c>
      <c r="BJ145" s="70">
        <v>129.08333333333334</v>
      </c>
      <c r="BK145" s="70">
        <v>117.24</v>
      </c>
      <c r="BL145" s="70">
        <v>109.08</v>
      </c>
      <c r="BM145" s="70">
        <v>0</v>
      </c>
      <c r="BN145" s="70">
        <v>93.2</v>
      </c>
      <c r="BO145" s="70">
        <v>81.615384615384613</v>
      </c>
      <c r="BP145" s="70">
        <v>73.34615384615384</v>
      </c>
      <c r="BQ145" s="70">
        <v>63.384615384615387</v>
      </c>
      <c r="BR145" s="70">
        <v>47.44</v>
      </c>
      <c r="BS145" s="70">
        <v>39.119999999999997</v>
      </c>
      <c r="BT145" s="70">
        <v>31.4</v>
      </c>
      <c r="BU145" s="70">
        <v>61</v>
      </c>
      <c r="BV145" s="70">
        <v>52.157894736842103</v>
      </c>
      <c r="BW145" s="70">
        <v>41.421052631578945</v>
      </c>
      <c r="BX145" s="70">
        <v>32.263157894736842</v>
      </c>
      <c r="BY145" s="70">
        <v>20.210526315789473</v>
      </c>
      <c r="BZ145" s="70">
        <v>8.3157894736842106</v>
      </c>
      <c r="CA145" s="70">
        <v>1</v>
      </c>
      <c r="CB145" s="70">
        <v>7</v>
      </c>
      <c r="CC145" s="70">
        <v>5</v>
      </c>
      <c r="CD145" s="70">
        <v>178.21428571428572</v>
      </c>
      <c r="CE145" s="70">
        <v>228.82142857142858</v>
      </c>
      <c r="CF145" s="70">
        <v>223.57142857142858</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664</v>
      </c>
      <c r="J146" s="80">
        <v>499</v>
      </c>
      <c r="K146" s="80">
        <v>698</v>
      </c>
      <c r="L146" s="80">
        <v>634</v>
      </c>
      <c r="M146" s="80">
        <v>419</v>
      </c>
      <c r="N146" s="80">
        <v>529</v>
      </c>
      <c r="O146" s="80">
        <v>349</v>
      </c>
      <c r="P146" s="80">
        <v>367</v>
      </c>
      <c r="Q146" s="80">
        <v>424</v>
      </c>
      <c r="R146" s="80">
        <v>583</v>
      </c>
      <c r="S146" s="80">
        <v>625</v>
      </c>
      <c r="T146" s="80">
        <v>395</v>
      </c>
      <c r="U146" s="80">
        <v>539</v>
      </c>
      <c r="V146" s="80">
        <v>572</v>
      </c>
      <c r="W146" s="80">
        <v>391</v>
      </c>
      <c r="X146" s="80">
        <v>575</v>
      </c>
      <c r="Y146" s="80">
        <v>524</v>
      </c>
      <c r="Z146" s="80">
        <v>360</v>
      </c>
      <c r="AA146" s="80">
        <v>484</v>
      </c>
      <c r="AB146" s="80">
        <v>433</v>
      </c>
      <c r="AC146" s="80">
        <v>479</v>
      </c>
      <c r="AD146" s="80">
        <v>496</v>
      </c>
      <c r="AE146" s="80">
        <v>370</v>
      </c>
      <c r="AF146" s="80">
        <v>534</v>
      </c>
      <c r="AG146" s="80">
        <v>430</v>
      </c>
      <c r="AH146" s="80">
        <v>498</v>
      </c>
      <c r="AI146" s="80">
        <v>303</v>
      </c>
      <c r="AJ146" s="80">
        <v>562</v>
      </c>
      <c r="AK146" s="80">
        <v>363</v>
      </c>
      <c r="AL146" s="80">
        <v>393</v>
      </c>
      <c r="AM146" s="80">
        <v>422</v>
      </c>
      <c r="AN146" s="80">
        <v>394</v>
      </c>
      <c r="AO146" s="80">
        <v>454</v>
      </c>
      <c r="AP146" s="80">
        <v>487</v>
      </c>
      <c r="AQ146" s="80">
        <v>420</v>
      </c>
      <c r="AR146" s="80">
        <v>433</v>
      </c>
      <c r="AS146" s="80">
        <v>280</v>
      </c>
      <c r="AT146" s="80">
        <v>258</v>
      </c>
      <c r="AU146" s="80">
        <v>322</v>
      </c>
      <c r="AV146" s="80">
        <v>234</v>
      </c>
      <c r="AW146" s="80">
        <v>310</v>
      </c>
      <c r="AX146" s="80">
        <v>351</v>
      </c>
      <c r="AY146" s="80">
        <v>351</v>
      </c>
      <c r="AZ146" s="80">
        <v>345</v>
      </c>
      <c r="BA146" s="80">
        <v>470</v>
      </c>
      <c r="BB146" s="80">
        <v>344</v>
      </c>
      <c r="BC146" s="80">
        <v>265</v>
      </c>
      <c r="BD146" s="80">
        <v>586</v>
      </c>
      <c r="BE146" s="80">
        <v>281</v>
      </c>
      <c r="BF146" s="80">
        <v>509</v>
      </c>
      <c r="BG146" s="80">
        <v>396</v>
      </c>
      <c r="BH146" s="80">
        <v>309</v>
      </c>
      <c r="BI146" s="80">
        <v>664</v>
      </c>
      <c r="BJ146" s="80">
        <v>167</v>
      </c>
      <c r="BK146" s="80">
        <v>466</v>
      </c>
      <c r="BL146" s="80">
        <v>652</v>
      </c>
      <c r="BM146" s="80">
        <v>616</v>
      </c>
      <c r="BN146" s="80">
        <v>646</v>
      </c>
      <c r="BO146" s="80">
        <v>541</v>
      </c>
      <c r="BP146" s="80">
        <v>637</v>
      </c>
      <c r="BQ146" s="80">
        <v>668</v>
      </c>
      <c r="BR146" s="80">
        <v>287</v>
      </c>
      <c r="BS146" s="80">
        <v>290</v>
      </c>
      <c r="BT146" s="80">
        <v>832</v>
      </c>
      <c r="BU146" s="80">
        <v>617</v>
      </c>
      <c r="BV146" s="80">
        <v>380</v>
      </c>
      <c r="BW146" s="80">
        <v>523</v>
      </c>
      <c r="BX146" s="80">
        <v>1006</v>
      </c>
      <c r="BY146" s="80">
        <v>499</v>
      </c>
      <c r="BZ146" s="80">
        <v>405</v>
      </c>
      <c r="CA146" s="80">
        <v>571</v>
      </c>
      <c r="CB146" s="80">
        <v>532</v>
      </c>
      <c r="CC146" s="80">
        <v>561</v>
      </c>
      <c r="CD146" s="80">
        <v>386</v>
      </c>
      <c r="CE146" s="80">
        <v>650</v>
      </c>
      <c r="CF146" s="80">
        <v>442</v>
      </c>
    </row>
    <row r="147" spans="1:84" ht="24" x14ac:dyDescent="0.25">
      <c r="A147" s="82" t="s">
        <v>143</v>
      </c>
      <c r="B147" s="83" t="s">
        <v>144</v>
      </c>
      <c r="C147" s="65" t="s">
        <v>145</v>
      </c>
      <c r="D147" s="17"/>
      <c r="E147" s="11"/>
      <c r="F147" s="14" t="s">
        <v>141</v>
      </c>
      <c r="G147" s="23" t="e">
        <f ca="1">G146/G19</f>
        <v>#REF!</v>
      </c>
      <c r="H147" s="81" t="e">
        <f>IF(H19=0, 0, H146/H19)</f>
        <v>#REF!</v>
      </c>
      <c r="I147" s="81">
        <v>221.33333333333334</v>
      </c>
      <c r="J147" s="81">
        <v>166.33333333333334</v>
      </c>
      <c r="K147" s="81">
        <v>232.66666666666666</v>
      </c>
      <c r="L147" s="81">
        <v>211.33333333333334</v>
      </c>
      <c r="M147" s="81">
        <v>139.66666666666666</v>
      </c>
      <c r="N147" s="81">
        <v>176.33333333333334</v>
      </c>
      <c r="O147" s="81">
        <v>116.33333333333333</v>
      </c>
      <c r="P147" s="81">
        <v>122.33333333333333</v>
      </c>
      <c r="Q147" s="81">
        <v>141.33333333333334</v>
      </c>
      <c r="R147" s="81">
        <v>194.33333333333334</v>
      </c>
      <c r="S147" s="81">
        <v>208.33333333333334</v>
      </c>
      <c r="T147" s="81">
        <v>131.66666666666666</v>
      </c>
      <c r="U147" s="81">
        <v>179.66666666666666</v>
      </c>
      <c r="V147" s="81">
        <v>190.66666666666666</v>
      </c>
      <c r="W147" s="81">
        <v>130.33333333333334</v>
      </c>
      <c r="X147" s="81">
        <v>191.66666666666666</v>
      </c>
      <c r="Y147" s="81">
        <v>174.66666666666666</v>
      </c>
      <c r="Z147" s="81">
        <v>120</v>
      </c>
      <c r="AA147" s="81">
        <v>161.33333333333334</v>
      </c>
      <c r="AB147" s="81">
        <v>144.33333333333334</v>
      </c>
      <c r="AC147" s="81">
        <v>159.66666666666666</v>
      </c>
      <c r="AD147" s="81">
        <v>165.33333333333334</v>
      </c>
      <c r="AE147" s="81">
        <v>123.33333333333333</v>
      </c>
      <c r="AF147" s="81">
        <v>178</v>
      </c>
      <c r="AG147" s="81">
        <v>143.33333333333334</v>
      </c>
      <c r="AH147" s="81">
        <v>166</v>
      </c>
      <c r="AI147" s="81">
        <v>101</v>
      </c>
      <c r="AJ147" s="81">
        <v>187.33333333333334</v>
      </c>
      <c r="AK147" s="81">
        <v>121</v>
      </c>
      <c r="AL147" s="81">
        <v>131</v>
      </c>
      <c r="AM147" s="81">
        <v>140.66666666666666</v>
      </c>
      <c r="AN147" s="81">
        <v>131.33333333333334</v>
      </c>
      <c r="AO147" s="81">
        <v>151.33333333333334</v>
      </c>
      <c r="AP147" s="81">
        <v>162.33333333333334</v>
      </c>
      <c r="AQ147" s="81">
        <v>140</v>
      </c>
      <c r="AR147" s="81">
        <v>144.33333333333334</v>
      </c>
      <c r="AS147" s="81">
        <v>93.333333333333329</v>
      </c>
      <c r="AT147" s="81">
        <v>86</v>
      </c>
      <c r="AU147" s="81">
        <v>107.33333333333333</v>
      </c>
      <c r="AV147" s="81">
        <v>78</v>
      </c>
      <c r="AW147" s="81">
        <v>103.33333333333333</v>
      </c>
      <c r="AX147" s="81">
        <v>14.625</v>
      </c>
      <c r="AY147" s="81">
        <v>14.625</v>
      </c>
      <c r="AZ147" s="81">
        <v>14.375</v>
      </c>
      <c r="BA147" s="81">
        <v>19.583333333333332</v>
      </c>
      <c r="BB147" s="81">
        <v>11.862068965517242</v>
      </c>
      <c r="BC147" s="81">
        <v>9.137931034482758</v>
      </c>
      <c r="BD147" s="81">
        <v>20.206896551724139</v>
      </c>
      <c r="BE147" s="81">
        <v>9.6896551724137936</v>
      </c>
      <c r="BF147" s="81">
        <v>17.551724137931036</v>
      </c>
      <c r="BG147" s="81">
        <v>14.142857142857142</v>
      </c>
      <c r="BH147" s="81">
        <v>11.035714285714286</v>
      </c>
      <c r="BI147" s="81">
        <v>23.714285714285715</v>
      </c>
      <c r="BJ147" s="81">
        <v>6.958333333333333</v>
      </c>
      <c r="BK147" s="81">
        <v>18.64</v>
      </c>
      <c r="BL147" s="81">
        <v>26.08</v>
      </c>
      <c r="BM147" s="81">
        <v>0</v>
      </c>
      <c r="BN147" s="81">
        <v>25.84</v>
      </c>
      <c r="BO147" s="81">
        <v>20.807692307692307</v>
      </c>
      <c r="BP147" s="81">
        <v>24.5</v>
      </c>
      <c r="BQ147" s="81">
        <v>25.692307692307693</v>
      </c>
      <c r="BR147" s="81">
        <v>11.48</v>
      </c>
      <c r="BS147" s="81">
        <v>11.6</v>
      </c>
      <c r="BT147" s="81">
        <v>33.28</v>
      </c>
      <c r="BU147" s="81">
        <v>32.473684210526315</v>
      </c>
      <c r="BV147" s="81">
        <v>20</v>
      </c>
      <c r="BW147" s="81">
        <v>27.526315789473685</v>
      </c>
      <c r="BX147" s="81">
        <v>52.94736842105263</v>
      </c>
      <c r="BY147" s="81">
        <v>26.263157894736842</v>
      </c>
      <c r="BZ147" s="81">
        <v>21.315789473684209</v>
      </c>
      <c r="CA147" s="81">
        <v>22.84</v>
      </c>
      <c r="CB147" s="81">
        <v>21.28</v>
      </c>
      <c r="CC147" s="81">
        <v>22.44</v>
      </c>
      <c r="CD147" s="81">
        <v>13.785714285714286</v>
      </c>
      <c r="CE147" s="81">
        <v>23.214285714285715</v>
      </c>
      <c r="CF147" s="81">
        <v>15.785714285714286</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174</v>
      </c>
      <c r="J148" s="80">
        <v>174</v>
      </c>
      <c r="K148" s="80">
        <v>176</v>
      </c>
      <c r="L148" s="80">
        <v>174</v>
      </c>
      <c r="M148" s="80">
        <v>171</v>
      </c>
      <c r="N148" s="80">
        <v>170</v>
      </c>
      <c r="O148" s="80">
        <v>173</v>
      </c>
      <c r="P148" s="80">
        <v>167</v>
      </c>
      <c r="Q148" s="80">
        <v>169</v>
      </c>
      <c r="R148" s="80">
        <v>170</v>
      </c>
      <c r="S148" s="80">
        <v>173</v>
      </c>
      <c r="T148" s="80">
        <v>172</v>
      </c>
      <c r="U148" s="80">
        <v>169</v>
      </c>
      <c r="V148" s="80">
        <v>166</v>
      </c>
      <c r="W148" s="80">
        <v>165</v>
      </c>
      <c r="X148" s="80">
        <v>165</v>
      </c>
      <c r="Y148" s="80">
        <v>166</v>
      </c>
      <c r="Z148" s="80">
        <v>165</v>
      </c>
      <c r="AA148" s="80">
        <v>165</v>
      </c>
      <c r="AB148" s="80">
        <v>160</v>
      </c>
      <c r="AC148" s="80">
        <v>160</v>
      </c>
      <c r="AD148" s="80">
        <v>158</v>
      </c>
      <c r="AE148" s="80">
        <v>158</v>
      </c>
      <c r="AF148" s="80">
        <v>161</v>
      </c>
      <c r="AG148" s="80">
        <v>161</v>
      </c>
      <c r="AH148" s="80">
        <v>160</v>
      </c>
      <c r="AI148" s="80">
        <v>160</v>
      </c>
      <c r="AJ148" s="80">
        <v>161</v>
      </c>
      <c r="AK148" s="80">
        <v>161</v>
      </c>
      <c r="AL148" s="80">
        <v>162</v>
      </c>
      <c r="AM148" s="80">
        <v>163</v>
      </c>
      <c r="AN148" s="80">
        <v>158</v>
      </c>
      <c r="AO148" s="80">
        <v>156</v>
      </c>
      <c r="AP148" s="80">
        <v>147</v>
      </c>
      <c r="AQ148" s="80">
        <v>125</v>
      </c>
      <c r="AR148" s="80">
        <v>141</v>
      </c>
      <c r="AS148" s="80">
        <v>139</v>
      </c>
      <c r="AT148" s="80">
        <v>160</v>
      </c>
      <c r="AU148" s="80">
        <v>159</v>
      </c>
      <c r="AV148" s="80">
        <v>161</v>
      </c>
      <c r="AW148" s="80">
        <v>158</v>
      </c>
      <c r="AX148" s="80">
        <v>203</v>
      </c>
      <c r="AY148" s="80">
        <v>200</v>
      </c>
      <c r="AZ148" s="80">
        <v>200</v>
      </c>
      <c r="BA148" s="80">
        <v>201</v>
      </c>
      <c r="BB148" s="80">
        <v>200</v>
      </c>
      <c r="BC148" s="80">
        <v>205</v>
      </c>
      <c r="BD148" s="80">
        <v>203</v>
      </c>
      <c r="BE148" s="80">
        <v>202</v>
      </c>
      <c r="BF148" s="80">
        <v>206</v>
      </c>
      <c r="BG148" s="80">
        <v>209</v>
      </c>
      <c r="BH148" s="80">
        <v>205</v>
      </c>
      <c r="BI148" s="80">
        <v>212</v>
      </c>
      <c r="BJ148" s="80">
        <v>215</v>
      </c>
      <c r="BK148" s="80">
        <v>217</v>
      </c>
      <c r="BL148" s="80">
        <v>222</v>
      </c>
      <c r="BM148" s="80">
        <v>224</v>
      </c>
      <c r="BN148" s="80">
        <v>230</v>
      </c>
      <c r="BO148" s="80">
        <v>233</v>
      </c>
      <c r="BP148" s="80">
        <v>232</v>
      </c>
      <c r="BQ148" s="80">
        <v>227</v>
      </c>
      <c r="BR148" s="80">
        <v>229</v>
      </c>
      <c r="BS148" s="80">
        <v>233</v>
      </c>
      <c r="BT148" s="80">
        <v>234</v>
      </c>
      <c r="BU148" s="80">
        <v>236</v>
      </c>
      <c r="BV148" s="80">
        <v>243</v>
      </c>
      <c r="BW148" s="80">
        <v>245</v>
      </c>
      <c r="BX148" s="80">
        <v>245</v>
      </c>
      <c r="BY148" s="80">
        <v>249</v>
      </c>
      <c r="BZ148" s="80">
        <v>255</v>
      </c>
      <c r="CA148" s="80">
        <v>254</v>
      </c>
      <c r="CB148" s="80">
        <v>247</v>
      </c>
      <c r="CC148" s="80">
        <v>247</v>
      </c>
      <c r="CD148" s="80">
        <v>256</v>
      </c>
      <c r="CE148" s="80">
        <v>258</v>
      </c>
      <c r="CF148" s="80">
        <v>238</v>
      </c>
    </row>
    <row r="149" spans="1:84" x14ac:dyDescent="0.25">
      <c r="A149" s="17"/>
      <c r="B149" s="17"/>
      <c r="C149" s="17"/>
      <c r="D149" s="17"/>
      <c r="E149" s="11"/>
      <c r="F149" s="14" t="s">
        <v>147</v>
      </c>
      <c r="G149" s="23" t="e">
        <f ca="1">G148/G8</f>
        <v>#REF!</v>
      </c>
      <c r="H149" s="110" t="e">
        <f>IF(H8 = 0, 0, H148/H8)</f>
        <v>#REF!</v>
      </c>
      <c r="I149" s="110">
        <v>7.0516717325227966E-3</v>
      </c>
      <c r="J149" s="110">
        <v>7.0357041769439164E-3</v>
      </c>
      <c r="K149" s="110">
        <v>7.0973465602064681E-3</v>
      </c>
      <c r="L149" s="110">
        <v>7.0031393383240765E-3</v>
      </c>
      <c r="M149" s="110">
        <v>6.878519710378117E-3</v>
      </c>
      <c r="N149" s="110">
        <v>6.8325228085687872E-3</v>
      </c>
      <c r="O149" s="110">
        <v>6.8444374109827505E-3</v>
      </c>
      <c r="P149" s="110">
        <v>6.5875113407755119E-3</v>
      </c>
      <c r="Q149" s="110">
        <v>6.6464781531442958E-3</v>
      </c>
      <c r="R149" s="110">
        <v>6.6792393525066792E-3</v>
      </c>
      <c r="S149" s="110">
        <v>6.7888396185692423E-3</v>
      </c>
      <c r="T149" s="110">
        <v>6.7390197077146106E-3</v>
      </c>
      <c r="U149" s="110">
        <v>6.6054328708227477E-3</v>
      </c>
      <c r="V149" s="110">
        <v>6.4783015922572585E-3</v>
      </c>
      <c r="W149" s="110">
        <v>6.4324977583719934E-3</v>
      </c>
      <c r="X149" s="110">
        <v>6.429740472293664E-3</v>
      </c>
      <c r="Y149" s="110">
        <v>6.463922744441416E-3</v>
      </c>
      <c r="Z149" s="110">
        <v>6.420982994123828E-3</v>
      </c>
      <c r="AA149" s="110">
        <v>6.4095093811910031E-3</v>
      </c>
      <c r="AB149" s="110">
        <v>6.2075654704170707E-3</v>
      </c>
      <c r="AC149" s="110">
        <v>6.1960267978159005E-3</v>
      </c>
      <c r="AD149" s="110">
        <v>6.1126586196224081E-3</v>
      </c>
      <c r="AE149" s="110">
        <v>6.1048645724662877E-3</v>
      </c>
      <c r="AF149" s="110">
        <v>6.2008935449083345E-3</v>
      </c>
      <c r="AG149" s="110">
        <v>6.1904029529375581E-3</v>
      </c>
      <c r="AH149" s="110">
        <v>6.1536094765585938E-3</v>
      </c>
      <c r="AI149" s="110">
        <v>6.1403845415819169E-3</v>
      </c>
      <c r="AJ149" s="110">
        <v>6.1553754396696742E-3</v>
      </c>
      <c r="AK149" s="110">
        <v>6.1291305009897974E-3</v>
      </c>
      <c r="AL149" s="110">
        <v>6.1573546180159634E-3</v>
      </c>
      <c r="AM149" s="110">
        <v>6.1751780572814061E-3</v>
      </c>
      <c r="AN149" s="110">
        <v>5.9755682462841802E-3</v>
      </c>
      <c r="AO149" s="110">
        <v>6.0199120166705257E-3</v>
      </c>
      <c r="AP149" s="110">
        <v>5.6571098710794685E-3</v>
      </c>
      <c r="AQ149" s="110">
        <v>4.6978352375225494E-3</v>
      </c>
      <c r="AR149" s="110">
        <v>5.4014710389212383E-3</v>
      </c>
      <c r="AS149" s="110">
        <v>5.3156908485984169E-3</v>
      </c>
      <c r="AT149" s="110">
        <v>6.0912932576997758E-3</v>
      </c>
      <c r="AU149" s="110">
        <v>6.0410334346504557E-3</v>
      </c>
      <c r="AV149" s="110">
        <v>6.0994090013638431E-3</v>
      </c>
      <c r="AW149" s="110">
        <v>5.9812235009085403E-3</v>
      </c>
      <c r="AX149" s="110">
        <v>7.6821192052980132E-3</v>
      </c>
      <c r="AY149" s="110">
        <v>7.5809263892047604E-3</v>
      </c>
      <c r="AZ149" s="110">
        <v>7.5973409306742644E-3</v>
      </c>
      <c r="BA149" s="110">
        <v>7.6145016479145355E-3</v>
      </c>
      <c r="BB149" s="110">
        <v>7.5628663263376823E-3</v>
      </c>
      <c r="BC149" s="110">
        <v>7.729140745767824E-3</v>
      </c>
      <c r="BD149" s="110">
        <v>7.6424967999397632E-3</v>
      </c>
      <c r="BE149" s="110">
        <v>7.5689448441247E-3</v>
      </c>
      <c r="BF149" s="110">
        <v>7.663120303548843E-3</v>
      </c>
      <c r="BG149" s="110">
        <v>7.721294517511453E-3</v>
      </c>
      <c r="BH149" s="110">
        <v>7.5168671164564391E-3</v>
      </c>
      <c r="BI149" s="110">
        <v>7.7186339474259085E-3</v>
      </c>
      <c r="BJ149" s="110">
        <v>7.7698673701709371E-3</v>
      </c>
      <c r="BK149" s="110">
        <v>7.8063170012231094E-3</v>
      </c>
      <c r="BL149" s="110">
        <v>7.9090811927749471E-3</v>
      </c>
      <c r="BM149" s="110">
        <v>7.9803341764936413E-3</v>
      </c>
      <c r="BN149" s="110">
        <v>8.1580534175149863E-3</v>
      </c>
      <c r="BO149" s="110">
        <v>8.2671019017882489E-3</v>
      </c>
      <c r="BP149" s="110">
        <v>8.2234510137530123E-3</v>
      </c>
      <c r="BQ149" s="110">
        <v>8.0101626733476827E-3</v>
      </c>
      <c r="BR149" s="110">
        <v>8.0486433291157029E-3</v>
      </c>
      <c r="BS149" s="110">
        <v>8.1221459197545927E-3</v>
      </c>
      <c r="BT149" s="110">
        <v>8.1570049151183464E-3</v>
      </c>
      <c r="BU149" s="110">
        <v>8.2267229058458537E-3</v>
      </c>
      <c r="BV149" s="110">
        <v>8.4249211247096351E-3</v>
      </c>
      <c r="BW149" s="110">
        <v>8.4660838315076536E-3</v>
      </c>
      <c r="BX149" s="110">
        <v>8.4354772069962815E-3</v>
      </c>
      <c r="BY149" s="110">
        <v>8.5625859697386515E-3</v>
      </c>
      <c r="BZ149" s="110">
        <v>8.7436565628857491E-3</v>
      </c>
      <c r="CA149" s="110">
        <v>8.6929737499572193E-3</v>
      </c>
      <c r="CB149" s="110">
        <v>8.4690553745928338E-3</v>
      </c>
      <c r="CC149" s="110">
        <v>8.4320486122964524E-3</v>
      </c>
      <c r="CD149" s="110">
        <v>8.6794371927445338E-3</v>
      </c>
      <c r="CE149" s="110">
        <v>8.7179833750084482E-3</v>
      </c>
      <c r="CF149" s="110">
        <v>8.063150049124234E-3</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120</v>
      </c>
      <c r="J150" s="150">
        <v>120</v>
      </c>
      <c r="K150" s="150">
        <v>120</v>
      </c>
      <c r="L150" s="150">
        <v>120</v>
      </c>
      <c r="M150" s="150">
        <v>120</v>
      </c>
      <c r="N150" s="150">
        <v>120</v>
      </c>
      <c r="O150" s="150">
        <v>120</v>
      </c>
      <c r="P150" s="150">
        <v>120</v>
      </c>
      <c r="Q150" s="150">
        <v>120</v>
      </c>
      <c r="R150" s="150">
        <v>120</v>
      </c>
      <c r="S150" s="150">
        <v>120</v>
      </c>
      <c r="T150" s="150">
        <v>120</v>
      </c>
      <c r="U150" s="150">
        <v>120</v>
      </c>
      <c r="V150" s="150">
        <v>120</v>
      </c>
      <c r="W150" s="150">
        <v>120</v>
      </c>
      <c r="X150" s="150">
        <v>120</v>
      </c>
      <c r="Y150" s="150">
        <v>121</v>
      </c>
      <c r="Z150" s="150">
        <v>121</v>
      </c>
      <c r="AA150" s="150">
        <v>121</v>
      </c>
      <c r="AB150" s="150">
        <v>121</v>
      </c>
      <c r="AC150" s="150">
        <v>121</v>
      </c>
      <c r="AD150" s="150">
        <v>121</v>
      </c>
      <c r="AE150" s="150">
        <v>121</v>
      </c>
      <c r="AF150" s="150">
        <v>121</v>
      </c>
      <c r="AG150" s="150">
        <v>121</v>
      </c>
      <c r="AH150" s="150">
        <v>121</v>
      </c>
      <c r="AI150" s="150">
        <v>122</v>
      </c>
      <c r="AJ150" s="150">
        <v>122</v>
      </c>
      <c r="AK150" s="150">
        <v>124</v>
      </c>
      <c r="AL150" s="150">
        <v>124</v>
      </c>
      <c r="AM150" s="150">
        <v>124</v>
      </c>
      <c r="AN150" s="150">
        <v>123</v>
      </c>
      <c r="AO150" s="150">
        <v>123</v>
      </c>
      <c r="AP150" s="150">
        <v>125</v>
      </c>
      <c r="AQ150" s="150">
        <v>125</v>
      </c>
      <c r="AR150" s="150">
        <v>123</v>
      </c>
      <c r="AS150" s="150">
        <v>123</v>
      </c>
      <c r="AT150" s="150">
        <v>123</v>
      </c>
      <c r="AU150" s="150">
        <v>123</v>
      </c>
      <c r="AV150" s="150">
        <v>124</v>
      </c>
      <c r="AW150" s="150">
        <v>124</v>
      </c>
      <c r="AX150" s="150">
        <v>123</v>
      </c>
      <c r="AY150" s="150">
        <v>123</v>
      </c>
      <c r="AZ150" s="150">
        <v>122</v>
      </c>
      <c r="BA150" s="150">
        <v>123</v>
      </c>
      <c r="BB150" s="150">
        <v>123</v>
      </c>
      <c r="BC150" s="150">
        <v>123</v>
      </c>
      <c r="BD150" s="150">
        <v>123</v>
      </c>
      <c r="BE150" s="150">
        <v>121</v>
      </c>
      <c r="BF150" s="150">
        <v>121</v>
      </c>
      <c r="BG150" s="150">
        <v>121</v>
      </c>
      <c r="BH150" s="150">
        <v>122</v>
      </c>
      <c r="BI150" s="150">
        <v>123</v>
      </c>
      <c r="BJ150" s="150">
        <v>123</v>
      </c>
      <c r="BK150" s="150">
        <v>122</v>
      </c>
      <c r="BL150" s="150">
        <v>123</v>
      </c>
      <c r="BM150" s="150">
        <v>123</v>
      </c>
      <c r="BN150" s="150">
        <v>124</v>
      </c>
      <c r="BO150" s="150">
        <v>124</v>
      </c>
      <c r="BP150" s="150">
        <v>124</v>
      </c>
      <c r="BQ150" s="150">
        <v>123</v>
      </c>
      <c r="BR150" s="150">
        <v>123</v>
      </c>
      <c r="BS150" s="150">
        <v>123</v>
      </c>
      <c r="BT150" s="150">
        <v>122</v>
      </c>
      <c r="BU150" s="150">
        <v>122</v>
      </c>
      <c r="BV150" s="150">
        <v>123</v>
      </c>
      <c r="BW150" s="150">
        <v>123</v>
      </c>
      <c r="BX150" s="150">
        <v>122</v>
      </c>
      <c r="BY150" s="150">
        <v>122</v>
      </c>
      <c r="BZ150" s="150">
        <v>122</v>
      </c>
      <c r="CA150" s="150">
        <v>121</v>
      </c>
      <c r="CB150" s="150">
        <v>122</v>
      </c>
      <c r="CC150" s="150">
        <v>123</v>
      </c>
      <c r="CD150" s="150">
        <v>122</v>
      </c>
      <c r="CE150" s="150">
        <v>122</v>
      </c>
      <c r="CF150" s="150">
        <v>122</v>
      </c>
    </row>
    <row r="151" spans="1:84" x14ac:dyDescent="0.25">
      <c r="A151" s="17"/>
      <c r="B151" s="17"/>
      <c r="C151" s="17"/>
      <c r="D151" s="17"/>
      <c r="E151" s="11"/>
      <c r="F151" s="14" t="s">
        <v>149</v>
      </c>
      <c r="G151" s="23" t="e">
        <f ca="1">G150/G8</f>
        <v>#REF!</v>
      </c>
      <c r="H151" s="107" t="e">
        <f>IF(H8 = 0, 0, H150/H8)</f>
        <v>#REF!</v>
      </c>
      <c r="I151" s="107">
        <v>4.8632218844984806E-3</v>
      </c>
      <c r="J151" s="107">
        <v>4.8522097772027012E-3</v>
      </c>
      <c r="K151" s="107">
        <v>4.8390999274135014E-3</v>
      </c>
      <c r="L151" s="107">
        <v>4.8297512678097078E-3</v>
      </c>
      <c r="M151" s="107">
        <v>4.8270313757039418E-3</v>
      </c>
      <c r="N151" s="107">
        <v>4.8229572766367908E-3</v>
      </c>
      <c r="O151" s="107">
        <v>4.747586643456243E-3</v>
      </c>
      <c r="P151" s="107">
        <v>4.7335410831919845E-3</v>
      </c>
      <c r="Q151" s="107">
        <v>4.7193927714634046E-3</v>
      </c>
      <c r="R151" s="107">
        <v>4.7147571900047151E-3</v>
      </c>
      <c r="S151" s="107">
        <v>4.7090217007416712E-3</v>
      </c>
      <c r="T151" s="107">
        <v>4.7016416565450773E-3</v>
      </c>
      <c r="U151" s="107">
        <v>4.6902481923001759E-3</v>
      </c>
      <c r="V151" s="107">
        <v>4.6831095847642834E-3</v>
      </c>
      <c r="W151" s="107">
        <v>4.6781801879069041E-3</v>
      </c>
      <c r="X151" s="107">
        <v>4.6761748889408462E-3</v>
      </c>
      <c r="Y151" s="107">
        <v>4.711654530586815E-3</v>
      </c>
      <c r="Z151" s="107">
        <v>4.7087208623574741E-3</v>
      </c>
      <c r="AA151" s="107">
        <v>4.7003068795400688E-3</v>
      </c>
      <c r="AB151" s="107">
        <v>4.6944713870029102E-3</v>
      </c>
      <c r="AC151" s="107">
        <v>4.6857452658482747E-3</v>
      </c>
      <c r="AD151" s="107">
        <v>4.6812132466728567E-3</v>
      </c>
      <c r="AE151" s="107">
        <v>4.6752443877748151E-3</v>
      </c>
      <c r="AF151" s="107">
        <v>4.6602988753658911E-3</v>
      </c>
      <c r="AG151" s="107">
        <v>4.6524146416487234E-3</v>
      </c>
      <c r="AH151" s="107">
        <v>4.6536671666474365E-3</v>
      </c>
      <c r="AI151" s="107">
        <v>4.6820432129562111E-3</v>
      </c>
      <c r="AJ151" s="107">
        <v>4.6643217617372687E-3</v>
      </c>
      <c r="AK151" s="107">
        <v>4.7205725597685398E-3</v>
      </c>
      <c r="AL151" s="107">
        <v>4.7130368681109844E-3</v>
      </c>
      <c r="AM151" s="107">
        <v>4.6976814668889229E-3</v>
      </c>
      <c r="AN151" s="107">
        <v>4.6518664195756591E-3</v>
      </c>
      <c r="AO151" s="107">
        <v>4.7464690900671453E-3</v>
      </c>
      <c r="AP151" s="107">
        <v>4.8104675774485279E-3</v>
      </c>
      <c r="AQ151" s="107">
        <v>4.6978352375225494E-3</v>
      </c>
      <c r="AR151" s="107">
        <v>4.7119215445908672E-3</v>
      </c>
      <c r="AS151" s="107">
        <v>4.7038127653065125E-3</v>
      </c>
      <c r="AT151" s="107">
        <v>4.6826816918567023E-3</v>
      </c>
      <c r="AU151" s="107">
        <v>4.6732522796352587E-3</v>
      </c>
      <c r="AV151" s="107">
        <v>4.6976814668889229E-3</v>
      </c>
      <c r="AW151" s="107">
        <v>4.6941247728649301E-3</v>
      </c>
      <c r="AX151" s="107">
        <v>4.6546830652790918E-3</v>
      </c>
      <c r="AY151" s="107">
        <v>4.6622697293609277E-3</v>
      </c>
      <c r="AZ151" s="107">
        <v>4.6343779677113011E-3</v>
      </c>
      <c r="BA151" s="107">
        <v>4.6596204114103873E-3</v>
      </c>
      <c r="BB151" s="107">
        <v>4.6511627906976744E-3</v>
      </c>
      <c r="BC151" s="107">
        <v>4.6374844474606942E-3</v>
      </c>
      <c r="BD151" s="107">
        <v>4.6306754009487238E-3</v>
      </c>
      <c r="BE151" s="107">
        <v>4.5338729016786566E-3</v>
      </c>
      <c r="BF151" s="107">
        <v>4.5011531880068444E-3</v>
      </c>
      <c r="BG151" s="107">
        <v>4.4702231417171568E-3</v>
      </c>
      <c r="BH151" s="107">
        <v>4.4734526254033439E-3</v>
      </c>
      <c r="BI151" s="107">
        <v>4.4782640355348433E-3</v>
      </c>
      <c r="BJ151" s="107">
        <v>4.4450869140977923E-3</v>
      </c>
      <c r="BK151" s="107">
        <v>4.3888049499964023E-3</v>
      </c>
      <c r="BL151" s="107">
        <v>4.3820584986996331E-3</v>
      </c>
      <c r="BM151" s="107">
        <v>4.3820584986996331E-3</v>
      </c>
      <c r="BN151" s="107">
        <v>4.398254885964601E-3</v>
      </c>
      <c r="BO151" s="107">
        <v>4.3996593812091964E-3</v>
      </c>
      <c r="BP151" s="107">
        <v>4.3952927832128169E-3</v>
      </c>
      <c r="BQ151" s="107">
        <v>4.340308408906454E-3</v>
      </c>
      <c r="BR151" s="107">
        <v>4.3230704344158584E-3</v>
      </c>
      <c r="BS151" s="107">
        <v>4.2876564297416944E-3</v>
      </c>
      <c r="BT151" s="107">
        <v>4.2527974343779416E-3</v>
      </c>
      <c r="BU151" s="107">
        <v>4.2527974343779416E-3</v>
      </c>
      <c r="BV151" s="107">
        <v>4.2644662483098152E-3</v>
      </c>
      <c r="BW151" s="107">
        <v>4.2503196378589443E-3</v>
      </c>
      <c r="BX151" s="107">
        <v>4.2005233438920262E-3</v>
      </c>
      <c r="BY151" s="107">
        <v>4.1953232462173312E-3</v>
      </c>
      <c r="BZ151" s="107">
        <v>4.183239610478672E-3</v>
      </c>
      <c r="CA151" s="107">
        <v>4.1411410383654472E-3</v>
      </c>
      <c r="CB151" s="107">
        <v>4.183096176924396E-3</v>
      </c>
      <c r="CC151" s="107">
        <v>4.1989553818318369E-3</v>
      </c>
      <c r="CD151" s="107">
        <v>4.1362942871673164E-3</v>
      </c>
      <c r="CE151" s="107">
        <v>4.1224572548489557E-3</v>
      </c>
      <c r="CF151" s="107">
        <v>4.1332113697191445E-3</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54</v>
      </c>
      <c r="J152" s="150">
        <v>54</v>
      </c>
      <c r="K152" s="150">
        <v>56</v>
      </c>
      <c r="L152" s="150">
        <v>54</v>
      </c>
      <c r="M152" s="150">
        <v>51</v>
      </c>
      <c r="N152" s="150">
        <v>50</v>
      </c>
      <c r="O152" s="150">
        <v>53</v>
      </c>
      <c r="P152" s="150">
        <v>47</v>
      </c>
      <c r="Q152" s="150">
        <v>49</v>
      </c>
      <c r="R152" s="150">
        <v>50</v>
      </c>
      <c r="S152" s="150">
        <v>53</v>
      </c>
      <c r="T152" s="150">
        <v>52</v>
      </c>
      <c r="U152" s="150">
        <v>49</v>
      </c>
      <c r="V152" s="150">
        <v>46</v>
      </c>
      <c r="W152" s="150">
        <v>45</v>
      </c>
      <c r="X152" s="150">
        <v>45</v>
      </c>
      <c r="Y152" s="150">
        <v>45</v>
      </c>
      <c r="Z152" s="150">
        <v>44</v>
      </c>
      <c r="AA152" s="150">
        <v>44</v>
      </c>
      <c r="AB152" s="150">
        <v>39</v>
      </c>
      <c r="AC152" s="150">
        <v>39</v>
      </c>
      <c r="AD152" s="150">
        <v>37</v>
      </c>
      <c r="AE152" s="150">
        <v>37</v>
      </c>
      <c r="AF152" s="150">
        <v>40</v>
      </c>
      <c r="AG152" s="150">
        <v>40</v>
      </c>
      <c r="AH152" s="150">
        <v>39</v>
      </c>
      <c r="AI152" s="150">
        <v>38</v>
      </c>
      <c r="AJ152" s="150">
        <v>39</v>
      </c>
      <c r="AK152" s="150">
        <v>37</v>
      </c>
      <c r="AL152" s="150">
        <v>38</v>
      </c>
      <c r="AM152" s="150">
        <v>39</v>
      </c>
      <c r="AN152" s="150">
        <v>35</v>
      </c>
      <c r="AO152" s="150">
        <v>33</v>
      </c>
      <c r="AP152" s="150">
        <v>22</v>
      </c>
      <c r="AQ152" s="150">
        <v>0</v>
      </c>
      <c r="AR152" s="150">
        <v>18</v>
      </c>
      <c r="AS152" s="150">
        <v>16</v>
      </c>
      <c r="AT152" s="150">
        <v>37</v>
      </c>
      <c r="AU152" s="150">
        <v>36</v>
      </c>
      <c r="AV152" s="150">
        <v>37</v>
      </c>
      <c r="AW152" s="150">
        <v>34</v>
      </c>
      <c r="AX152" s="150">
        <v>80</v>
      </c>
      <c r="AY152" s="150">
        <v>77</v>
      </c>
      <c r="AZ152" s="150">
        <v>78</v>
      </c>
      <c r="BA152" s="150">
        <v>78</v>
      </c>
      <c r="BB152" s="150">
        <v>77</v>
      </c>
      <c r="BC152" s="150">
        <v>82</v>
      </c>
      <c r="BD152" s="150">
        <v>80</v>
      </c>
      <c r="BE152" s="150">
        <v>81</v>
      </c>
      <c r="BF152" s="150">
        <v>85</v>
      </c>
      <c r="BG152" s="150">
        <v>88</v>
      </c>
      <c r="BH152" s="150">
        <v>83</v>
      </c>
      <c r="BI152" s="150">
        <v>89</v>
      </c>
      <c r="BJ152" s="150">
        <v>92</v>
      </c>
      <c r="BK152" s="150">
        <v>95</v>
      </c>
      <c r="BL152" s="150">
        <v>99</v>
      </c>
      <c r="BM152" s="150">
        <v>101</v>
      </c>
      <c r="BN152" s="150">
        <v>106</v>
      </c>
      <c r="BO152" s="150">
        <v>109</v>
      </c>
      <c r="BP152" s="150">
        <v>108</v>
      </c>
      <c r="BQ152" s="150">
        <v>104</v>
      </c>
      <c r="BR152" s="150">
        <v>106</v>
      </c>
      <c r="BS152" s="150">
        <v>110</v>
      </c>
      <c r="BT152" s="150">
        <v>112</v>
      </c>
      <c r="BU152" s="150">
        <v>114</v>
      </c>
      <c r="BV152" s="150">
        <v>120</v>
      </c>
      <c r="BW152" s="150">
        <v>122</v>
      </c>
      <c r="BX152" s="150">
        <v>123</v>
      </c>
      <c r="BY152" s="150">
        <v>127</v>
      </c>
      <c r="BZ152" s="150">
        <v>133</v>
      </c>
      <c r="CA152" s="150">
        <v>133</v>
      </c>
      <c r="CB152" s="150">
        <v>125</v>
      </c>
      <c r="CC152" s="150">
        <v>124</v>
      </c>
      <c r="CD152" s="150">
        <v>134</v>
      </c>
      <c r="CE152" s="150">
        <v>136</v>
      </c>
      <c r="CF152" s="150">
        <v>116</v>
      </c>
    </row>
    <row r="153" spans="1:84" ht="24" x14ac:dyDescent="0.25">
      <c r="A153" s="82" t="s">
        <v>133</v>
      </c>
      <c r="B153" s="83" t="s">
        <v>134</v>
      </c>
      <c r="C153" s="84" t="s">
        <v>135</v>
      </c>
      <c r="D153" s="17"/>
      <c r="E153" s="11"/>
      <c r="F153" s="14" t="s">
        <v>151</v>
      </c>
      <c r="G153" s="23" t="e">
        <f ca="1">G152/G8</f>
        <v>#REF!</v>
      </c>
      <c r="H153" s="107" t="e">
        <f>IF(H8 = 0, 0, H152/H8)</f>
        <v>#REF!</v>
      </c>
      <c r="I153" s="107">
        <v>2.188449848024316E-3</v>
      </c>
      <c r="J153" s="107">
        <v>2.1834943997412156E-3</v>
      </c>
      <c r="K153" s="107">
        <v>2.2582466327929671E-3</v>
      </c>
      <c r="L153" s="107">
        <v>2.1733880705143687E-3</v>
      </c>
      <c r="M153" s="107">
        <v>2.0514883346741753E-3</v>
      </c>
      <c r="N153" s="107">
        <v>2.0095655319319963E-3</v>
      </c>
      <c r="O153" s="107">
        <v>2.0968507675265076E-3</v>
      </c>
      <c r="P153" s="107">
        <v>1.8539702575835273E-3</v>
      </c>
      <c r="Q153" s="107">
        <v>1.9270853816808905E-3</v>
      </c>
      <c r="R153" s="107">
        <v>1.9644821625019646E-3</v>
      </c>
      <c r="S153" s="107">
        <v>2.0798179178275712E-3</v>
      </c>
      <c r="T153" s="107">
        <v>2.0373780511695333E-3</v>
      </c>
      <c r="U153" s="107">
        <v>1.9151846785225718E-3</v>
      </c>
      <c r="V153" s="107">
        <v>1.7951920074929753E-3</v>
      </c>
      <c r="W153" s="107">
        <v>1.754317570465089E-3</v>
      </c>
      <c r="X153" s="107">
        <v>1.7535655833528173E-3</v>
      </c>
      <c r="Y153" s="107">
        <v>1.7522682138546007E-3</v>
      </c>
      <c r="Z153" s="107">
        <v>1.7122621317663541E-3</v>
      </c>
      <c r="AA153" s="107">
        <v>1.7092025016509343E-3</v>
      </c>
      <c r="AB153" s="107">
        <v>1.513094083414161E-3</v>
      </c>
      <c r="AC153" s="107">
        <v>1.5102815319676258E-3</v>
      </c>
      <c r="AD153" s="107">
        <v>1.4314453729495512E-3</v>
      </c>
      <c r="AE153" s="107">
        <v>1.4296201846914726E-3</v>
      </c>
      <c r="AF153" s="107">
        <v>1.5405946695424434E-3</v>
      </c>
      <c r="AG153" s="107">
        <v>1.5379883112888342E-3</v>
      </c>
      <c r="AH153" s="107">
        <v>1.4999423099111573E-3</v>
      </c>
      <c r="AI153" s="107">
        <v>1.4583413286257051E-3</v>
      </c>
      <c r="AJ153" s="107">
        <v>1.4910536779324055E-3</v>
      </c>
      <c r="AK153" s="107">
        <v>1.4085579412212578E-3</v>
      </c>
      <c r="AL153" s="107">
        <v>1.4443177499049791E-3</v>
      </c>
      <c r="AM153" s="107">
        <v>1.4774965903924836E-3</v>
      </c>
      <c r="AN153" s="107">
        <v>1.3237018267085209E-3</v>
      </c>
      <c r="AO153" s="107">
        <v>1.2734429266033805E-3</v>
      </c>
      <c r="AP153" s="107">
        <v>8.4664229363094095E-4</v>
      </c>
      <c r="AQ153" s="107">
        <v>0</v>
      </c>
      <c r="AR153" s="107">
        <v>6.8954949433037082E-4</v>
      </c>
      <c r="AS153" s="107">
        <v>6.1187808329190413E-4</v>
      </c>
      <c r="AT153" s="107">
        <v>1.4086115658430731E-3</v>
      </c>
      <c r="AU153" s="107">
        <v>1.3677811550151975E-3</v>
      </c>
      <c r="AV153" s="107">
        <v>1.4017275344749204E-3</v>
      </c>
      <c r="AW153" s="107">
        <v>1.28709872804361E-3</v>
      </c>
      <c r="AX153" s="107">
        <v>3.0274361400189215E-3</v>
      </c>
      <c r="AY153" s="107">
        <v>2.9186566598438327E-3</v>
      </c>
      <c r="AZ153" s="107">
        <v>2.9629629629629628E-3</v>
      </c>
      <c r="BA153" s="107">
        <v>2.9548812365041482E-3</v>
      </c>
      <c r="BB153" s="107">
        <v>2.9117035356400075E-3</v>
      </c>
      <c r="BC153" s="107">
        <v>3.0916562983071298E-3</v>
      </c>
      <c r="BD153" s="107">
        <v>3.0118213989910399E-3</v>
      </c>
      <c r="BE153" s="107">
        <v>3.0350719424460434E-3</v>
      </c>
      <c r="BF153" s="107">
        <v>3.1619671155419982E-3</v>
      </c>
      <c r="BG153" s="107">
        <v>3.2510713757942958E-3</v>
      </c>
      <c r="BH153" s="107">
        <v>3.0434144910530948E-3</v>
      </c>
      <c r="BI153" s="107">
        <v>3.2403699118910652E-3</v>
      </c>
      <c r="BJ153" s="107">
        <v>3.3247804560731452E-3</v>
      </c>
      <c r="BK153" s="107">
        <v>3.4175120512267071E-3</v>
      </c>
      <c r="BL153" s="107">
        <v>3.5270226940753145E-3</v>
      </c>
      <c r="BM153" s="107">
        <v>3.5982756777940077E-3</v>
      </c>
      <c r="BN153" s="107">
        <v>3.7597985315503848E-3</v>
      </c>
      <c r="BO153" s="107">
        <v>3.8674425205790521E-3</v>
      </c>
      <c r="BP153" s="107">
        <v>3.8281582305401958E-3</v>
      </c>
      <c r="BQ153" s="107">
        <v>3.6698542644412295E-3</v>
      </c>
      <c r="BR153" s="107">
        <v>3.7255728946998454E-3</v>
      </c>
      <c r="BS153" s="107">
        <v>3.8344894900128978E-3</v>
      </c>
      <c r="BT153" s="107">
        <v>3.9042074807404052E-3</v>
      </c>
      <c r="BU153" s="107">
        <v>3.9739254714679121E-3</v>
      </c>
      <c r="BV153" s="107">
        <v>4.16045487639982E-3</v>
      </c>
      <c r="BW153" s="107">
        <v>4.2157641936487094E-3</v>
      </c>
      <c r="BX153" s="107">
        <v>4.2349538631042552E-3</v>
      </c>
      <c r="BY153" s="107">
        <v>4.3672627235213203E-3</v>
      </c>
      <c r="BZ153" s="107">
        <v>4.5604169524070771E-3</v>
      </c>
      <c r="CA153" s="107">
        <v>4.5518327115917721E-3</v>
      </c>
      <c r="CB153" s="107">
        <v>4.2859591976684378E-3</v>
      </c>
      <c r="CC153" s="107">
        <v>4.2330932304646164E-3</v>
      </c>
      <c r="CD153" s="107">
        <v>4.5431429055772165E-3</v>
      </c>
      <c r="CE153" s="107">
        <v>4.5955261201594917E-3</v>
      </c>
      <c r="CF153" s="107">
        <v>3.9299386794050886E-3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2.75" customHeight="1"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3</v>
      </c>
      <c r="J160" s="86">
        <v>1</v>
      </c>
      <c r="K160" s="86">
        <v>1</v>
      </c>
      <c r="L160" s="86">
        <v>2</v>
      </c>
      <c r="M160" s="86">
        <v>2</v>
      </c>
      <c r="N160" s="86">
        <v>2</v>
      </c>
      <c r="O160" s="86">
        <v>1</v>
      </c>
      <c r="P160" s="86">
        <v>3</v>
      </c>
      <c r="Q160" s="86">
        <v>3</v>
      </c>
      <c r="R160" s="86">
        <v>3</v>
      </c>
      <c r="S160" s="86">
        <v>0</v>
      </c>
      <c r="T160" s="86">
        <v>6</v>
      </c>
      <c r="U160" s="86">
        <v>3</v>
      </c>
      <c r="V160" s="86">
        <v>3</v>
      </c>
      <c r="W160" s="86">
        <v>7</v>
      </c>
      <c r="X160" s="86">
        <v>5</v>
      </c>
      <c r="Y160" s="86">
        <v>5</v>
      </c>
      <c r="Z160" s="86">
        <v>6</v>
      </c>
      <c r="AA160" s="86">
        <v>1</v>
      </c>
      <c r="AB160" s="86">
        <v>0</v>
      </c>
      <c r="AC160" s="86">
        <v>4</v>
      </c>
      <c r="AD160" s="86">
        <v>3</v>
      </c>
      <c r="AE160" s="86">
        <v>6</v>
      </c>
      <c r="AF160" s="86">
        <v>5</v>
      </c>
      <c r="AG160" s="86">
        <v>4</v>
      </c>
      <c r="AH160" s="86">
        <v>3</v>
      </c>
      <c r="AI160" s="86">
        <v>1</v>
      </c>
      <c r="AJ160" s="86">
        <v>4</v>
      </c>
      <c r="AK160" s="86">
        <v>1</v>
      </c>
      <c r="AL160" s="86">
        <v>4</v>
      </c>
      <c r="AM160" s="86">
        <v>6</v>
      </c>
      <c r="AN160" s="86">
        <v>5</v>
      </c>
      <c r="AO160" s="86">
        <v>0</v>
      </c>
      <c r="AP160" s="86">
        <v>3</v>
      </c>
      <c r="AQ160" s="86">
        <v>4</v>
      </c>
      <c r="AR160" s="86">
        <v>0</v>
      </c>
      <c r="AS160" s="86">
        <v>6</v>
      </c>
      <c r="AT160" s="86">
        <v>5</v>
      </c>
      <c r="AU160" s="86">
        <v>3</v>
      </c>
      <c r="AV160" s="86">
        <v>2</v>
      </c>
      <c r="AW160" s="86">
        <v>3</v>
      </c>
      <c r="AX160" s="86">
        <v>3</v>
      </c>
      <c r="AY160" s="86">
        <v>5</v>
      </c>
      <c r="AZ160" s="86">
        <v>4</v>
      </c>
      <c r="BA160" s="86">
        <v>2</v>
      </c>
      <c r="BB160" s="86">
        <v>3</v>
      </c>
      <c r="BC160" s="86">
        <v>3</v>
      </c>
      <c r="BD160" s="86">
        <v>2</v>
      </c>
      <c r="BE160" s="86">
        <v>2</v>
      </c>
      <c r="BF160" s="86">
        <v>2</v>
      </c>
      <c r="BG160" s="86">
        <v>3</v>
      </c>
      <c r="BH160" s="86">
        <v>2</v>
      </c>
      <c r="BI160" s="86">
        <v>7</v>
      </c>
      <c r="BJ160" s="86">
        <v>1</v>
      </c>
      <c r="BK160" s="86">
        <v>1</v>
      </c>
      <c r="BL160" s="86">
        <v>0</v>
      </c>
      <c r="BM160" s="86">
        <v>0</v>
      </c>
      <c r="BN160" s="86">
        <v>2</v>
      </c>
      <c r="BO160" s="86">
        <v>1</v>
      </c>
      <c r="BP160" s="86">
        <v>1</v>
      </c>
      <c r="BQ160" s="86">
        <v>0</v>
      </c>
      <c r="BR160" s="86">
        <v>10</v>
      </c>
      <c r="BS160" s="86">
        <v>4</v>
      </c>
      <c r="BT160" s="86">
        <v>5</v>
      </c>
      <c r="BU160" s="86">
        <v>0</v>
      </c>
      <c r="BV160" s="86">
        <v>2</v>
      </c>
      <c r="BW160" s="86">
        <v>2</v>
      </c>
      <c r="BX160" s="86">
        <v>1</v>
      </c>
      <c r="BY160" s="86">
        <v>0</v>
      </c>
      <c r="BZ160" s="86">
        <v>5</v>
      </c>
      <c r="CA160" s="86">
        <v>1</v>
      </c>
      <c r="CB160" s="86">
        <v>2</v>
      </c>
      <c r="CC160" s="86">
        <v>0</v>
      </c>
      <c r="CD160" s="86">
        <v>2</v>
      </c>
      <c r="CE160" s="86">
        <v>1</v>
      </c>
      <c r="CF160" s="86">
        <v>1</v>
      </c>
    </row>
    <row r="161" spans="1:84" ht="26.4" x14ac:dyDescent="0.25">
      <c r="A161" s="48" t="s">
        <v>154</v>
      </c>
      <c r="B161" s="49" t="s">
        <v>155</v>
      </c>
      <c r="C161" s="50" t="s">
        <v>156</v>
      </c>
      <c r="D161" s="17"/>
      <c r="E161" s="11"/>
      <c r="F161" s="14" t="s">
        <v>115</v>
      </c>
      <c r="G161" s="23" t="e">
        <f ca="1">G160/G8</f>
        <v>#REF!</v>
      </c>
      <c r="H161" s="60" t="e">
        <f>IF(H8=0, 0, H160/H8)</f>
        <v>#REF!</v>
      </c>
      <c r="I161" s="60">
        <v>1.2158054711246201E-4</v>
      </c>
      <c r="J161" s="60">
        <v>4.0435081476689173E-5</v>
      </c>
      <c r="K161" s="60">
        <v>4.0325832728445841E-5</v>
      </c>
      <c r="L161" s="60">
        <v>8.0495854463495125E-5</v>
      </c>
      <c r="M161" s="60">
        <v>8.0450522928399032E-5</v>
      </c>
      <c r="N161" s="60">
        <v>8.0382621277279856E-5</v>
      </c>
      <c r="O161" s="60">
        <v>3.9563222028802028E-5</v>
      </c>
      <c r="P161" s="60">
        <v>1.1833852707979961E-4</v>
      </c>
      <c r="Q161" s="60">
        <v>1.1798481928658512E-4</v>
      </c>
      <c r="R161" s="60">
        <v>1.1786892975011787E-4</v>
      </c>
      <c r="S161" s="60">
        <v>0</v>
      </c>
      <c r="T161" s="60">
        <v>2.3508208282725385E-4</v>
      </c>
      <c r="U161" s="60">
        <v>1.172562048075044E-4</v>
      </c>
      <c r="V161" s="60">
        <v>1.1707773961910709E-4</v>
      </c>
      <c r="W161" s="60">
        <v>2.7289384429456939E-4</v>
      </c>
      <c r="X161" s="60">
        <v>1.9484062037253527E-4</v>
      </c>
      <c r="Y161" s="60">
        <v>1.9469646820606675E-4</v>
      </c>
      <c r="Z161" s="60">
        <v>2.334902906954119E-4</v>
      </c>
      <c r="AA161" s="60">
        <v>3.8845511401157598E-5</v>
      </c>
      <c r="AB161" s="60">
        <v>0</v>
      </c>
      <c r="AC161" s="60">
        <v>1.5490066994539752E-4</v>
      </c>
      <c r="AD161" s="60">
        <v>1.1606313834726091E-4</v>
      </c>
      <c r="AE161" s="60">
        <v>2.3183030022023879E-4</v>
      </c>
      <c r="AF161" s="60">
        <v>1.9257433369280542E-4</v>
      </c>
      <c r="AG161" s="60">
        <v>1.5379883112888343E-4</v>
      </c>
      <c r="AH161" s="60">
        <v>1.1538017768547363E-4</v>
      </c>
      <c r="AI161" s="60">
        <v>3.8377403384886978E-5</v>
      </c>
      <c r="AJ161" s="60">
        <v>1.529285823520416E-4</v>
      </c>
      <c r="AK161" s="60">
        <v>3.8069133546520479E-5</v>
      </c>
      <c r="AL161" s="60">
        <v>1.5203344735841885E-4</v>
      </c>
      <c r="AM161" s="60">
        <v>2.273071677526898E-4</v>
      </c>
      <c r="AN161" s="60">
        <v>1.8910026095836013E-4</v>
      </c>
      <c r="AO161" s="60">
        <v>0</v>
      </c>
      <c r="AP161" s="60">
        <v>1.1545122185876467E-4</v>
      </c>
      <c r="AQ161" s="60">
        <v>1.5033072760072159E-4</v>
      </c>
      <c r="AR161" s="60">
        <v>0</v>
      </c>
      <c r="AS161" s="60">
        <v>2.2945428123446402E-4</v>
      </c>
      <c r="AT161" s="60">
        <v>1.9035291430311799E-4</v>
      </c>
      <c r="AU161" s="60">
        <v>1.1398176291793312E-4</v>
      </c>
      <c r="AV161" s="60">
        <v>7.5769055917563263E-5</v>
      </c>
      <c r="AW161" s="60">
        <v>1.1356753482737735E-4</v>
      </c>
      <c r="AX161" s="60">
        <v>1.1352885525070956E-4</v>
      </c>
      <c r="AY161" s="60">
        <v>1.8952315973011903E-4</v>
      </c>
      <c r="AZ161" s="60">
        <v>1.5194681861348529E-4</v>
      </c>
      <c r="BA161" s="60">
        <v>7.5766185551388415E-5</v>
      </c>
      <c r="BB161" s="60">
        <v>1.1344299489506523E-4</v>
      </c>
      <c r="BC161" s="60">
        <v>1.1310937676733401E-4</v>
      </c>
      <c r="BD161" s="60">
        <v>7.5295534974775989E-5</v>
      </c>
      <c r="BE161" s="60">
        <v>7.494004796163069E-5</v>
      </c>
      <c r="BF161" s="60">
        <v>7.4399226248047021E-5</v>
      </c>
      <c r="BG161" s="60">
        <v>1.1083197872026008E-4</v>
      </c>
      <c r="BH161" s="60">
        <v>7.3335288941038428E-5</v>
      </c>
      <c r="BI161" s="60">
        <v>2.5486055486783661E-4</v>
      </c>
      <c r="BJ161" s="60">
        <v>3.6138918000795055E-5</v>
      </c>
      <c r="BK161" s="60">
        <v>3.5973811065544285E-5</v>
      </c>
      <c r="BL161" s="60">
        <v>0</v>
      </c>
      <c r="BM161" s="60">
        <v>0</v>
      </c>
      <c r="BN161" s="60">
        <v>7.0939594934912918E-5</v>
      </c>
      <c r="BO161" s="60">
        <v>3.548112404200965E-5</v>
      </c>
      <c r="BP161" s="60">
        <v>3.544590954203885E-5</v>
      </c>
      <c r="BQ161" s="60">
        <v>0</v>
      </c>
      <c r="BR161" s="60">
        <v>3.514691410094194E-4</v>
      </c>
      <c r="BS161" s="60">
        <v>1.3943598145501446E-4</v>
      </c>
      <c r="BT161" s="60">
        <v>1.7429497681876809E-4</v>
      </c>
      <c r="BU161" s="60">
        <v>0</v>
      </c>
      <c r="BV161" s="60">
        <v>6.9340914606663662E-5</v>
      </c>
      <c r="BW161" s="60">
        <v>6.9110888420470648E-5</v>
      </c>
      <c r="BX161" s="60">
        <v>3.4430519212229723E-5</v>
      </c>
      <c r="BY161" s="60">
        <v>0</v>
      </c>
      <c r="BZ161" s="60">
        <v>1.7144424633109312E-4</v>
      </c>
      <c r="CA161" s="60">
        <v>3.422430610219378E-5</v>
      </c>
      <c r="CB161" s="60">
        <v>6.8575347162695008E-5</v>
      </c>
      <c r="CC161" s="60">
        <v>0</v>
      </c>
      <c r="CD161" s="60">
        <v>6.780810306831667E-5</v>
      </c>
      <c r="CE161" s="60">
        <v>3.379063323646685E-5</v>
      </c>
      <c r="CF161" s="60">
        <v>3.3878781719009385E-5</v>
      </c>
    </row>
    <row r="162" spans="1:84" x14ac:dyDescent="0.25">
      <c r="A162" s="17"/>
      <c r="B162" s="17"/>
      <c r="C162" s="17"/>
      <c r="D162" s="17"/>
      <c r="E162" s="11"/>
      <c r="F162" s="12" t="s">
        <v>157</v>
      </c>
      <c r="G162" s="111" t="e">
        <f ca="1">(INDIRECT("H160")+INDIRECT("I160")+INDIRECT("J160")+INDIRECT("K160")+INDIRECT("L160")+INDIRECT("M160")+INDIRECT("N160")+INDIRECT("O160")+INDIRECT("P160")+INDIRECT("Q160")+INDIRECT("R160")+INDIRECT("S160")) / 12</f>
        <v>#REF!</v>
      </c>
      <c r="H162" s="86" t="e">
        <f>#REF!</f>
        <v>#REF!</v>
      </c>
      <c r="I162" s="86">
        <v>0</v>
      </c>
      <c r="J162" s="86">
        <v>0</v>
      </c>
      <c r="K162" s="86">
        <v>0</v>
      </c>
      <c r="L162" s="86">
        <v>0</v>
      </c>
      <c r="M162" s="86">
        <v>0</v>
      </c>
      <c r="N162" s="86">
        <v>0</v>
      </c>
      <c r="O162" s="86">
        <v>1</v>
      </c>
      <c r="P162" s="86">
        <v>1</v>
      </c>
      <c r="Q162" s="86">
        <v>0</v>
      </c>
      <c r="R162" s="86">
        <v>0</v>
      </c>
      <c r="S162" s="86">
        <v>0</v>
      </c>
      <c r="T162" s="86">
        <v>0</v>
      </c>
      <c r="U162" s="86">
        <v>0</v>
      </c>
      <c r="V162" s="86">
        <v>0</v>
      </c>
      <c r="W162" s="86">
        <v>0</v>
      </c>
      <c r="X162" s="86">
        <v>0</v>
      </c>
      <c r="Y162" s="86">
        <v>0</v>
      </c>
      <c r="Z162" s="86">
        <v>0</v>
      </c>
      <c r="AA162" s="86">
        <v>0</v>
      </c>
      <c r="AB162" s="86">
        <v>0</v>
      </c>
      <c r="AC162" s="86">
        <v>0</v>
      </c>
      <c r="AD162" s="86">
        <v>0</v>
      </c>
      <c r="AE162" s="86">
        <v>0</v>
      </c>
      <c r="AF162" s="86">
        <v>0</v>
      </c>
      <c r="AG162" s="86">
        <v>0</v>
      </c>
      <c r="AH162" s="86">
        <v>0</v>
      </c>
      <c r="AI162" s="86">
        <v>0</v>
      </c>
      <c r="AJ162" s="86">
        <v>12</v>
      </c>
      <c r="AK162" s="86">
        <v>20</v>
      </c>
      <c r="AL162" s="86">
        <v>28</v>
      </c>
      <c r="AM162" s="86">
        <v>24</v>
      </c>
      <c r="AN162" s="86">
        <v>12</v>
      </c>
      <c r="AO162" s="86">
        <v>20</v>
      </c>
      <c r="AP162" s="86">
        <v>13</v>
      </c>
      <c r="AQ162" s="86">
        <v>13</v>
      </c>
      <c r="AR162" s="86">
        <v>14</v>
      </c>
      <c r="AS162" s="86">
        <v>15</v>
      </c>
      <c r="AT162" s="86">
        <v>16</v>
      </c>
      <c r="AU162" s="86">
        <v>7</v>
      </c>
      <c r="AV162" s="86">
        <v>26</v>
      </c>
      <c r="AW162" s="86">
        <v>13</v>
      </c>
      <c r="AX162" s="86">
        <v>29</v>
      </c>
      <c r="AY162" s="86">
        <v>14</v>
      </c>
      <c r="AZ162" s="86">
        <v>11</v>
      </c>
      <c r="BA162" s="86">
        <v>4</v>
      </c>
      <c r="BB162" s="86">
        <v>9</v>
      </c>
      <c r="BC162" s="86">
        <v>7</v>
      </c>
      <c r="BD162" s="86">
        <v>14</v>
      </c>
      <c r="BE162" s="86">
        <v>11</v>
      </c>
      <c r="BF162" s="86">
        <v>7</v>
      </c>
      <c r="BG162" s="86">
        <v>18</v>
      </c>
      <c r="BH162" s="86">
        <v>24</v>
      </c>
      <c r="BI162" s="86">
        <v>21</v>
      </c>
      <c r="BJ162" s="86">
        <v>15</v>
      </c>
      <c r="BK162" s="86">
        <v>10</v>
      </c>
      <c r="BL162" s="86">
        <v>24</v>
      </c>
      <c r="BM162" s="86">
        <v>52</v>
      </c>
      <c r="BN162" s="86">
        <v>19</v>
      </c>
      <c r="BO162" s="86">
        <v>34</v>
      </c>
      <c r="BP162" s="86">
        <v>21</v>
      </c>
      <c r="BQ162" s="86">
        <v>41</v>
      </c>
      <c r="BR162" s="86">
        <v>44</v>
      </c>
      <c r="BS162" s="86">
        <v>33</v>
      </c>
      <c r="BT162" s="86">
        <v>43</v>
      </c>
      <c r="BU162" s="86">
        <v>34</v>
      </c>
      <c r="BV162" s="86">
        <v>17</v>
      </c>
      <c r="BW162" s="86">
        <v>26</v>
      </c>
      <c r="BX162" s="86">
        <v>11</v>
      </c>
      <c r="BY162" s="86">
        <v>21</v>
      </c>
      <c r="BZ162" s="86">
        <v>29</v>
      </c>
      <c r="CA162" s="86">
        <v>16</v>
      </c>
      <c r="CB162" s="86">
        <v>24</v>
      </c>
      <c r="CC162" s="86">
        <v>16</v>
      </c>
      <c r="CD162" s="86">
        <v>36</v>
      </c>
      <c r="CE162" s="86">
        <v>55</v>
      </c>
      <c r="CF162" s="86">
        <v>33</v>
      </c>
    </row>
    <row r="163" spans="1:84" x14ac:dyDescent="0.25">
      <c r="A163" s="48" t="s">
        <v>34</v>
      </c>
      <c r="B163" s="49" t="s">
        <v>121</v>
      </c>
      <c r="C163" s="50" t="s">
        <v>122</v>
      </c>
      <c r="D163" s="17"/>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42"/>
      <c r="B164" s="143"/>
      <c r="C164" s="142"/>
      <c r="D164" s="17"/>
      <c r="E164" s="11"/>
      <c r="F164" s="133" t="s">
        <v>158</v>
      </c>
      <c r="G164" s="108" t="e">
        <f ca="1">(INDIRECT("H164")+INDIRECT("I164")+INDIRECT("J164")+INDIRECT("K164")+INDIRECT("L164")+INDIRECT("M164")+INDIRECT("N164")+INDIRECT("O164")+INDIRECT("P164")+INDIRECT("Q164")+INDIRECT("R164")+INDIRECT("S164")) / 12</f>
        <v>#REF!</v>
      </c>
      <c r="H164" s="150" t="e">
        <f>#REF!</f>
        <v>#REF!</v>
      </c>
      <c r="I164" s="150">
        <v>4066</v>
      </c>
      <c r="J164" s="150">
        <v>4059</v>
      </c>
      <c r="K164" s="150">
        <v>4059</v>
      </c>
      <c r="L164" s="150">
        <v>4038</v>
      </c>
      <c r="M164" s="150">
        <v>4130</v>
      </c>
      <c r="N164" s="150">
        <v>4137</v>
      </c>
      <c r="O164" s="150">
        <v>3939</v>
      </c>
      <c r="P164" s="150">
        <v>3861</v>
      </c>
      <c r="Q164" s="150">
        <v>3869</v>
      </c>
      <c r="R164" s="150">
        <v>3861</v>
      </c>
      <c r="S164" s="150">
        <v>0</v>
      </c>
      <c r="T164" s="150">
        <v>3791</v>
      </c>
      <c r="U164" s="150">
        <v>3780</v>
      </c>
      <c r="V164" s="150">
        <v>3780</v>
      </c>
      <c r="W164" s="150">
        <v>3779</v>
      </c>
      <c r="X164" s="150">
        <v>3771</v>
      </c>
      <c r="Y164" s="150">
        <v>3742</v>
      </c>
      <c r="Z164" s="150">
        <v>3743</v>
      </c>
      <c r="AA164" s="150">
        <v>3632</v>
      </c>
      <c r="AB164" s="150">
        <v>0</v>
      </c>
      <c r="AC164" s="150">
        <v>3658</v>
      </c>
      <c r="AD164" s="150">
        <v>3665</v>
      </c>
      <c r="AE164" s="150">
        <v>3648</v>
      </c>
      <c r="AF164" s="150">
        <v>3639</v>
      </c>
      <c r="AG164" s="150">
        <v>3642</v>
      </c>
      <c r="AH164" s="150">
        <v>3636</v>
      </c>
      <c r="AI164" s="150">
        <v>3632</v>
      </c>
      <c r="AJ164" s="150">
        <v>3641</v>
      </c>
      <c r="AK164" s="150">
        <v>3642</v>
      </c>
      <c r="AL164" s="150">
        <v>3642</v>
      </c>
      <c r="AM164" s="150">
        <v>3631</v>
      </c>
      <c r="AN164" s="150">
        <v>3632</v>
      </c>
      <c r="AO164" s="150">
        <v>3630</v>
      </c>
      <c r="AP164" s="150">
        <v>3622</v>
      </c>
      <c r="AQ164" s="150">
        <v>3619</v>
      </c>
      <c r="AR164" s="150">
        <v>3619</v>
      </c>
      <c r="AS164" s="150">
        <v>3606</v>
      </c>
      <c r="AT164" s="150">
        <v>3590</v>
      </c>
      <c r="AU164" s="150">
        <v>3591</v>
      </c>
      <c r="AV164" s="150">
        <v>3589</v>
      </c>
      <c r="AW164" s="150">
        <v>3566</v>
      </c>
      <c r="AX164" s="150">
        <v>3541</v>
      </c>
      <c r="AY164" s="150">
        <v>3541</v>
      </c>
      <c r="AZ164" s="150">
        <v>3504</v>
      </c>
      <c r="BA164" s="150">
        <v>3486</v>
      </c>
      <c r="BB164" s="150">
        <v>3560</v>
      </c>
      <c r="BC164" s="150">
        <v>3558</v>
      </c>
      <c r="BD164" s="150">
        <v>3720</v>
      </c>
      <c r="BE164" s="150">
        <v>3534</v>
      </c>
      <c r="BF164" s="150">
        <v>3523</v>
      </c>
      <c r="BG164" s="150">
        <v>3506</v>
      </c>
      <c r="BH164" s="150">
        <v>3511</v>
      </c>
      <c r="BI164" s="150">
        <v>3527</v>
      </c>
      <c r="BJ164" s="150">
        <v>3520</v>
      </c>
      <c r="BK164" s="150">
        <v>3514</v>
      </c>
      <c r="BL164" s="150">
        <v>3498</v>
      </c>
      <c r="BM164" s="150">
        <v>3491</v>
      </c>
      <c r="BN164" s="150">
        <v>3480</v>
      </c>
      <c r="BO164" s="150">
        <v>3269</v>
      </c>
      <c r="BP164" s="150">
        <v>3264</v>
      </c>
      <c r="BQ164" s="150">
        <v>3273</v>
      </c>
      <c r="BR164" s="150">
        <v>3273</v>
      </c>
      <c r="BS164" s="150">
        <v>3264</v>
      </c>
      <c r="BT164" s="150">
        <v>3279</v>
      </c>
      <c r="BU164" s="150">
        <v>3274</v>
      </c>
      <c r="BV164" s="150">
        <v>3273</v>
      </c>
      <c r="BW164" s="150">
        <v>3292</v>
      </c>
      <c r="BX164" s="150">
        <v>3268</v>
      </c>
      <c r="BY164" s="150">
        <v>3325</v>
      </c>
      <c r="BZ164" s="150">
        <v>3267</v>
      </c>
      <c r="CA164" s="150">
        <v>3269</v>
      </c>
      <c r="CB164" s="150">
        <v>3266</v>
      </c>
      <c r="CC164" s="150">
        <v>3252</v>
      </c>
      <c r="CD164" s="150">
        <v>3251</v>
      </c>
      <c r="CE164" s="150">
        <v>3251</v>
      </c>
      <c r="CF164" s="150">
        <v>3250</v>
      </c>
    </row>
    <row r="165" spans="1:84" x14ac:dyDescent="0.25">
      <c r="A165" s="142"/>
      <c r="B165" s="143"/>
      <c r="C165" s="142"/>
      <c r="D165" s="17"/>
      <c r="E165" s="11"/>
      <c r="F165" s="14" t="s">
        <v>115</v>
      </c>
      <c r="G165" s="23" t="e">
        <f ca="1">G164/G8</f>
        <v>#REF!</v>
      </c>
      <c r="H165" s="107" t="e">
        <f>H164/H8</f>
        <v>#REF!</v>
      </c>
      <c r="I165" s="107">
        <v>0.16478216818642349</v>
      </c>
      <c r="J165" s="107">
        <v>0.16412599571388137</v>
      </c>
      <c r="K165" s="107">
        <v>0.16368255504476167</v>
      </c>
      <c r="L165" s="107">
        <v>0.16252113016179667</v>
      </c>
      <c r="M165" s="107">
        <v>0.16613032984714401</v>
      </c>
      <c r="N165" s="107">
        <v>0.16627145211205338</v>
      </c>
      <c r="O165" s="107">
        <v>0.15583953157145117</v>
      </c>
      <c r="P165" s="107">
        <v>0.1523016843517021</v>
      </c>
      <c r="Q165" s="107">
        <v>0.15216108860659927</v>
      </c>
      <c r="R165" s="107">
        <v>0.15169731258840169</v>
      </c>
      <c r="S165" s="107">
        <v>0</v>
      </c>
      <c r="T165" s="107">
        <v>0.14853269599968655</v>
      </c>
      <c r="U165" s="107">
        <v>0.14774281805745554</v>
      </c>
      <c r="V165" s="107">
        <v>0.14751795192007494</v>
      </c>
      <c r="W165" s="107">
        <v>0.14732369108416826</v>
      </c>
      <c r="X165" s="107">
        <v>0.14694879588496609</v>
      </c>
      <c r="Y165" s="107">
        <v>0.14571083680542035</v>
      </c>
      <c r="Z165" s="107">
        <v>0.1456590263454878</v>
      </c>
      <c r="AA165" s="107">
        <v>0.1410868974090044</v>
      </c>
      <c r="AB165" s="107">
        <v>0</v>
      </c>
      <c r="AC165" s="107">
        <v>0.14165666266506602</v>
      </c>
      <c r="AD165" s="107">
        <v>0.14179046734757042</v>
      </c>
      <c r="AE165" s="107">
        <v>0.14095282253390518</v>
      </c>
      <c r="AF165" s="107">
        <v>0.14015560006162378</v>
      </c>
      <c r="AG165" s="107">
        <v>0.14003383574284836</v>
      </c>
      <c r="AH165" s="107">
        <v>0.13984077535479406</v>
      </c>
      <c r="AI165" s="107">
        <v>0.13938672909390951</v>
      </c>
      <c r="AJ165" s="107">
        <v>0.13920324208594587</v>
      </c>
      <c r="AK165" s="107">
        <v>0.13864778437642758</v>
      </c>
      <c r="AL165" s="107">
        <v>0.13842645381984037</v>
      </c>
      <c r="AM165" s="107">
        <v>0.13755872101833611</v>
      </c>
      <c r="AN165" s="107">
        <v>0.13736242956015279</v>
      </c>
      <c r="AO165" s="107">
        <v>0.14007872192637186</v>
      </c>
      <c r="AP165" s="107">
        <v>0.13938810852414854</v>
      </c>
      <c r="AQ165" s="107">
        <v>0.13601172579675286</v>
      </c>
      <c r="AR165" s="107">
        <v>0.13863775666564512</v>
      </c>
      <c r="AS165" s="107">
        <v>0.13790202302191287</v>
      </c>
      <c r="AT165" s="107">
        <v>0.13667339246963872</v>
      </c>
      <c r="AU165" s="107">
        <v>0.13643617021276597</v>
      </c>
      <c r="AV165" s="107">
        <v>0.13596757084406727</v>
      </c>
      <c r="AW165" s="107">
        <v>0.13499394306480922</v>
      </c>
      <c r="AX165" s="107">
        <v>0.13400189214758751</v>
      </c>
      <c r="AY165" s="107">
        <v>0.13422030172087029</v>
      </c>
      <c r="AZ165" s="107">
        <v>0.1331054131054131</v>
      </c>
      <c r="BA165" s="107">
        <v>0.13206046141607</v>
      </c>
      <c r="BB165" s="107">
        <v>0.13461902060881073</v>
      </c>
      <c r="BC165" s="107">
        <v>0.13414772084605814</v>
      </c>
      <c r="BD165" s="107">
        <v>0.14004969505308335</v>
      </c>
      <c r="BE165" s="107">
        <v>0.13241906474820145</v>
      </c>
      <c r="BF165" s="107">
        <v>0.13105423703593483</v>
      </c>
      <c r="BG165" s="107">
        <v>0.12952563913107729</v>
      </c>
      <c r="BH165" s="107">
        <v>0.12874009973599296</v>
      </c>
      <c r="BI165" s="107">
        <v>0.12841331100269424</v>
      </c>
      <c r="BJ165" s="107">
        <v>0.12720899136279859</v>
      </c>
      <c r="BK165" s="107">
        <v>0.12641197208432262</v>
      </c>
      <c r="BL165" s="107">
        <v>0.12462146852399444</v>
      </c>
      <c r="BM165" s="107">
        <v>0.12437208308097901</v>
      </c>
      <c r="BN165" s="107">
        <v>0.12343489518674848</v>
      </c>
      <c r="BO165" s="107">
        <v>0.11598779449332955</v>
      </c>
      <c r="BP165" s="107">
        <v>0.1156954487452148</v>
      </c>
      <c r="BQ165" s="107">
        <v>0.11549454814919369</v>
      </c>
      <c r="BR165" s="107">
        <v>0.11503584985238297</v>
      </c>
      <c r="BS165" s="107">
        <v>0.1137797608672918</v>
      </c>
      <c r="BT165" s="107">
        <v>0.11430264579774811</v>
      </c>
      <c r="BU165" s="107">
        <v>0.11412835082092934</v>
      </c>
      <c r="BV165" s="107">
        <v>0.11347640675380508</v>
      </c>
      <c r="BW165" s="107">
        <v>0.11375652234009469</v>
      </c>
      <c r="BX165" s="107">
        <v>0.11251893678556672</v>
      </c>
      <c r="BY165" s="107">
        <v>0.11433975240715268</v>
      </c>
      <c r="BZ165" s="107">
        <v>0.11202167055273625</v>
      </c>
      <c r="CA165" s="107">
        <v>0.11187925664807145</v>
      </c>
      <c r="CB165" s="107">
        <v>0.11198354191668096</v>
      </c>
      <c r="CC165" s="107">
        <v>0.11101628375379784</v>
      </c>
      <c r="CD165" s="107">
        <v>0.11022207153754873</v>
      </c>
      <c r="CE165" s="107">
        <v>0.10985334865175374</v>
      </c>
      <c r="CF165" s="107">
        <v>0.1101060405867805</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3.5" customHeight="1" x14ac:dyDescent="0.25">
      <c r="A167" s="48" t="s">
        <v>154</v>
      </c>
      <c r="B167" s="49" t="s">
        <v>155</v>
      </c>
      <c r="C167" s="50" t="s">
        <v>156</v>
      </c>
      <c r="D167" s="17"/>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14</v>
      </c>
      <c r="BV168" s="86">
        <v>14</v>
      </c>
      <c r="BW168" s="86">
        <v>14</v>
      </c>
      <c r="BX168" s="86">
        <v>14</v>
      </c>
      <c r="BY168" s="86">
        <v>14</v>
      </c>
      <c r="BZ168" s="86">
        <v>14</v>
      </c>
      <c r="CA168" s="86">
        <v>14</v>
      </c>
      <c r="CB168" s="86">
        <v>14</v>
      </c>
      <c r="CC168" s="86">
        <v>14</v>
      </c>
      <c r="CD168" s="86">
        <v>14</v>
      </c>
      <c r="CE168" s="86">
        <v>14</v>
      </c>
      <c r="CF168" s="86">
        <v>14</v>
      </c>
    </row>
    <row r="169" spans="1:84" ht="13.5" hidden="1" customHeight="1" x14ac:dyDescent="0.25">
      <c r="A169" s="48" t="s">
        <v>161</v>
      </c>
      <c r="B169" s="49" t="s">
        <v>162</v>
      </c>
      <c r="C169" s="50" t="s">
        <v>163</v>
      </c>
      <c r="D169" s="17"/>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6">
        <v>0</v>
      </c>
      <c r="BE170" s="126">
        <v>0</v>
      </c>
      <c r="BF170" s="126">
        <v>0</v>
      </c>
      <c r="BG170" s="126">
        <v>0</v>
      </c>
      <c r="BH170" s="126">
        <v>0</v>
      </c>
      <c r="BI170" s="126">
        <v>0</v>
      </c>
      <c r="BJ170" s="126">
        <v>0</v>
      </c>
      <c r="BK170" s="126">
        <v>0</v>
      </c>
      <c r="BL170" s="126">
        <v>0</v>
      </c>
      <c r="BM170" s="126">
        <v>0</v>
      </c>
      <c r="BN170" s="126">
        <v>0</v>
      </c>
      <c r="BO170" s="126">
        <v>0</v>
      </c>
      <c r="BP170" s="126">
        <v>0</v>
      </c>
      <c r="BQ170" s="126">
        <v>0</v>
      </c>
      <c r="BR170" s="126">
        <v>0</v>
      </c>
      <c r="BS170" s="126">
        <v>0</v>
      </c>
      <c r="BT170" s="126">
        <v>0</v>
      </c>
      <c r="BU170" s="126">
        <v>0</v>
      </c>
      <c r="BV170" s="126">
        <v>0</v>
      </c>
      <c r="BW170" s="126">
        <v>0</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47</v>
      </c>
      <c r="J180" s="89">
        <v>57</v>
      </c>
      <c r="K180" s="89">
        <v>57</v>
      </c>
      <c r="L180" s="89">
        <v>56</v>
      </c>
      <c r="M180" s="89">
        <v>55</v>
      </c>
      <c r="N180" s="89">
        <v>44</v>
      </c>
      <c r="O180" s="89">
        <v>55</v>
      </c>
      <c r="P180" s="89">
        <v>56</v>
      </c>
      <c r="Q180" s="89">
        <v>57</v>
      </c>
      <c r="R180" s="89">
        <v>43</v>
      </c>
      <c r="S180" s="89">
        <v>47</v>
      </c>
      <c r="T180" s="89">
        <v>45</v>
      </c>
      <c r="U180" s="89">
        <v>45</v>
      </c>
      <c r="V180" s="89">
        <v>43</v>
      </c>
      <c r="W180" s="89">
        <v>43</v>
      </c>
      <c r="X180" s="89">
        <v>43</v>
      </c>
      <c r="Y180" s="89">
        <v>43</v>
      </c>
      <c r="Z180" s="89">
        <v>42</v>
      </c>
      <c r="AA180" s="89">
        <v>38</v>
      </c>
      <c r="AB180" s="89">
        <v>38</v>
      </c>
      <c r="AC180" s="89">
        <v>33</v>
      </c>
      <c r="AD180" s="89">
        <v>32</v>
      </c>
      <c r="AE180" s="89">
        <v>31</v>
      </c>
      <c r="AF180" s="89">
        <v>31</v>
      </c>
      <c r="AG180" s="89">
        <v>32</v>
      </c>
      <c r="AH180" s="89">
        <v>30</v>
      </c>
      <c r="AI180" s="89">
        <v>29</v>
      </c>
      <c r="AJ180" s="89">
        <v>29</v>
      </c>
      <c r="AK180" s="89">
        <v>29</v>
      </c>
      <c r="AL180" s="89">
        <v>27</v>
      </c>
      <c r="AM180" s="89">
        <v>26</v>
      </c>
      <c r="AN180" s="89">
        <v>26</v>
      </c>
      <c r="AO180" s="89">
        <v>27</v>
      </c>
      <c r="AP180" s="89">
        <v>27</v>
      </c>
      <c r="AQ180" s="89">
        <v>27</v>
      </c>
      <c r="AR180" s="89">
        <v>25</v>
      </c>
      <c r="AS180" s="89">
        <v>25</v>
      </c>
      <c r="AT180" s="89">
        <v>25</v>
      </c>
      <c r="AU180" s="89">
        <v>24</v>
      </c>
      <c r="AV180" s="89">
        <v>24</v>
      </c>
      <c r="AW180" s="89">
        <v>24</v>
      </c>
      <c r="AX180" s="89">
        <v>24</v>
      </c>
      <c r="AY180" s="89">
        <v>24</v>
      </c>
      <c r="AZ180" s="89">
        <v>22</v>
      </c>
      <c r="BA180" s="89">
        <v>22</v>
      </c>
      <c r="BB180" s="89">
        <v>22</v>
      </c>
      <c r="BC180" s="89">
        <v>22</v>
      </c>
      <c r="BD180" s="89">
        <v>22</v>
      </c>
      <c r="BE180" s="89">
        <v>22</v>
      </c>
      <c r="BF180" s="89">
        <v>22</v>
      </c>
      <c r="BG180" s="89">
        <v>22</v>
      </c>
      <c r="BH180" s="89">
        <v>22</v>
      </c>
      <c r="BI180" s="89">
        <v>22</v>
      </c>
      <c r="BJ180" s="89">
        <v>22</v>
      </c>
      <c r="BK180" s="89">
        <v>22</v>
      </c>
      <c r="BL180" s="89">
        <v>22</v>
      </c>
      <c r="BM180" s="89">
        <v>22</v>
      </c>
      <c r="BN180" s="89">
        <v>22</v>
      </c>
      <c r="BO180" s="89">
        <v>22</v>
      </c>
      <c r="BP180" s="89">
        <v>22</v>
      </c>
      <c r="BQ180" s="89">
        <v>22</v>
      </c>
      <c r="BR180" s="89">
        <v>22</v>
      </c>
      <c r="BS180" s="89">
        <v>22</v>
      </c>
      <c r="BT180" s="89">
        <v>22</v>
      </c>
      <c r="BU180" s="89">
        <v>22</v>
      </c>
      <c r="BV180" s="89">
        <v>22</v>
      </c>
      <c r="BW180" s="89">
        <v>46</v>
      </c>
      <c r="BX180" s="89">
        <v>22</v>
      </c>
      <c r="BY180" s="89">
        <v>22</v>
      </c>
      <c r="BZ180" s="89">
        <v>41</v>
      </c>
      <c r="CA180" s="89">
        <v>22</v>
      </c>
      <c r="CB180" s="89">
        <v>22</v>
      </c>
      <c r="CC180" s="89">
        <v>22</v>
      </c>
      <c r="CD180" s="89">
        <v>21</v>
      </c>
      <c r="CE180" s="89">
        <v>43</v>
      </c>
      <c r="CF180" s="89">
        <v>28</v>
      </c>
    </row>
    <row r="181" spans="1:84" x14ac:dyDescent="0.25">
      <c r="A181" s="48" t="s">
        <v>154</v>
      </c>
      <c r="B181" s="49" t="s">
        <v>165</v>
      </c>
      <c r="C181" s="50" t="s">
        <v>156</v>
      </c>
      <c r="D181" s="17"/>
      <c r="E181" s="11"/>
      <c r="F181" s="14" t="s">
        <v>172</v>
      </c>
      <c r="G181" s="23" t="e">
        <f ca="1">G180/G53</f>
        <v>#REF!</v>
      </c>
      <c r="H181" s="60" t="e">
        <f>IF(H53=0, 0, H180/H53)</f>
        <v>#REF!</v>
      </c>
      <c r="I181" s="60">
        <v>1.6910732918360739E-3</v>
      </c>
      <c r="J181" s="60">
        <v>2.1302040511248974E-3</v>
      </c>
      <c r="K181" s="60">
        <v>2.146488420259838E-3</v>
      </c>
      <c r="L181" s="60">
        <v>2.1630808451465872E-3</v>
      </c>
      <c r="M181" s="60">
        <v>2.3117985792946911E-3</v>
      </c>
      <c r="N181" s="60">
        <v>1.9638473555010044E-3</v>
      </c>
      <c r="O181" s="60">
        <v>2.5600446844163097E-3</v>
      </c>
      <c r="P181" s="60">
        <v>2.7321071376298972E-3</v>
      </c>
      <c r="Q181" s="60">
        <v>2.9737061769616025E-3</v>
      </c>
      <c r="R181" s="60">
        <v>2.3591375432051353E-3</v>
      </c>
      <c r="S181" s="60">
        <v>2.7619439384145269E-3</v>
      </c>
      <c r="T181" s="60">
        <v>2.8836911246395386E-3</v>
      </c>
      <c r="U181" s="60">
        <v>2.9679461812425799E-3</v>
      </c>
      <c r="V181" s="60">
        <v>3.0192388709450921E-3</v>
      </c>
      <c r="W181" s="60">
        <v>3.7287547693374955E-3</v>
      </c>
      <c r="X181" s="60">
        <v>3.7955688939888782E-3</v>
      </c>
      <c r="Y181" s="60">
        <v>4.3168356590703744E-3</v>
      </c>
      <c r="Z181" s="60">
        <v>4.9048230760247577E-3</v>
      </c>
      <c r="AA181" s="60">
        <v>4.4600938967136149E-3</v>
      </c>
      <c r="AB181" s="60">
        <v>4.7204968944099378E-3</v>
      </c>
      <c r="AC181" s="60">
        <v>4.176686495380332E-3</v>
      </c>
      <c r="AD181" s="60">
        <v>4.415620256657927E-3</v>
      </c>
      <c r="AE181" s="60">
        <v>4.57767277023036E-3</v>
      </c>
      <c r="AF181" s="60">
        <v>4.0139842030299105E-3</v>
      </c>
      <c r="AG181" s="60">
        <v>3.8332534738859609E-3</v>
      </c>
      <c r="AH181" s="60">
        <v>4.0518638573743921E-3</v>
      </c>
      <c r="AI181" s="60">
        <v>4.8100845911428101E-3</v>
      </c>
      <c r="AJ181" s="60">
        <v>4.6902797994501054E-3</v>
      </c>
      <c r="AK181" s="60">
        <v>5.5332951726769697E-3</v>
      </c>
      <c r="AL181" s="60">
        <v>5.8441558441558444E-3</v>
      </c>
      <c r="AM181" s="60">
        <v>4.9448459490300497E-3</v>
      </c>
      <c r="AN181" s="60">
        <v>4.1250198318261147E-3</v>
      </c>
      <c r="AO181" s="60">
        <v>4.335260115606936E-3</v>
      </c>
      <c r="AP181" s="60">
        <v>4.8094050587816177E-3</v>
      </c>
      <c r="AQ181" s="60">
        <v>5.6544502617801046E-3</v>
      </c>
      <c r="AR181" s="60">
        <v>5.3949072075960298E-3</v>
      </c>
      <c r="AS181" s="60">
        <v>5.7924003707136235E-3</v>
      </c>
      <c r="AT181" s="60">
        <v>5.8561724057156241E-3</v>
      </c>
      <c r="AU181" s="60">
        <v>4.434589800443459E-3</v>
      </c>
      <c r="AV181" s="60">
        <v>3.8332534738859609E-3</v>
      </c>
      <c r="AW181" s="60">
        <v>3.8486209108402822E-3</v>
      </c>
      <c r="AX181" s="60">
        <v>4.3305665824612052E-3</v>
      </c>
      <c r="AY181" s="60">
        <v>4.5540796963946866E-3</v>
      </c>
      <c r="AZ181" s="60">
        <v>4.5286125977768632E-3</v>
      </c>
      <c r="BA181" s="60">
        <v>4.9482681061628429E-3</v>
      </c>
      <c r="BB181" s="60">
        <v>5.1425899953249183E-3</v>
      </c>
      <c r="BC181" s="60">
        <v>5.3593179049939103E-3</v>
      </c>
      <c r="BD181" s="60">
        <v>5.5387713997985906E-3</v>
      </c>
      <c r="BE181" s="60">
        <v>5.5318078953985415E-3</v>
      </c>
      <c r="BF181" s="60">
        <v>5.6309188635781928E-3</v>
      </c>
      <c r="BG181" s="60">
        <v>5.8001581861323488E-3</v>
      </c>
      <c r="BH181" s="60">
        <v>5.3449951409135082E-3</v>
      </c>
      <c r="BI181" s="60">
        <v>5.7879505393317546E-3</v>
      </c>
      <c r="BJ181" s="60">
        <v>6.5671641791044772E-3</v>
      </c>
      <c r="BK181" s="60">
        <v>6.3990692262943568E-3</v>
      </c>
      <c r="BL181" s="60">
        <v>5.6642636457260552E-3</v>
      </c>
      <c r="BM181" s="60">
        <v>5.8572949946751867E-3</v>
      </c>
      <c r="BN181" s="60">
        <v>5.8016877637130804E-3</v>
      </c>
      <c r="BO181" s="60">
        <v>6.8006182380216385E-3</v>
      </c>
      <c r="BP181" s="60">
        <v>5.8339962874569083E-3</v>
      </c>
      <c r="BQ181" s="60">
        <v>5.7621791513881616E-3</v>
      </c>
      <c r="BR181" s="60">
        <v>5.7757941716986083E-3</v>
      </c>
      <c r="BS181" s="60">
        <v>5.989654233596515E-3</v>
      </c>
      <c r="BT181" s="60">
        <v>5.9203444564047362E-3</v>
      </c>
      <c r="BU181" s="60">
        <v>7.2036673215455137E-3</v>
      </c>
      <c r="BV181" s="60">
        <v>6.6828675577156743E-3</v>
      </c>
      <c r="BW181" s="60">
        <v>1.3458162668227034E-2</v>
      </c>
      <c r="BX181" s="60">
        <v>6.1264271790587577E-3</v>
      </c>
      <c r="BY181" s="60">
        <v>6.5691251119737231E-3</v>
      </c>
      <c r="BZ181" s="60">
        <v>1.0671525247267048E-2</v>
      </c>
      <c r="CA181" s="60">
        <v>5.5555555555555558E-3</v>
      </c>
      <c r="CB181" s="60">
        <v>5.6366897258519084E-3</v>
      </c>
      <c r="CC181" s="60">
        <v>1.0731707317073172E-3</v>
      </c>
      <c r="CD181" s="60">
        <v>2.4193548387096775E-3</v>
      </c>
      <c r="CE181" s="60">
        <v>4.2586907002079826E-3</v>
      </c>
      <c r="CF181" s="60">
        <v>2.3644654619152171E-3</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61407</v>
      </c>
      <c r="J182" s="89">
        <v>60230</v>
      </c>
      <c r="K182" s="89">
        <v>59769</v>
      </c>
      <c r="L182" s="89">
        <v>58200</v>
      </c>
      <c r="M182" s="89">
        <v>56698</v>
      </c>
      <c r="N182" s="89">
        <v>55761</v>
      </c>
      <c r="O182" s="89">
        <v>54780</v>
      </c>
      <c r="P182" s="89">
        <v>53578</v>
      </c>
      <c r="Q182" s="89">
        <v>53401</v>
      </c>
      <c r="R182" s="89">
        <v>48880</v>
      </c>
      <c r="S182" s="89">
        <v>47632</v>
      </c>
      <c r="T182" s="89">
        <v>46385</v>
      </c>
      <c r="U182" s="89">
        <v>45198</v>
      </c>
      <c r="V182" s="89">
        <v>43862</v>
      </c>
      <c r="W182" s="89">
        <v>42218</v>
      </c>
      <c r="X182" s="89">
        <v>41228</v>
      </c>
      <c r="Y182" s="89">
        <v>39927</v>
      </c>
      <c r="Z182" s="89">
        <v>39524</v>
      </c>
      <c r="AA182" s="89">
        <v>38527</v>
      </c>
      <c r="AB182" s="89">
        <v>37288</v>
      </c>
      <c r="AC182" s="89">
        <v>36187</v>
      </c>
      <c r="AD182" s="89">
        <v>35244</v>
      </c>
      <c r="AE182" s="89">
        <v>33713</v>
      </c>
      <c r="AF182" s="89">
        <v>33011</v>
      </c>
      <c r="AG182" s="89">
        <v>31094</v>
      </c>
      <c r="AH182" s="89">
        <v>30677</v>
      </c>
      <c r="AI182" s="89">
        <v>29742</v>
      </c>
      <c r="AJ182" s="89">
        <v>28965</v>
      </c>
      <c r="AK182" s="89">
        <v>27838</v>
      </c>
      <c r="AL182" s="89">
        <v>27291</v>
      </c>
      <c r="AM182" s="89">
        <v>27074</v>
      </c>
      <c r="AN182" s="89">
        <v>26994</v>
      </c>
      <c r="AO182" s="89">
        <v>36188</v>
      </c>
      <c r="AP182" s="89">
        <v>35499</v>
      </c>
      <c r="AQ182" s="89">
        <v>35093</v>
      </c>
      <c r="AR182" s="89">
        <v>34826</v>
      </c>
      <c r="AS182" s="89">
        <v>34543</v>
      </c>
      <c r="AT182" s="89">
        <v>34482</v>
      </c>
      <c r="AU182" s="89">
        <v>35452</v>
      </c>
      <c r="AV182" s="89">
        <v>34847</v>
      </c>
      <c r="AW182" s="89">
        <v>33369</v>
      </c>
      <c r="AX182" s="89">
        <v>31116</v>
      </c>
      <c r="AY182" s="89">
        <v>29505</v>
      </c>
      <c r="AZ182" s="89">
        <v>30875</v>
      </c>
      <c r="BA182" s="89">
        <v>28686</v>
      </c>
      <c r="BB182" s="89">
        <v>30120</v>
      </c>
      <c r="BC182" s="89">
        <v>29519</v>
      </c>
      <c r="BD182" s="89">
        <v>29150</v>
      </c>
      <c r="BE182" s="89">
        <v>28557</v>
      </c>
      <c r="BF182" s="89">
        <v>27866</v>
      </c>
      <c r="BG182" s="89">
        <v>27319</v>
      </c>
      <c r="BH182" s="89">
        <v>26678</v>
      </c>
      <c r="BI182" s="89">
        <v>25869</v>
      </c>
      <c r="BJ182" s="89">
        <v>25151</v>
      </c>
      <c r="BK182" s="89">
        <v>24465</v>
      </c>
      <c r="BL182" s="89">
        <v>23718</v>
      </c>
      <c r="BM182" s="89">
        <v>23146</v>
      </c>
      <c r="BN182" s="89">
        <v>22537</v>
      </c>
      <c r="BO182" s="89">
        <v>21920</v>
      </c>
      <c r="BP182" s="89">
        <v>21081</v>
      </c>
      <c r="BQ182" s="89">
        <v>20410</v>
      </c>
      <c r="BR182" s="89">
        <v>19817</v>
      </c>
      <c r="BS182" s="89">
        <v>19260</v>
      </c>
      <c r="BT182" s="89">
        <v>18630</v>
      </c>
      <c r="BU182" s="89">
        <v>17781</v>
      </c>
      <c r="BV182" s="89">
        <v>17332</v>
      </c>
      <c r="BW182" s="89">
        <v>16600</v>
      </c>
      <c r="BX182" s="89">
        <v>16091</v>
      </c>
      <c r="BY182" s="89">
        <v>15588</v>
      </c>
      <c r="BZ182" s="89">
        <v>15130</v>
      </c>
      <c r="CA182" s="89">
        <v>14700</v>
      </c>
      <c r="CB182" s="89">
        <v>14343</v>
      </c>
      <c r="CC182" s="89">
        <v>13909</v>
      </c>
      <c r="CD182" s="89">
        <v>13274</v>
      </c>
      <c r="CE182" s="89">
        <v>12640</v>
      </c>
      <c r="CF182" s="89">
        <v>12401</v>
      </c>
    </row>
    <row r="183" spans="1:84" x14ac:dyDescent="0.25">
      <c r="A183" s="48" t="s">
        <v>117</v>
      </c>
      <c r="B183" s="49" t="s">
        <v>118</v>
      </c>
      <c r="C183" s="50" t="s">
        <v>119</v>
      </c>
      <c r="D183" s="17"/>
      <c r="E183" s="11"/>
      <c r="F183" s="14" t="s">
        <v>172</v>
      </c>
      <c r="G183" s="23" t="e">
        <f ca="1">G182/G53</f>
        <v>#REF!</v>
      </c>
      <c r="H183" s="60" t="e">
        <f>IF(H53=0, 0, H182/H53)</f>
        <v>#REF!</v>
      </c>
      <c r="I183" s="60">
        <v>2.2094412262080381</v>
      </c>
      <c r="J183" s="60">
        <v>2.2509156140219746</v>
      </c>
      <c r="K183" s="60">
        <v>2.250762568254566</v>
      </c>
      <c r="L183" s="60">
        <v>2.2480590212059175</v>
      </c>
      <c r="M183" s="60">
        <v>2.3831701063427349</v>
      </c>
      <c r="N183" s="60">
        <v>2.4887748270475338</v>
      </c>
      <c r="O183" s="60">
        <v>2.5498045056786447</v>
      </c>
      <c r="P183" s="60">
        <v>2.6139435039274042</v>
      </c>
      <c r="Q183" s="60">
        <v>2.785945325542571</v>
      </c>
      <c r="R183" s="60">
        <v>2.6817358863224885</v>
      </c>
      <c r="S183" s="60">
        <v>2.7990832696715051</v>
      </c>
      <c r="T183" s="60">
        <v>2.9724447292534446</v>
      </c>
      <c r="U183" s="60">
        <v>2.9810051444400476</v>
      </c>
      <c r="V183" s="60">
        <v>3.0797640780789215</v>
      </c>
      <c r="W183" s="60">
        <v>3.6609434616718697</v>
      </c>
      <c r="X183" s="60">
        <v>3.6391561479389178</v>
      </c>
      <c r="Y183" s="60">
        <v>4.0083324967372755</v>
      </c>
      <c r="Z183" s="60">
        <v>4.615672077542917</v>
      </c>
      <c r="AA183" s="60">
        <v>4.5219483568075116</v>
      </c>
      <c r="AB183" s="60">
        <v>4.6320496894409935</v>
      </c>
      <c r="AC183" s="60">
        <v>4.5800531578281234</v>
      </c>
      <c r="AD183" s="60">
        <v>4.863253760176625</v>
      </c>
      <c r="AE183" s="60">
        <v>4.9782929710572947</v>
      </c>
      <c r="AF183" s="60">
        <v>4.2743752427813027</v>
      </c>
      <c r="AG183" s="60">
        <v>3.7247244849065644</v>
      </c>
      <c r="AH183" s="60">
        <v>4.1433009184224741</v>
      </c>
      <c r="AI183" s="60">
        <v>4.933156410681705</v>
      </c>
      <c r="AJ183" s="60">
        <v>4.6846191169335274</v>
      </c>
      <c r="AK183" s="60">
        <v>5.3115817592062582</v>
      </c>
      <c r="AL183" s="60">
        <v>5.9071428571428575</v>
      </c>
      <c r="AM183" s="60">
        <v>5.1491061240015217</v>
      </c>
      <c r="AN183" s="60">
        <v>4.2827225130890056</v>
      </c>
      <c r="AO183" s="60">
        <v>5.8105330764290306</v>
      </c>
      <c r="AP183" s="60">
        <v>6.3232988956180973</v>
      </c>
      <c r="AQ183" s="60">
        <v>7.3493193717277485</v>
      </c>
      <c r="AR183" s="60">
        <v>7.5153215364695729</v>
      </c>
      <c r="AS183" s="60">
        <v>8.0034754402224273</v>
      </c>
      <c r="AT183" s="60">
        <v>8.077301475755446</v>
      </c>
      <c r="AU183" s="60">
        <v>6.550628233555063</v>
      </c>
      <c r="AV183" s="60">
        <v>5.56572432518767</v>
      </c>
      <c r="AW183" s="60">
        <v>5.3510262989095576</v>
      </c>
      <c r="AX183" s="60">
        <v>5.6145795741609525</v>
      </c>
      <c r="AY183" s="60">
        <v>5.5986717267552182</v>
      </c>
      <c r="AZ183" s="60">
        <v>6.3554960889254835</v>
      </c>
      <c r="BA183" s="60">
        <v>6.4520917678812415</v>
      </c>
      <c r="BB183" s="60">
        <v>7.0406732117812059</v>
      </c>
      <c r="BC183" s="60">
        <v>7.1909866017052373</v>
      </c>
      <c r="BD183" s="60">
        <v>7.3388721047331318</v>
      </c>
      <c r="BE183" s="60">
        <v>7.1805380940407346</v>
      </c>
      <c r="BF183" s="60">
        <v>7.1323265932940876</v>
      </c>
      <c r="BG183" s="60">
        <v>7.202478249406802</v>
      </c>
      <c r="BH183" s="60">
        <v>6.48153547133139</v>
      </c>
      <c r="BI183" s="60">
        <v>6.8058405682715071</v>
      </c>
      <c r="BJ183" s="60">
        <v>7.5077611940298503</v>
      </c>
      <c r="BK183" s="60">
        <v>7.1160558464223387</v>
      </c>
      <c r="BL183" s="60">
        <v>6.1065911431513902</v>
      </c>
      <c r="BM183" s="60">
        <v>6.1624068157614484</v>
      </c>
      <c r="BN183" s="60">
        <v>5.9433016877637135</v>
      </c>
      <c r="BO183" s="60">
        <v>6.7758887171561053</v>
      </c>
      <c r="BP183" s="60">
        <v>5.5902943516308667</v>
      </c>
      <c r="BQ183" s="60">
        <v>5.3457307490832893</v>
      </c>
      <c r="BR183" s="60">
        <v>5.2026778682068784</v>
      </c>
      <c r="BS183" s="60">
        <v>5.2436700245031309</v>
      </c>
      <c r="BT183" s="60">
        <v>5.0134553283100107</v>
      </c>
      <c r="BU183" s="60">
        <v>5.8222003929273081</v>
      </c>
      <c r="BV183" s="60">
        <v>5.2648845686512757</v>
      </c>
      <c r="BW183" s="60">
        <v>4.8566413107080164</v>
      </c>
      <c r="BX183" s="60">
        <v>4.4809245335561121</v>
      </c>
      <c r="BY183" s="60">
        <v>4.6545237384293818</v>
      </c>
      <c r="BZ183" s="60">
        <v>3.9380530973451329</v>
      </c>
      <c r="CA183" s="60">
        <v>3.7121212121212119</v>
      </c>
      <c r="CB183" s="60">
        <v>3.6748654880860876</v>
      </c>
      <c r="CC183" s="60">
        <v>0.67848780487804883</v>
      </c>
      <c r="CD183" s="60">
        <v>1.5292626728110599</v>
      </c>
      <c r="CE183" s="60">
        <v>1.2518569872239278</v>
      </c>
      <c r="CF183" s="60">
        <v>1.0472048640432359</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3879</v>
      </c>
      <c r="J184" s="89">
        <v>3862</v>
      </c>
      <c r="K184" s="89">
        <v>3813</v>
      </c>
      <c r="L184" s="89">
        <v>3693</v>
      </c>
      <c r="M184" s="89">
        <v>3642</v>
      </c>
      <c r="N184" s="89">
        <v>3587</v>
      </c>
      <c r="O184" s="89">
        <v>3517</v>
      </c>
      <c r="P184" s="89">
        <v>3470</v>
      </c>
      <c r="Q184" s="89">
        <v>3454</v>
      </c>
      <c r="R184" s="89">
        <v>2723</v>
      </c>
      <c r="S184" s="89">
        <v>2664</v>
      </c>
      <c r="T184" s="89">
        <v>2609</v>
      </c>
      <c r="U184" s="89">
        <v>2565</v>
      </c>
      <c r="V184" s="89">
        <v>2516</v>
      </c>
      <c r="W184" s="89">
        <v>2445</v>
      </c>
      <c r="X184" s="89">
        <v>2399</v>
      </c>
      <c r="Y184" s="89">
        <v>2366</v>
      </c>
      <c r="Z184" s="89">
        <v>2529</v>
      </c>
      <c r="AA184" s="89">
        <v>2470</v>
      </c>
      <c r="AB184" s="89">
        <v>2262</v>
      </c>
      <c r="AC184" s="89">
        <v>2215</v>
      </c>
      <c r="AD184" s="89">
        <v>2285</v>
      </c>
      <c r="AE184" s="89">
        <v>2101</v>
      </c>
      <c r="AF184" s="89">
        <v>2180</v>
      </c>
      <c r="AG184" s="89">
        <v>2138</v>
      </c>
      <c r="AH184" s="89">
        <v>2133</v>
      </c>
      <c r="AI184" s="89">
        <v>1962</v>
      </c>
      <c r="AJ184" s="89">
        <v>1898</v>
      </c>
      <c r="AK184" s="89">
        <v>1975</v>
      </c>
      <c r="AL184" s="89">
        <v>1936</v>
      </c>
      <c r="AM184" s="89">
        <v>1869</v>
      </c>
      <c r="AN184" s="89">
        <v>1683</v>
      </c>
      <c r="AO184" s="89">
        <v>3387</v>
      </c>
      <c r="AP184" s="89">
        <v>3399</v>
      </c>
      <c r="AQ184" s="89">
        <v>3479</v>
      </c>
      <c r="AR184" s="89">
        <v>3256</v>
      </c>
      <c r="AS184" s="89">
        <v>3277</v>
      </c>
      <c r="AT184" s="89">
        <v>3480</v>
      </c>
      <c r="AU184" s="89">
        <v>4132</v>
      </c>
      <c r="AV184" s="89">
        <v>4523</v>
      </c>
      <c r="AW184" s="89">
        <v>4485</v>
      </c>
      <c r="AX184" s="89">
        <v>3857</v>
      </c>
      <c r="AY184" s="89">
        <v>3299</v>
      </c>
      <c r="AZ184" s="89">
        <v>4262</v>
      </c>
      <c r="BA184" s="89">
        <v>3743</v>
      </c>
      <c r="BB184" s="89">
        <v>4115</v>
      </c>
      <c r="BC184" s="89">
        <v>4005</v>
      </c>
      <c r="BD184" s="89">
        <v>3950</v>
      </c>
      <c r="BE184" s="89">
        <v>3856</v>
      </c>
      <c r="BF184" s="89">
        <v>3772</v>
      </c>
      <c r="BG184" s="89">
        <v>3696</v>
      </c>
      <c r="BH184" s="89">
        <v>3614</v>
      </c>
      <c r="BI184" s="89">
        <v>3522</v>
      </c>
      <c r="BJ184" s="89">
        <v>3472</v>
      </c>
      <c r="BK184" s="89">
        <v>3364</v>
      </c>
      <c r="BL184" s="89">
        <v>3250</v>
      </c>
      <c r="BM184" s="89">
        <v>3149</v>
      </c>
      <c r="BN184" s="89">
        <v>3043</v>
      </c>
      <c r="BO184" s="89">
        <v>2954</v>
      </c>
      <c r="BP184" s="89">
        <v>2840</v>
      </c>
      <c r="BQ184" s="89">
        <v>27613</v>
      </c>
      <c r="BR184" s="89">
        <v>2662</v>
      </c>
      <c r="BS184" s="89">
        <v>2581</v>
      </c>
      <c r="BT184" s="89">
        <v>2492</v>
      </c>
      <c r="BU184" s="89">
        <v>2432</v>
      </c>
      <c r="BV184" s="89">
        <v>2410</v>
      </c>
      <c r="BW184" s="89">
        <v>2399</v>
      </c>
      <c r="BX184" s="89">
        <v>2577</v>
      </c>
      <c r="BY184" s="89">
        <v>2554</v>
      </c>
      <c r="BZ184" s="89">
        <v>2452</v>
      </c>
      <c r="CA184" s="89">
        <v>2364</v>
      </c>
      <c r="CB184" s="89">
        <v>2272</v>
      </c>
      <c r="CC184" s="89">
        <v>2171</v>
      </c>
      <c r="CD184" s="89">
        <v>2053</v>
      </c>
      <c r="CE184" s="89">
        <v>1929</v>
      </c>
      <c r="CF184" s="89">
        <v>1618</v>
      </c>
    </row>
    <row r="185" spans="1:84" x14ac:dyDescent="0.25">
      <c r="A185" s="48" t="s">
        <v>161</v>
      </c>
      <c r="B185" s="49" t="s">
        <v>74</v>
      </c>
      <c r="C185" s="50" t="s">
        <v>175</v>
      </c>
      <c r="D185" s="17"/>
      <c r="E185" s="11"/>
      <c r="F185" s="14" t="s">
        <v>172</v>
      </c>
      <c r="G185" s="23" t="e">
        <f ca="1">G184/G53</f>
        <v>#REF!</v>
      </c>
      <c r="H185" s="60" t="e">
        <f>IF(H53=0, 0, H184/H53)</f>
        <v>#REF!</v>
      </c>
      <c r="I185" s="60">
        <v>0.13956751700068362</v>
      </c>
      <c r="J185" s="60">
        <v>0.14433066746393602</v>
      </c>
      <c r="K185" s="60">
        <v>0.14358877800790812</v>
      </c>
      <c r="L185" s="60">
        <v>0.14264745644868476</v>
      </c>
      <c r="M185" s="60">
        <v>0.15308309865075029</v>
      </c>
      <c r="N185" s="60">
        <v>0.16009819236777506</v>
      </c>
      <c r="O185" s="60">
        <v>0.16370322100167567</v>
      </c>
      <c r="P185" s="60">
        <v>0.16929306727813825</v>
      </c>
      <c r="Q185" s="60">
        <v>0.18019616026711185</v>
      </c>
      <c r="R185" s="60">
        <v>0.14939375651506007</v>
      </c>
      <c r="S185" s="60">
        <v>0.15654933301992124</v>
      </c>
      <c r="T185" s="60">
        <v>0.16719000320410124</v>
      </c>
      <c r="U185" s="60">
        <v>0.16917293233082706</v>
      </c>
      <c r="V185" s="60">
        <v>0.1766605813790198</v>
      </c>
      <c r="W185" s="60">
        <v>0.21201873048907388</v>
      </c>
      <c r="X185" s="60">
        <v>0.2117574366669609</v>
      </c>
      <c r="Y185" s="60">
        <v>0.23752635277582573</v>
      </c>
      <c r="Z185" s="60">
        <v>0.2953404180777765</v>
      </c>
      <c r="AA185" s="60">
        <v>0.289906103286385</v>
      </c>
      <c r="AB185" s="60">
        <v>0.2809937888198758</v>
      </c>
      <c r="AC185" s="60">
        <v>0.28034426022022529</v>
      </c>
      <c r="AD185" s="60">
        <v>0.31530288395198014</v>
      </c>
      <c r="AE185" s="60">
        <v>0.31024808033077378</v>
      </c>
      <c r="AF185" s="60">
        <v>0.28227372782597437</v>
      </c>
      <c r="AG185" s="60">
        <v>0.25610924772400573</v>
      </c>
      <c r="AH185" s="60">
        <v>0.28808752025931927</v>
      </c>
      <c r="AI185" s="60">
        <v>0.32542710233869632</v>
      </c>
      <c r="AJ185" s="60">
        <v>0.3069707261847</v>
      </c>
      <c r="AK185" s="60">
        <v>0.37683648158748329</v>
      </c>
      <c r="AL185" s="60">
        <v>0.41904761904761906</v>
      </c>
      <c r="AM185" s="60">
        <v>0.35545834918219854</v>
      </c>
      <c r="AN185" s="60">
        <v>0.26701570680628273</v>
      </c>
      <c r="AO185" s="60">
        <v>0.54383429672447015</v>
      </c>
      <c r="AP185" s="60">
        <v>0.60545065906661921</v>
      </c>
      <c r="AQ185" s="60">
        <v>0.72858638743455495</v>
      </c>
      <c r="AR185" s="60">
        <v>0.70263271471730682</v>
      </c>
      <c r="AS185" s="60">
        <v>0.75926784059314179</v>
      </c>
      <c r="AT185" s="60">
        <v>0.81517919887561485</v>
      </c>
      <c r="AU185" s="60">
        <v>0.7634885439763488</v>
      </c>
      <c r="AV185" s="60">
        <v>0.72240856093275829</v>
      </c>
      <c r="AW185" s="60">
        <v>0.71921103271327769</v>
      </c>
      <c r="AX185" s="60">
        <v>0.69595813785636951</v>
      </c>
      <c r="AY185" s="60">
        <v>0.62599620493358632</v>
      </c>
      <c r="AZ185" s="60">
        <v>0.87731576780568132</v>
      </c>
      <c r="BA185" s="60">
        <v>0.84188034188034189</v>
      </c>
      <c r="BB185" s="60">
        <v>0.96189808321645631</v>
      </c>
      <c r="BC185" s="60">
        <v>0.97563946406820945</v>
      </c>
      <c r="BD185" s="60">
        <v>0.99446122860020136</v>
      </c>
      <c r="BE185" s="60">
        <v>0.96957505657530807</v>
      </c>
      <c r="BF185" s="60">
        <v>0.96544663424622468</v>
      </c>
      <c r="BG185" s="60">
        <v>0.97442657527023469</v>
      </c>
      <c r="BH185" s="60">
        <v>0.87803692905733721</v>
      </c>
      <c r="BI185" s="60">
        <v>0.92659826361483821</v>
      </c>
      <c r="BJ185" s="60">
        <v>1.0364179104477611</v>
      </c>
      <c r="BK185" s="60">
        <v>0.97847585805700987</v>
      </c>
      <c r="BL185" s="60">
        <v>0.83676622039134907</v>
      </c>
      <c r="BM185" s="60">
        <v>0.83839190628328009</v>
      </c>
      <c r="BN185" s="60">
        <v>0.80247890295358648</v>
      </c>
      <c r="BO185" s="60">
        <v>0.91313755795981455</v>
      </c>
      <c r="BP185" s="60">
        <v>0.7531158843808009</v>
      </c>
      <c r="BQ185" s="60">
        <v>7.2323205866946045</v>
      </c>
      <c r="BR185" s="60">
        <v>0.69887109477553166</v>
      </c>
      <c r="BS185" s="60">
        <v>0.70269534440511838</v>
      </c>
      <c r="BT185" s="60">
        <v>0.67061356297093644</v>
      </c>
      <c r="BU185" s="60">
        <v>0.79633267845448596</v>
      </c>
      <c r="BV185" s="60">
        <v>0.73207776427703519</v>
      </c>
      <c r="BW185" s="60">
        <v>0.70187244002340554</v>
      </c>
      <c r="BX185" s="60">
        <v>0.71762740183792817</v>
      </c>
      <c r="BY185" s="60">
        <v>0.76261570618094954</v>
      </c>
      <c r="BZ185" s="60">
        <v>0.63820926600728789</v>
      </c>
      <c r="CA185" s="60">
        <v>0.59696969696969693</v>
      </c>
      <c r="CB185" s="60">
        <v>0.58211632077888809</v>
      </c>
      <c r="CC185" s="60">
        <v>0.10590243902439024</v>
      </c>
      <c r="CD185" s="60">
        <v>0.23652073732718895</v>
      </c>
      <c r="CE185" s="60">
        <v>0.1910468455977023</v>
      </c>
      <c r="CF185" s="60">
        <v>0.13663232562067218</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7"/>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54023</v>
      </c>
      <c r="J188" s="116">
        <v>53322</v>
      </c>
      <c r="K188" s="116">
        <v>52269</v>
      </c>
      <c r="L188" s="116">
        <v>50668</v>
      </c>
      <c r="M188" s="116">
        <v>49690</v>
      </c>
      <c r="N188" s="116">
        <v>48645</v>
      </c>
      <c r="O188" s="116">
        <v>47706</v>
      </c>
      <c r="P188" s="116">
        <v>46942</v>
      </c>
      <c r="Q188" s="116">
        <v>46055</v>
      </c>
      <c r="R188" s="116">
        <v>38781</v>
      </c>
      <c r="S188" s="116">
        <v>34210</v>
      </c>
      <c r="T188" s="116">
        <v>36291</v>
      </c>
      <c r="U188" s="116">
        <v>35432</v>
      </c>
      <c r="V188" s="116">
        <v>34279</v>
      </c>
      <c r="W188" s="116">
        <v>32705</v>
      </c>
      <c r="X188" s="116">
        <v>31493</v>
      </c>
      <c r="Y188" s="116">
        <v>30886</v>
      </c>
      <c r="Z188" s="116">
        <v>30857</v>
      </c>
      <c r="AA188" s="116">
        <v>29636</v>
      </c>
      <c r="AB188" s="116">
        <v>28187</v>
      </c>
      <c r="AC188" s="116">
        <v>27119</v>
      </c>
      <c r="AD188" s="116">
        <v>26218</v>
      </c>
      <c r="AE188" s="116">
        <v>24881</v>
      </c>
      <c r="AF188" s="116">
        <v>24034</v>
      </c>
      <c r="AG188" s="116">
        <v>23232</v>
      </c>
      <c r="AH188" s="116">
        <v>23275</v>
      </c>
      <c r="AI188" s="116">
        <v>22512</v>
      </c>
      <c r="AJ188" s="116">
        <v>21251</v>
      </c>
      <c r="AK188" s="116">
        <v>20604</v>
      </c>
      <c r="AL188" s="116">
        <v>19658</v>
      </c>
      <c r="AM188" s="116">
        <v>19189</v>
      </c>
      <c r="AN188" s="116">
        <v>18548</v>
      </c>
      <c r="AO188" s="116">
        <v>25743</v>
      </c>
      <c r="AP188" s="116">
        <v>24795</v>
      </c>
      <c r="AQ188" s="116">
        <v>24033</v>
      </c>
      <c r="AR188" s="116">
        <v>23605</v>
      </c>
      <c r="AS188" s="116">
        <v>23386</v>
      </c>
      <c r="AT188" s="116">
        <v>23158</v>
      </c>
      <c r="AU188" s="116">
        <v>23416</v>
      </c>
      <c r="AV188" s="116">
        <v>23552</v>
      </c>
      <c r="AW188" s="116">
        <v>22788</v>
      </c>
      <c r="AX188" s="116">
        <v>21415</v>
      </c>
      <c r="AY188" s="116">
        <v>19843</v>
      </c>
      <c r="AZ188" s="116">
        <v>20377</v>
      </c>
      <c r="BA188" s="116">
        <v>18059</v>
      </c>
      <c r="BB188" s="116">
        <v>19200</v>
      </c>
      <c r="BC188" s="116">
        <v>19273</v>
      </c>
      <c r="BD188" s="116">
        <v>19459</v>
      </c>
      <c r="BE188" s="116">
        <v>19058</v>
      </c>
      <c r="BF188" s="116">
        <v>3907</v>
      </c>
      <c r="BG188" s="116">
        <v>18050</v>
      </c>
      <c r="BH188" s="116">
        <v>17284</v>
      </c>
      <c r="BI188" s="116">
        <v>16761</v>
      </c>
      <c r="BJ188" s="116">
        <v>16337</v>
      </c>
      <c r="BK188" s="116">
        <v>15684</v>
      </c>
      <c r="BL188" s="116">
        <v>14910</v>
      </c>
      <c r="BM188" s="116">
        <v>14206</v>
      </c>
      <c r="BN188" s="116">
        <v>13619</v>
      </c>
      <c r="BO188" s="116">
        <v>13086</v>
      </c>
      <c r="BP188" s="116">
        <v>12502</v>
      </c>
      <c r="BQ188" s="116">
        <v>11953</v>
      </c>
      <c r="BR188" s="116">
        <v>11427</v>
      </c>
      <c r="BS188" s="116">
        <v>10849</v>
      </c>
      <c r="BT188" s="116">
        <v>10558</v>
      </c>
      <c r="BU188" s="116">
        <v>10368</v>
      </c>
      <c r="BV188" s="116">
        <v>10596</v>
      </c>
      <c r="BW188" s="116">
        <v>11071</v>
      </c>
      <c r="BX188" s="116">
        <v>11769</v>
      </c>
      <c r="BY188" s="116">
        <v>11724</v>
      </c>
      <c r="BZ188" s="116">
        <v>11384</v>
      </c>
      <c r="CA188" s="116">
        <v>11118</v>
      </c>
      <c r="CB188" s="116">
        <v>10768</v>
      </c>
      <c r="CC188" s="116">
        <v>10468</v>
      </c>
      <c r="CD188" s="116">
        <v>9944</v>
      </c>
      <c r="CE188" s="116">
        <v>9329</v>
      </c>
      <c r="CF188" s="116">
        <v>13528</v>
      </c>
    </row>
    <row r="189" spans="1:84" x14ac:dyDescent="0.25">
      <c r="A189" s="48" t="s">
        <v>117</v>
      </c>
      <c r="B189" s="49" t="s">
        <v>118</v>
      </c>
      <c r="C189" s="50" t="s">
        <v>119</v>
      </c>
      <c r="D189" s="17"/>
      <c r="E189" s="11"/>
      <c r="F189" s="14" t="s">
        <v>172</v>
      </c>
      <c r="G189" s="23" t="e">
        <f ca="1">G188/G53</f>
        <v>#REF!</v>
      </c>
      <c r="H189" s="30" t="e">
        <f>IF(H53=0, 0, H188/H53)</f>
        <v>#REF!</v>
      </c>
      <c r="I189" s="30">
        <v>1.9437628179757493</v>
      </c>
      <c r="J189" s="30">
        <v>1.992749831825996</v>
      </c>
      <c r="K189" s="30">
        <v>1.9683298813782715</v>
      </c>
      <c r="L189" s="30">
        <v>1.9571246475337016</v>
      </c>
      <c r="M189" s="30">
        <v>2.0886049346391493</v>
      </c>
      <c r="N189" s="30">
        <v>2.1711671501896896</v>
      </c>
      <c r="O189" s="30">
        <v>2.2205362129957176</v>
      </c>
      <c r="P189" s="30">
        <v>2.2901888081182613</v>
      </c>
      <c r="Q189" s="30">
        <v>2.4027024207011687</v>
      </c>
      <c r="R189" s="30">
        <v>2.1276677456520545</v>
      </c>
      <c r="S189" s="30">
        <v>2.0103425985778927</v>
      </c>
      <c r="T189" s="30">
        <v>2.3256007689842999</v>
      </c>
      <c r="U189" s="30">
        <v>2.3368948687508246</v>
      </c>
      <c r="V189" s="30">
        <v>2.406895099002949</v>
      </c>
      <c r="W189" s="30">
        <v>2.836021505376344</v>
      </c>
      <c r="X189" s="30">
        <v>2.7798570041486452</v>
      </c>
      <c r="Y189" s="30">
        <v>3.1006927015359902</v>
      </c>
      <c r="Z189" s="30">
        <v>3.6035268013546653</v>
      </c>
      <c r="AA189" s="30">
        <v>3.4784037558685448</v>
      </c>
      <c r="AB189" s="30">
        <v>3.5014906832298136</v>
      </c>
      <c r="AC189" s="30">
        <v>3.432350335400582</v>
      </c>
      <c r="AD189" s="30">
        <v>3.6177728715330479</v>
      </c>
      <c r="AE189" s="30">
        <v>3.6740992321323094</v>
      </c>
      <c r="AF189" s="30">
        <v>3.1120031076006733</v>
      </c>
      <c r="AG189" s="30">
        <v>2.7829420220412073</v>
      </c>
      <c r="AH189" s="30">
        <v>3.1435710426796328</v>
      </c>
      <c r="AI189" s="30">
        <v>3.7339525626140322</v>
      </c>
      <c r="AJ189" s="30">
        <v>3.4370046902797995</v>
      </c>
      <c r="AK189" s="30">
        <v>3.9313108185460788</v>
      </c>
      <c r="AL189" s="30">
        <v>4.2549783549783546</v>
      </c>
      <c r="AM189" s="30">
        <v>3.6494864967668317</v>
      </c>
      <c r="AN189" s="30">
        <v>2.9427256861811837</v>
      </c>
      <c r="AO189" s="30">
        <v>4.1334296724470132</v>
      </c>
      <c r="AP189" s="30">
        <v>4.4166369789811188</v>
      </c>
      <c r="AQ189" s="30">
        <v>5.0330890052356017</v>
      </c>
      <c r="AR189" s="30">
        <v>5.0938713854121707</v>
      </c>
      <c r="AS189" s="30">
        <v>5.4184430027803518</v>
      </c>
      <c r="AT189" s="30">
        <v>5.4246896228624975</v>
      </c>
      <c r="AU189" s="30">
        <v>4.3266814486326686</v>
      </c>
      <c r="AV189" s="30">
        <v>3.7616994090400895</v>
      </c>
      <c r="AW189" s="30">
        <v>3.6542655548428478</v>
      </c>
      <c r="AX189" s="30">
        <v>3.8641284734752799</v>
      </c>
      <c r="AY189" s="30">
        <v>3.7652751423149904</v>
      </c>
      <c r="AZ189" s="30">
        <v>4.1945244956772338</v>
      </c>
      <c r="BA189" s="30">
        <v>4.0618533513270352</v>
      </c>
      <c r="BB189" s="30">
        <v>4.4880785413744739</v>
      </c>
      <c r="BC189" s="30">
        <v>4.6950060901339832</v>
      </c>
      <c r="BD189" s="30">
        <v>4.8990433031218528</v>
      </c>
      <c r="BE189" s="30">
        <v>4.7920543122957007</v>
      </c>
      <c r="BF189" s="30">
        <v>1</v>
      </c>
      <c r="BG189" s="30">
        <v>4.7587661481676777</v>
      </c>
      <c r="BH189" s="30">
        <v>4.1992225461613213</v>
      </c>
      <c r="BI189" s="30">
        <v>4.4096290449881614</v>
      </c>
      <c r="BJ189" s="30">
        <v>4.8767164179104476</v>
      </c>
      <c r="BK189" s="30">
        <v>4.5619546247818503</v>
      </c>
      <c r="BL189" s="30">
        <v>3.8388259526261588</v>
      </c>
      <c r="BM189" s="30">
        <v>3.7822151224707135</v>
      </c>
      <c r="BN189" s="30">
        <v>3.5915084388185652</v>
      </c>
      <c r="BO189" s="30">
        <v>4.0451313755795981</v>
      </c>
      <c r="BP189" s="30">
        <v>3.3153009811721028</v>
      </c>
      <c r="BQ189" s="30">
        <v>3.1306966998428498</v>
      </c>
      <c r="BR189" s="30">
        <v>3</v>
      </c>
      <c r="BS189" s="30">
        <v>2.9537163081949358</v>
      </c>
      <c r="BT189" s="30">
        <v>2.8412271259418729</v>
      </c>
      <c r="BU189" s="30">
        <v>3.3948919449901767</v>
      </c>
      <c r="BV189" s="30">
        <v>3.2187120291616038</v>
      </c>
      <c r="BW189" s="30">
        <v>3.2390286717378585</v>
      </c>
      <c r="BX189" s="30">
        <v>3.2773600668337513</v>
      </c>
      <c r="BY189" s="30">
        <v>3.5007464914899971</v>
      </c>
      <c r="BZ189" s="30">
        <v>2.9630400832899531</v>
      </c>
      <c r="CA189" s="30">
        <v>2.8075757575757576</v>
      </c>
      <c r="CB189" s="30">
        <v>2.7589034076351524</v>
      </c>
      <c r="CC189" s="30">
        <v>0.51063414634146342</v>
      </c>
      <c r="CD189" s="30">
        <v>1.1456221198156682</v>
      </c>
      <c r="CE189" s="30">
        <v>0.9239378033079132</v>
      </c>
      <c r="CF189" s="30">
        <v>1.1423745988853233</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row>
    <row r="206" spans="1:84" ht="13.8" thickBot="1" x14ac:dyDescent="0.3">
      <c r="A206" s="17"/>
      <c r="B206" s="17"/>
      <c r="C206" s="17"/>
      <c r="D206" s="17"/>
      <c r="E206" s="11"/>
      <c r="F206" s="25" t="s">
        <v>192</v>
      </c>
      <c r="G206" s="1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116" t="e">
        <f>#REF!</f>
        <v>#REF!</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0</v>
      </c>
      <c r="AC207" s="116">
        <v>0</v>
      </c>
      <c r="AD207" s="116">
        <v>0</v>
      </c>
      <c r="AE207" s="116">
        <v>0</v>
      </c>
      <c r="AF207" s="116">
        <v>0</v>
      </c>
      <c r="AG207" s="116">
        <v>0</v>
      </c>
      <c r="AH207" s="116">
        <v>0</v>
      </c>
      <c r="AI207" s="116">
        <v>0</v>
      </c>
      <c r="AJ207" s="116">
        <v>0</v>
      </c>
      <c r="AK207" s="116">
        <v>0</v>
      </c>
      <c r="AL207" s="116">
        <v>0</v>
      </c>
      <c r="AM207" s="116">
        <v>0</v>
      </c>
      <c r="AN207" s="116">
        <v>0</v>
      </c>
      <c r="AO207" s="116">
        <v>0</v>
      </c>
      <c r="AP207" s="116">
        <v>0</v>
      </c>
      <c r="AQ207" s="116">
        <v>0</v>
      </c>
      <c r="AR207" s="116">
        <v>0</v>
      </c>
      <c r="AS207" s="116">
        <v>0</v>
      </c>
      <c r="AT207" s="116">
        <v>0</v>
      </c>
      <c r="AU207" s="116">
        <v>0</v>
      </c>
      <c r="AV207" s="116">
        <v>0</v>
      </c>
      <c r="AW207" s="116">
        <v>0</v>
      </c>
      <c r="AX207" s="116">
        <v>0</v>
      </c>
      <c r="AY207" s="116">
        <v>0</v>
      </c>
      <c r="AZ207" s="116">
        <v>0</v>
      </c>
      <c r="BA207" s="116">
        <v>0</v>
      </c>
      <c r="BB207" s="116">
        <v>0</v>
      </c>
      <c r="BC207" s="116">
        <v>0</v>
      </c>
      <c r="BD207" s="116">
        <v>0</v>
      </c>
      <c r="BE207" s="116">
        <v>0</v>
      </c>
      <c r="BF207" s="116">
        <v>0</v>
      </c>
      <c r="BG207" s="116">
        <v>0</v>
      </c>
      <c r="BH207" s="116">
        <v>0</v>
      </c>
      <c r="BI207" s="116">
        <v>0</v>
      </c>
      <c r="BJ207" s="116">
        <v>0</v>
      </c>
      <c r="BK207" s="116">
        <v>0</v>
      </c>
      <c r="BL207" s="116">
        <v>0</v>
      </c>
      <c r="BM207" s="116">
        <v>0</v>
      </c>
      <c r="BN207" s="116">
        <v>0</v>
      </c>
      <c r="BO207" s="116">
        <v>0</v>
      </c>
      <c r="BP207" s="116">
        <v>0</v>
      </c>
      <c r="BQ207" s="116">
        <v>0</v>
      </c>
      <c r="BR207" s="116">
        <v>0</v>
      </c>
      <c r="BS207" s="116">
        <v>0</v>
      </c>
      <c r="BT207" s="116">
        <v>0</v>
      </c>
      <c r="BU207" s="116">
        <v>0</v>
      </c>
      <c r="BV207" s="116">
        <v>0</v>
      </c>
      <c r="BW207" s="116">
        <v>0</v>
      </c>
      <c r="BX207" s="116">
        <v>0</v>
      </c>
      <c r="BY207" s="116">
        <v>0</v>
      </c>
      <c r="BZ207" s="116">
        <v>0</v>
      </c>
      <c r="CA207" s="116">
        <v>0</v>
      </c>
      <c r="CB207" s="116">
        <v>0</v>
      </c>
      <c r="CC207" s="116">
        <v>0</v>
      </c>
      <c r="CD207" s="116">
        <v>0</v>
      </c>
      <c r="CE207" s="116">
        <v>0</v>
      </c>
      <c r="CF207" s="116">
        <v>0</v>
      </c>
    </row>
    <row r="208" spans="1:84" x14ac:dyDescent="0.25">
      <c r="A208" s="48" t="s">
        <v>194</v>
      </c>
      <c r="B208" s="49" t="s">
        <v>16</v>
      </c>
      <c r="C208" s="50" t="s">
        <v>17</v>
      </c>
      <c r="D208" s="17"/>
      <c r="E208" s="11"/>
      <c r="F208" s="27" t="s">
        <v>115</v>
      </c>
      <c r="G208" s="23" t="e">
        <f ca="1" xml:space="preserve"> G207/G9</f>
        <v>#REF!</v>
      </c>
      <c r="H208" s="30" t="e">
        <f>IF(H9=0, 0, H207/H9)</f>
        <v>#REF!</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116">
        <v>0</v>
      </c>
      <c r="AM209" s="116">
        <v>0</v>
      </c>
      <c r="AN209" s="116">
        <v>0</v>
      </c>
      <c r="AO209" s="116">
        <v>0</v>
      </c>
      <c r="AP209" s="116">
        <v>0</v>
      </c>
      <c r="AQ209" s="116">
        <v>0</v>
      </c>
      <c r="AR209" s="116">
        <v>0</v>
      </c>
      <c r="AS209" s="116">
        <v>0</v>
      </c>
      <c r="AT209" s="116">
        <v>0</v>
      </c>
      <c r="AU209" s="116">
        <v>0</v>
      </c>
      <c r="AV209" s="116">
        <v>0</v>
      </c>
      <c r="AW209" s="116">
        <v>0</v>
      </c>
      <c r="AX209" s="116">
        <v>0</v>
      </c>
      <c r="AY209" s="116">
        <v>0</v>
      </c>
      <c r="AZ209" s="116">
        <v>0</v>
      </c>
      <c r="BA209" s="116">
        <v>0</v>
      </c>
      <c r="BB209" s="116">
        <v>0</v>
      </c>
      <c r="BC209" s="116">
        <v>0</v>
      </c>
      <c r="BD209" s="116">
        <v>0</v>
      </c>
      <c r="BE209" s="116">
        <v>0</v>
      </c>
      <c r="BF209" s="116">
        <v>0</v>
      </c>
      <c r="BG209" s="116">
        <v>0</v>
      </c>
      <c r="BH209" s="116">
        <v>0</v>
      </c>
      <c r="BI209" s="116">
        <v>0</v>
      </c>
      <c r="BJ209" s="116">
        <v>0</v>
      </c>
      <c r="BK209" s="116">
        <v>0</v>
      </c>
      <c r="BL209" s="116">
        <v>0</v>
      </c>
      <c r="BM209" s="116">
        <v>0</v>
      </c>
      <c r="BN209" s="116">
        <v>0</v>
      </c>
      <c r="BO209" s="116">
        <v>0</v>
      </c>
      <c r="BP209" s="116">
        <v>0</v>
      </c>
      <c r="BQ209" s="116">
        <v>0</v>
      </c>
      <c r="BR209" s="116">
        <v>0</v>
      </c>
      <c r="BS209" s="116">
        <v>0</v>
      </c>
      <c r="BT209" s="116">
        <v>0</v>
      </c>
      <c r="BU209" s="116">
        <v>0</v>
      </c>
      <c r="BV209" s="116">
        <v>0</v>
      </c>
      <c r="BW209" s="116">
        <v>0</v>
      </c>
      <c r="BX209" s="116">
        <v>0</v>
      </c>
      <c r="BY209" s="116">
        <v>0</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116">
        <v>0</v>
      </c>
      <c r="AM213" s="116">
        <v>0</v>
      </c>
      <c r="AN213" s="116">
        <v>0</v>
      </c>
      <c r="AO213" s="116">
        <v>0</v>
      </c>
      <c r="AP213" s="116">
        <v>0</v>
      </c>
      <c r="AQ213" s="116">
        <v>0</v>
      </c>
      <c r="AR213" s="116">
        <v>0</v>
      </c>
      <c r="AS213" s="116">
        <v>0</v>
      </c>
      <c r="AT213" s="116">
        <v>0</v>
      </c>
      <c r="AU213" s="116">
        <v>0</v>
      </c>
      <c r="AV213" s="116">
        <v>0</v>
      </c>
      <c r="AW213" s="116">
        <v>0</v>
      </c>
      <c r="AX213" s="116">
        <v>0</v>
      </c>
      <c r="AY213" s="116">
        <v>0</v>
      </c>
      <c r="AZ213" s="116">
        <v>0</v>
      </c>
      <c r="BA213" s="116">
        <v>0</v>
      </c>
      <c r="BB213" s="116">
        <v>0</v>
      </c>
      <c r="BC213" s="116">
        <v>0</v>
      </c>
      <c r="BD213" s="116">
        <v>0</v>
      </c>
      <c r="BE213" s="116">
        <v>0</v>
      </c>
      <c r="BF213" s="116">
        <v>0</v>
      </c>
      <c r="BG213" s="116">
        <v>0</v>
      </c>
      <c r="BH213" s="116">
        <v>0</v>
      </c>
      <c r="BI213" s="116">
        <v>0</v>
      </c>
      <c r="BJ213" s="116">
        <v>0</v>
      </c>
      <c r="BK213" s="116">
        <v>0</v>
      </c>
      <c r="BL213" s="116">
        <v>0</v>
      </c>
      <c r="BM213" s="116">
        <v>0</v>
      </c>
      <c r="BN213" s="116">
        <v>0</v>
      </c>
      <c r="BO213" s="116">
        <v>0</v>
      </c>
      <c r="BP213" s="116">
        <v>0</v>
      </c>
      <c r="BQ213" s="116">
        <v>0</v>
      </c>
      <c r="BR213" s="116">
        <v>0</v>
      </c>
      <c r="BS213" s="116">
        <v>0</v>
      </c>
      <c r="BT213" s="116">
        <v>0</v>
      </c>
      <c r="BU213" s="116">
        <v>0</v>
      </c>
      <c r="BV213" s="116">
        <v>0</v>
      </c>
      <c r="BW213" s="116">
        <v>0</v>
      </c>
      <c r="BX213" s="116">
        <v>0</v>
      </c>
      <c r="BY213" s="116">
        <v>0</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0</v>
      </c>
      <c r="AX215" s="116">
        <v>0</v>
      </c>
      <c r="AY215" s="116">
        <v>0</v>
      </c>
      <c r="AZ215" s="116">
        <v>0</v>
      </c>
      <c r="BA215" s="116">
        <v>0</v>
      </c>
      <c r="BB215" s="116">
        <v>0</v>
      </c>
      <c r="BC215" s="116">
        <v>0</v>
      </c>
      <c r="BD215" s="116">
        <v>0</v>
      </c>
      <c r="BE215" s="116">
        <v>0</v>
      </c>
      <c r="BF215" s="116">
        <v>0</v>
      </c>
      <c r="BG215" s="116">
        <v>0</v>
      </c>
      <c r="BH215" s="116">
        <v>0</v>
      </c>
      <c r="BI215" s="116">
        <v>0</v>
      </c>
      <c r="BJ215" s="116">
        <v>0</v>
      </c>
      <c r="BK215" s="116">
        <v>0</v>
      </c>
      <c r="BL215" s="116">
        <v>0</v>
      </c>
      <c r="BM215" s="116">
        <v>0</v>
      </c>
      <c r="BN215" s="116">
        <v>521</v>
      </c>
      <c r="BO215" s="116">
        <v>0</v>
      </c>
      <c r="BP215" s="116">
        <v>0</v>
      </c>
      <c r="BQ215" s="116">
        <v>0</v>
      </c>
      <c r="BR215" s="116">
        <v>0</v>
      </c>
      <c r="BS215" s="116">
        <v>0</v>
      </c>
      <c r="BT215" s="116">
        <v>0</v>
      </c>
      <c r="BU215" s="116">
        <v>0</v>
      </c>
      <c r="BV215" s="116">
        <v>0</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26" t="e">
        <f>#REF!</f>
        <v>#REF!</v>
      </c>
      <c r="I224" s="126">
        <v>1258</v>
      </c>
      <c r="J224" s="126">
        <v>1241</v>
      </c>
      <c r="K224" s="126">
        <v>1239</v>
      </c>
      <c r="L224" s="126">
        <v>1245</v>
      </c>
      <c r="M224" s="126">
        <v>1241</v>
      </c>
      <c r="N224" s="126">
        <v>1240</v>
      </c>
      <c r="O224" s="126">
        <v>23</v>
      </c>
      <c r="P224" s="126">
        <v>1226</v>
      </c>
      <c r="Q224" s="126">
        <v>1227</v>
      </c>
      <c r="R224" s="126">
        <v>1227</v>
      </c>
      <c r="S224" s="126">
        <v>1224</v>
      </c>
      <c r="T224" s="126">
        <v>1216</v>
      </c>
      <c r="U224" s="126">
        <v>1217</v>
      </c>
      <c r="V224" s="126">
        <v>1207</v>
      </c>
      <c r="W224" s="126">
        <v>1202</v>
      </c>
      <c r="X224" s="126">
        <v>1197</v>
      </c>
      <c r="Y224" s="126">
        <v>1196</v>
      </c>
      <c r="Z224" s="126">
        <v>1185</v>
      </c>
      <c r="AA224" s="126">
        <v>1181</v>
      </c>
      <c r="AB224" s="126">
        <v>1183</v>
      </c>
      <c r="AC224" s="126">
        <v>1180</v>
      </c>
      <c r="AD224" s="126">
        <v>1181</v>
      </c>
      <c r="AE224" s="126">
        <v>1204</v>
      </c>
      <c r="AF224" s="126">
        <v>1204</v>
      </c>
      <c r="AG224" s="126">
        <v>6</v>
      </c>
      <c r="AH224" s="126">
        <v>1195</v>
      </c>
      <c r="AI224" s="126">
        <v>14</v>
      </c>
      <c r="AJ224" s="126">
        <v>1191</v>
      </c>
      <c r="AK224" s="126">
        <v>6</v>
      </c>
      <c r="AL224" s="126">
        <v>1197</v>
      </c>
      <c r="AM224" s="126">
        <v>8</v>
      </c>
      <c r="AN224" s="126">
        <v>1189</v>
      </c>
      <c r="AO224" s="126">
        <v>1195</v>
      </c>
      <c r="AP224" s="126">
        <v>7</v>
      </c>
      <c r="AQ224" s="126">
        <v>1189</v>
      </c>
      <c r="AR224" s="126">
        <v>1186</v>
      </c>
      <c r="AS224" s="126">
        <v>1183</v>
      </c>
      <c r="AT224" s="126">
        <v>1177</v>
      </c>
      <c r="AU224" s="126">
        <v>1166</v>
      </c>
      <c r="AV224" s="126">
        <v>1163</v>
      </c>
      <c r="AW224" s="126">
        <v>1153</v>
      </c>
      <c r="AX224" s="126">
        <v>1150</v>
      </c>
      <c r="AY224" s="126">
        <v>1142</v>
      </c>
      <c r="AZ224" s="126">
        <v>1145</v>
      </c>
      <c r="BA224" s="126">
        <v>1140</v>
      </c>
      <c r="BB224" s="126">
        <v>1132</v>
      </c>
      <c r="BC224" s="126">
        <v>1121</v>
      </c>
      <c r="BD224" s="126">
        <v>1118</v>
      </c>
      <c r="BE224" s="126">
        <v>1110</v>
      </c>
      <c r="BF224" s="126">
        <v>1105</v>
      </c>
      <c r="BG224" s="126">
        <v>1101</v>
      </c>
      <c r="BH224" s="126">
        <v>1086</v>
      </c>
      <c r="BI224" s="126">
        <v>1075</v>
      </c>
      <c r="BJ224" s="126">
        <v>1072</v>
      </c>
      <c r="BK224" s="126">
        <v>1180</v>
      </c>
      <c r="BL224" s="126">
        <v>1202</v>
      </c>
      <c r="BM224" s="126">
        <v>1207</v>
      </c>
      <c r="BN224" s="126">
        <v>1202</v>
      </c>
      <c r="BO224" s="126">
        <v>1209</v>
      </c>
      <c r="BP224" s="126">
        <v>1238</v>
      </c>
      <c r="BQ224" s="126">
        <v>1234</v>
      </c>
      <c r="BR224" s="126">
        <v>1215</v>
      </c>
      <c r="BS224" s="126">
        <v>1209</v>
      </c>
      <c r="BT224" s="126">
        <v>1198</v>
      </c>
      <c r="BU224" s="126">
        <v>1203</v>
      </c>
      <c r="BV224" s="126">
        <v>1192</v>
      </c>
      <c r="BW224" s="126">
        <v>1183</v>
      </c>
      <c r="BX224" s="126">
        <v>1174</v>
      </c>
      <c r="BY224" s="126">
        <v>1178</v>
      </c>
      <c r="BZ224" s="126">
        <v>1172</v>
      </c>
      <c r="CA224" s="126">
        <v>1167</v>
      </c>
      <c r="CB224" s="126">
        <v>1157</v>
      </c>
      <c r="CC224" s="126">
        <v>1152</v>
      </c>
      <c r="CD224" s="126">
        <v>1118</v>
      </c>
      <c r="CE224" s="126">
        <v>1106</v>
      </c>
      <c r="CF224" s="126">
        <v>1104</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26" t="e">
        <f>#REF!</f>
        <v>#REF!</v>
      </c>
      <c r="I225" s="126">
        <v>17</v>
      </c>
      <c r="J225" s="126">
        <v>24</v>
      </c>
      <c r="K225" s="126">
        <v>14</v>
      </c>
      <c r="L225" s="126">
        <v>25</v>
      </c>
      <c r="M225" s="126">
        <v>8</v>
      </c>
      <c r="N225" s="126">
        <v>5</v>
      </c>
      <c r="O225" s="126">
        <v>1237</v>
      </c>
      <c r="P225" s="126">
        <v>14</v>
      </c>
      <c r="Q225" s="126">
        <v>15</v>
      </c>
      <c r="R225" s="126">
        <v>10</v>
      </c>
      <c r="S225" s="126">
        <v>19</v>
      </c>
      <c r="T225" s="126">
        <v>10</v>
      </c>
      <c r="U225" s="126">
        <v>9</v>
      </c>
      <c r="V225" s="126">
        <v>21</v>
      </c>
      <c r="W225" s="126">
        <v>16</v>
      </c>
      <c r="X225" s="126">
        <v>17</v>
      </c>
      <c r="Y225" s="126">
        <v>13</v>
      </c>
      <c r="Z225" s="126">
        <v>13</v>
      </c>
      <c r="AA225" s="126">
        <v>14</v>
      </c>
      <c r="AB225" s="126">
        <v>17</v>
      </c>
      <c r="AC225" s="126">
        <v>14</v>
      </c>
      <c r="AD225" s="126">
        <v>13</v>
      </c>
      <c r="AE225" s="126">
        <v>13</v>
      </c>
      <c r="AF225" s="126">
        <v>1</v>
      </c>
      <c r="AG225" s="126">
        <v>1209</v>
      </c>
      <c r="AH225" s="126">
        <v>16</v>
      </c>
      <c r="AI225" s="126">
        <v>1192</v>
      </c>
      <c r="AJ225" s="126">
        <v>5</v>
      </c>
      <c r="AK225" s="126">
        <v>1196</v>
      </c>
      <c r="AL225" s="126">
        <v>11</v>
      </c>
      <c r="AM225" s="126">
        <v>1193</v>
      </c>
      <c r="AN225" s="126">
        <v>11</v>
      </c>
      <c r="AO225" s="126">
        <v>5</v>
      </c>
      <c r="AP225" s="126">
        <v>1196</v>
      </c>
      <c r="AQ225" s="126">
        <v>11</v>
      </c>
      <c r="AR225" s="126">
        <v>17</v>
      </c>
      <c r="AS225" s="126">
        <v>9</v>
      </c>
      <c r="AT225" s="126">
        <v>9</v>
      </c>
      <c r="AU225" s="126">
        <v>20</v>
      </c>
      <c r="AV225" s="126">
        <v>5</v>
      </c>
      <c r="AW225" s="126">
        <v>13</v>
      </c>
      <c r="AX225" s="126">
        <v>7</v>
      </c>
      <c r="AY225" s="126">
        <v>13</v>
      </c>
      <c r="AZ225" s="126">
        <v>9</v>
      </c>
      <c r="BA225" s="126">
        <v>33</v>
      </c>
      <c r="BB225" s="126">
        <v>21</v>
      </c>
      <c r="BC225" s="126">
        <v>21</v>
      </c>
      <c r="BD225" s="126">
        <v>14</v>
      </c>
      <c r="BE225" s="126">
        <v>17</v>
      </c>
      <c r="BF225" s="126">
        <v>15</v>
      </c>
      <c r="BG225" s="126">
        <v>14</v>
      </c>
      <c r="BH225" s="126">
        <v>144</v>
      </c>
      <c r="BI225" s="126">
        <v>44</v>
      </c>
      <c r="BJ225" s="126">
        <v>27</v>
      </c>
      <c r="BK225" s="126">
        <v>22</v>
      </c>
      <c r="BL225" s="126">
        <v>17</v>
      </c>
      <c r="BM225" s="126">
        <v>4</v>
      </c>
      <c r="BN225" s="126">
        <v>44</v>
      </c>
      <c r="BO225" s="126">
        <v>7</v>
      </c>
      <c r="BP225" s="126">
        <v>23</v>
      </c>
      <c r="BQ225" s="126">
        <v>9</v>
      </c>
      <c r="BR225" s="126">
        <v>28</v>
      </c>
      <c r="BS225" s="126">
        <v>17</v>
      </c>
      <c r="BT225" s="126">
        <v>34</v>
      </c>
      <c r="BU225" s="126">
        <v>12</v>
      </c>
      <c r="BV225" s="126">
        <v>30</v>
      </c>
      <c r="BW225" s="126">
        <v>33</v>
      </c>
      <c r="BX225" s="126">
        <v>41</v>
      </c>
      <c r="BY225" s="126">
        <v>16</v>
      </c>
      <c r="BZ225" s="126">
        <v>12</v>
      </c>
      <c r="CA225" s="126">
        <v>15</v>
      </c>
      <c r="CB225" s="126">
        <v>23</v>
      </c>
      <c r="CC225" s="126">
        <v>10</v>
      </c>
      <c r="CD225" s="126">
        <v>62</v>
      </c>
      <c r="CE225" s="126">
        <v>63</v>
      </c>
      <c r="CF225" s="126">
        <v>20</v>
      </c>
    </row>
    <row r="226" spans="1:84" x14ac:dyDescent="0.25">
      <c r="A226" s="17"/>
      <c r="B226" s="17"/>
      <c r="C226" s="17"/>
      <c r="D226" s="17"/>
      <c r="E226" s="11"/>
      <c r="F226" s="27" t="s">
        <v>68</v>
      </c>
      <c r="G226" s="106" t="e">
        <f ca="1" xml:space="preserve"> G225/G8</f>
        <v>#REF!</v>
      </c>
      <c r="H226" s="74" t="e">
        <f>IF(H8=0, 0, H225/H8)</f>
        <v>#REF!</v>
      </c>
      <c r="I226" s="74">
        <v>6.8895643363728473E-4</v>
      </c>
      <c r="J226" s="74">
        <v>9.7044195544054022E-4</v>
      </c>
      <c r="K226" s="74">
        <v>5.6456165819824178E-4</v>
      </c>
      <c r="L226" s="74">
        <v>1.0061981807936891E-3</v>
      </c>
      <c r="M226" s="74">
        <v>3.2180209171359613E-4</v>
      </c>
      <c r="N226" s="74">
        <v>2.0095655319319963E-4</v>
      </c>
      <c r="O226" s="74">
        <v>4.8939705649628108E-2</v>
      </c>
      <c r="P226" s="74">
        <v>5.5224645970573154E-4</v>
      </c>
      <c r="Q226" s="74">
        <v>5.8992409643292558E-4</v>
      </c>
      <c r="R226" s="74">
        <v>3.9289643250039292E-4</v>
      </c>
      <c r="S226" s="74">
        <v>7.455951026174312E-4</v>
      </c>
      <c r="T226" s="74">
        <v>3.9180347137875642E-4</v>
      </c>
      <c r="U226" s="74">
        <v>3.5176861442251322E-4</v>
      </c>
      <c r="V226" s="74">
        <v>8.1954417733374964E-4</v>
      </c>
      <c r="W226" s="74">
        <v>6.2375735838758725E-4</v>
      </c>
      <c r="X226" s="74">
        <v>6.6245810926661994E-4</v>
      </c>
      <c r="Y226" s="74">
        <v>5.0621081733577349E-4</v>
      </c>
      <c r="Z226" s="74">
        <v>5.0589562984005914E-4</v>
      </c>
      <c r="AA226" s="74">
        <v>5.4383715961620635E-4</v>
      </c>
      <c r="AB226" s="74">
        <v>6.5955383123181375E-4</v>
      </c>
      <c r="AC226" s="74">
        <v>5.4215234480889125E-4</v>
      </c>
      <c r="AD226" s="74">
        <v>5.0294026617146389E-4</v>
      </c>
      <c r="AE226" s="74">
        <v>5.0229898381051741E-4</v>
      </c>
      <c r="AF226" s="74">
        <v>3.8514866738561088E-5</v>
      </c>
      <c r="AG226" s="74">
        <v>4.6485696708705011E-2</v>
      </c>
      <c r="AH226" s="74">
        <v>6.153609476558594E-4</v>
      </c>
      <c r="AI226" s="74">
        <v>4.574586483478528E-2</v>
      </c>
      <c r="AJ226" s="74">
        <v>1.9116072794005199E-4</v>
      </c>
      <c r="AK226" s="74">
        <v>4.5530683721638494E-2</v>
      </c>
      <c r="AL226" s="74">
        <v>4.1809198023565186E-4</v>
      </c>
      <c r="AM226" s="74">
        <v>4.5196241854826485E-2</v>
      </c>
      <c r="AN226" s="74">
        <v>4.1602057410839225E-4</v>
      </c>
      <c r="AO226" s="74">
        <v>1.9294589797020915E-4</v>
      </c>
      <c r="AP226" s="74">
        <v>4.6026553781027518E-2</v>
      </c>
      <c r="AQ226" s="74">
        <v>4.1340950090198439E-4</v>
      </c>
      <c r="AR226" s="74">
        <v>6.5124118908979471E-4</v>
      </c>
      <c r="AS226" s="74">
        <v>3.4418142185169603E-4</v>
      </c>
      <c r="AT226" s="74">
        <v>3.4263524574561238E-4</v>
      </c>
      <c r="AU226" s="74">
        <v>7.5987841945288754E-4</v>
      </c>
      <c r="AV226" s="74">
        <v>1.8942263979390816E-4</v>
      </c>
      <c r="AW226" s="74">
        <v>4.921259842519685E-4</v>
      </c>
      <c r="AX226" s="74">
        <v>2.6490066225165563E-4</v>
      </c>
      <c r="AY226" s="74">
        <v>4.9276021529830942E-4</v>
      </c>
      <c r="AZ226" s="74">
        <v>3.4188034188034188E-4</v>
      </c>
      <c r="BA226" s="74">
        <v>1.2501420615979089E-3</v>
      </c>
      <c r="BB226" s="74">
        <v>7.941009642654566E-4</v>
      </c>
      <c r="BC226" s="74">
        <v>7.9176563737133805E-4</v>
      </c>
      <c r="BD226" s="74">
        <v>5.2706874482343199E-4</v>
      </c>
      <c r="BE226" s="74">
        <v>6.3699040767386096E-4</v>
      </c>
      <c r="BF226" s="74">
        <v>5.579941968603527E-4</v>
      </c>
      <c r="BG226" s="74">
        <v>5.1721590069454706E-4</v>
      </c>
      <c r="BH226" s="74">
        <v>5.2801408037547667E-3</v>
      </c>
      <c r="BI226" s="74">
        <v>1.6019806305978301E-3</v>
      </c>
      <c r="BJ226" s="74">
        <v>9.757507860214665E-4</v>
      </c>
      <c r="BK226" s="74">
        <v>7.9142384344197422E-4</v>
      </c>
      <c r="BL226" s="74">
        <v>6.0565036160889236E-4</v>
      </c>
      <c r="BM226" s="74">
        <v>1.4250596743738643E-4</v>
      </c>
      <c r="BN226" s="74">
        <v>1.5606710885680843E-3</v>
      </c>
      <c r="BO226" s="74">
        <v>2.4836786829406755E-4</v>
      </c>
      <c r="BP226" s="74">
        <v>8.1525591946689355E-4</v>
      </c>
      <c r="BQ226" s="74">
        <v>3.1758354211510641E-4</v>
      </c>
      <c r="BR226" s="74">
        <v>9.8411359482637414E-4</v>
      </c>
      <c r="BS226" s="74">
        <v>5.9260292118381143E-4</v>
      </c>
      <c r="BT226" s="74">
        <v>1.1852058423676229E-3</v>
      </c>
      <c r="BU226" s="74">
        <v>4.1830794436504339E-4</v>
      </c>
      <c r="BV226" s="74">
        <v>1.040113719099955E-3</v>
      </c>
      <c r="BW226" s="74">
        <v>1.1403296589377657E-3</v>
      </c>
      <c r="BX226" s="74">
        <v>1.4116512877014186E-3</v>
      </c>
      <c r="BY226" s="74">
        <v>5.5020632737276477E-4</v>
      </c>
      <c r="BZ226" s="74">
        <v>4.1146619119462348E-4</v>
      </c>
      <c r="CA226" s="74">
        <v>5.1336459153290663E-4</v>
      </c>
      <c r="CB226" s="74">
        <v>7.8861649237099262E-4</v>
      </c>
      <c r="CC226" s="74">
        <v>3.4137848632779161E-4</v>
      </c>
      <c r="CD226" s="74">
        <v>2.1020511951178166E-3</v>
      </c>
      <c r="CE226" s="74">
        <v>2.1288098938974116E-3</v>
      </c>
      <c r="CF226" s="74">
        <v>6.7757563438018773E-4</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104</v>
      </c>
      <c r="J233" s="73">
        <v>105</v>
      </c>
      <c r="K233" s="73">
        <v>106</v>
      </c>
      <c r="L233" s="73">
        <v>109</v>
      </c>
      <c r="M233" s="73">
        <v>111</v>
      </c>
      <c r="N233" s="73">
        <v>107</v>
      </c>
      <c r="O233" s="73">
        <v>104</v>
      </c>
      <c r="P233" s="73">
        <v>101</v>
      </c>
      <c r="Q233" s="73">
        <v>94</v>
      </c>
      <c r="R233" s="73">
        <v>107</v>
      </c>
      <c r="S233" s="73">
        <v>108</v>
      </c>
      <c r="T233" s="73">
        <v>110</v>
      </c>
      <c r="U233" s="73">
        <v>113</v>
      </c>
      <c r="V233" s="73">
        <v>111</v>
      </c>
      <c r="W233" s="73">
        <v>112</v>
      </c>
      <c r="X233" s="73">
        <v>111</v>
      </c>
      <c r="Y233" s="73">
        <v>110</v>
      </c>
      <c r="Z233" s="73">
        <v>100</v>
      </c>
      <c r="AA233" s="73">
        <v>99</v>
      </c>
      <c r="AB233" s="73">
        <v>94</v>
      </c>
      <c r="AC233" s="73">
        <v>97</v>
      </c>
      <c r="AD233" s="73">
        <v>97</v>
      </c>
      <c r="AE233" s="73">
        <v>96</v>
      </c>
      <c r="AF233" s="73">
        <v>95</v>
      </c>
      <c r="AG233" s="73">
        <v>95</v>
      </c>
      <c r="AH233" s="73">
        <v>96</v>
      </c>
      <c r="AI233" s="73">
        <v>97</v>
      </c>
      <c r="AJ233" s="73">
        <v>97</v>
      </c>
      <c r="AK233" s="73">
        <v>96</v>
      </c>
      <c r="AL233" s="73">
        <v>97</v>
      </c>
      <c r="AM233" s="73">
        <v>99</v>
      </c>
      <c r="AN233" s="73">
        <v>97</v>
      </c>
      <c r="AO233" s="73">
        <v>101</v>
      </c>
      <c r="AP233" s="73">
        <v>103</v>
      </c>
      <c r="AQ233" s="73">
        <v>100</v>
      </c>
      <c r="AR233" s="73">
        <v>98</v>
      </c>
      <c r="AS233" s="73">
        <v>94</v>
      </c>
      <c r="AT233" s="73">
        <v>94</v>
      </c>
      <c r="AU233" s="73">
        <v>94</v>
      </c>
      <c r="AV233" s="73">
        <v>97</v>
      </c>
      <c r="AW233" s="73">
        <v>96</v>
      </c>
      <c r="AX233" s="73">
        <v>95</v>
      </c>
      <c r="AY233" s="73">
        <v>94</v>
      </c>
      <c r="AZ233" s="73">
        <v>134</v>
      </c>
      <c r="BA233" s="73">
        <v>137</v>
      </c>
      <c r="BB233" s="73">
        <v>138</v>
      </c>
      <c r="BC233" s="73">
        <v>138</v>
      </c>
      <c r="BD233" s="73">
        <v>138</v>
      </c>
      <c r="BE233" s="73">
        <v>142</v>
      </c>
      <c r="BF233" s="73">
        <v>149</v>
      </c>
      <c r="BG233" s="73">
        <v>147</v>
      </c>
      <c r="BH233" s="73">
        <v>152</v>
      </c>
      <c r="BI233" s="73">
        <v>154</v>
      </c>
      <c r="BJ233" s="73">
        <v>160</v>
      </c>
      <c r="BK233" s="73">
        <v>173</v>
      </c>
      <c r="BL233" s="73">
        <v>179</v>
      </c>
      <c r="BM233" s="73">
        <v>181</v>
      </c>
      <c r="BN233" s="73">
        <v>191</v>
      </c>
      <c r="BO233" s="73">
        <v>202</v>
      </c>
      <c r="BP233" s="73">
        <v>196</v>
      </c>
      <c r="BQ233" s="73">
        <v>198</v>
      </c>
      <c r="BR233" s="73">
        <v>193</v>
      </c>
      <c r="BS233" s="73">
        <v>195</v>
      </c>
      <c r="BT233" s="73">
        <v>198</v>
      </c>
      <c r="BU233" s="73">
        <v>203</v>
      </c>
      <c r="BV233" s="73">
        <v>197</v>
      </c>
      <c r="BW233" s="73">
        <v>200</v>
      </c>
      <c r="BX233" s="73">
        <v>204</v>
      </c>
      <c r="BY233" s="73">
        <v>193</v>
      </c>
      <c r="BZ233" s="73">
        <v>199</v>
      </c>
      <c r="CA233" s="73">
        <v>200</v>
      </c>
      <c r="CB233" s="73">
        <v>200</v>
      </c>
      <c r="CC233" s="73">
        <v>211</v>
      </c>
      <c r="CD233" s="73">
        <v>221</v>
      </c>
      <c r="CE233" s="73">
        <v>226</v>
      </c>
      <c r="CF233" s="73">
        <v>225</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0</v>
      </c>
      <c r="J234" s="73">
        <v>1</v>
      </c>
      <c r="K234" s="73">
        <v>1</v>
      </c>
      <c r="L234" s="73">
        <v>1</v>
      </c>
      <c r="M234" s="73">
        <v>1</v>
      </c>
      <c r="N234" s="73">
        <v>1</v>
      </c>
      <c r="O234" s="73">
        <v>1</v>
      </c>
      <c r="P234" s="73">
        <v>1</v>
      </c>
      <c r="Q234" s="73">
        <v>11</v>
      </c>
      <c r="R234" s="73">
        <v>1</v>
      </c>
      <c r="S234" s="73">
        <v>1</v>
      </c>
      <c r="T234" s="73">
        <v>1</v>
      </c>
      <c r="U234" s="73">
        <v>1</v>
      </c>
      <c r="V234" s="73">
        <v>1</v>
      </c>
      <c r="W234" s="73">
        <v>1</v>
      </c>
      <c r="X234" s="73">
        <v>0</v>
      </c>
      <c r="Y234" s="73">
        <v>0</v>
      </c>
      <c r="Z234" s="73">
        <v>13</v>
      </c>
      <c r="AA234" s="73">
        <v>11</v>
      </c>
      <c r="AB234" s="73">
        <v>11</v>
      </c>
      <c r="AC234" s="73">
        <v>12</v>
      </c>
      <c r="AD234" s="73">
        <v>13</v>
      </c>
      <c r="AE234" s="73">
        <v>13</v>
      </c>
      <c r="AF234" s="73">
        <v>12</v>
      </c>
      <c r="AG234" s="73">
        <v>12</v>
      </c>
      <c r="AH234" s="73">
        <v>12</v>
      </c>
      <c r="AI234" s="73">
        <v>12</v>
      </c>
      <c r="AJ234" s="73">
        <v>12</v>
      </c>
      <c r="AK234" s="73">
        <v>13</v>
      </c>
      <c r="AL234" s="73">
        <v>13</v>
      </c>
      <c r="AM234" s="73">
        <v>13</v>
      </c>
      <c r="AN234" s="73">
        <v>15</v>
      </c>
      <c r="AO234" s="73">
        <v>14</v>
      </c>
      <c r="AP234" s="73">
        <v>14</v>
      </c>
      <c r="AQ234" s="73">
        <v>15</v>
      </c>
      <c r="AR234" s="73">
        <v>16</v>
      </c>
      <c r="AS234" s="73">
        <v>16</v>
      </c>
      <c r="AT234" s="73">
        <v>16</v>
      </c>
      <c r="AU234" s="73">
        <v>16</v>
      </c>
      <c r="AV234" s="73">
        <v>16</v>
      </c>
      <c r="AW234" s="73">
        <v>15</v>
      </c>
      <c r="AX234" s="73">
        <v>15</v>
      </c>
      <c r="AY234" s="73">
        <v>7</v>
      </c>
      <c r="AZ234" s="73">
        <v>10</v>
      </c>
      <c r="BA234" s="73">
        <v>7</v>
      </c>
      <c r="BB234" s="73">
        <v>6</v>
      </c>
      <c r="BC234" s="73">
        <v>6</v>
      </c>
      <c r="BD234" s="73">
        <v>6</v>
      </c>
      <c r="BE234" s="73">
        <v>5</v>
      </c>
      <c r="BF234" s="73">
        <v>6</v>
      </c>
      <c r="BG234" s="73">
        <v>6</v>
      </c>
      <c r="BH234" s="73">
        <v>6</v>
      </c>
      <c r="BI234" s="73">
        <v>6</v>
      </c>
      <c r="BJ234" s="73">
        <v>7</v>
      </c>
      <c r="BK234" s="73">
        <v>6</v>
      </c>
      <c r="BL234" s="73">
        <v>5</v>
      </c>
      <c r="BM234" s="73">
        <v>5</v>
      </c>
      <c r="BN234" s="73">
        <v>3</v>
      </c>
      <c r="BO234" s="73">
        <v>4</v>
      </c>
      <c r="BP234" s="73">
        <v>4</v>
      </c>
      <c r="BQ234" s="73">
        <v>4</v>
      </c>
      <c r="BR234" s="73">
        <v>6</v>
      </c>
      <c r="BS234" s="73">
        <v>6</v>
      </c>
      <c r="BT234" s="73">
        <v>6</v>
      </c>
      <c r="BU234" s="73">
        <v>5</v>
      </c>
      <c r="BV234" s="73">
        <v>4</v>
      </c>
      <c r="BW234" s="73">
        <v>4</v>
      </c>
      <c r="BX234" s="73">
        <v>5</v>
      </c>
      <c r="BY234" s="73">
        <v>7</v>
      </c>
      <c r="BZ234" s="73">
        <v>7</v>
      </c>
      <c r="CA234" s="73">
        <v>7</v>
      </c>
      <c r="CB234" s="73">
        <v>6</v>
      </c>
      <c r="CC234" s="73">
        <v>6</v>
      </c>
      <c r="CD234" s="73">
        <v>4</v>
      </c>
      <c r="CE234" s="73">
        <v>3</v>
      </c>
      <c r="CF234" s="73">
        <v>3</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888</v>
      </c>
      <c r="J235" s="73">
        <v>897</v>
      </c>
      <c r="K235" s="73">
        <v>844</v>
      </c>
      <c r="L235" s="73">
        <v>733</v>
      </c>
      <c r="M235" s="73">
        <v>590</v>
      </c>
      <c r="N235" s="73">
        <v>539</v>
      </c>
      <c r="O235" s="73">
        <v>500</v>
      </c>
      <c r="P235" s="73">
        <v>356</v>
      </c>
      <c r="Q235" s="73">
        <v>68</v>
      </c>
      <c r="R235" s="73">
        <v>201</v>
      </c>
      <c r="S235" s="73">
        <v>162</v>
      </c>
      <c r="T235" s="73">
        <v>121</v>
      </c>
      <c r="U235" s="73">
        <v>205</v>
      </c>
      <c r="V235" s="73">
        <v>172</v>
      </c>
      <c r="W235" s="73">
        <v>154</v>
      </c>
      <c r="X235" s="73">
        <v>140</v>
      </c>
      <c r="Y235" s="73">
        <v>130</v>
      </c>
      <c r="Z235" s="73">
        <v>120</v>
      </c>
      <c r="AA235" s="73">
        <v>108</v>
      </c>
      <c r="AB235" s="73">
        <v>68</v>
      </c>
      <c r="AC235" s="73">
        <v>73</v>
      </c>
      <c r="AD235" s="73">
        <v>68</v>
      </c>
      <c r="AE235" s="73">
        <v>66</v>
      </c>
      <c r="AF235" s="73">
        <v>65</v>
      </c>
      <c r="AG235" s="73">
        <v>64</v>
      </c>
      <c r="AH235" s="73">
        <v>65</v>
      </c>
      <c r="AI235" s="73">
        <v>65</v>
      </c>
      <c r="AJ235" s="73">
        <v>65</v>
      </c>
      <c r="AK235" s="73">
        <v>67</v>
      </c>
      <c r="AL235" s="73">
        <v>64</v>
      </c>
      <c r="AM235" s="73">
        <v>58</v>
      </c>
      <c r="AN235" s="73">
        <v>57</v>
      </c>
      <c r="AO235" s="73">
        <v>53</v>
      </c>
      <c r="AP235" s="73">
        <v>48</v>
      </c>
      <c r="AQ235" s="73">
        <v>43</v>
      </c>
      <c r="AR235" s="73">
        <v>39</v>
      </c>
      <c r="AS235" s="73">
        <v>230</v>
      </c>
      <c r="AT235" s="73">
        <v>206</v>
      </c>
      <c r="AU235" s="73">
        <v>202</v>
      </c>
      <c r="AV235" s="73">
        <v>195</v>
      </c>
      <c r="AW235" s="73">
        <v>188</v>
      </c>
      <c r="AX235" s="73">
        <v>188</v>
      </c>
      <c r="AY235" s="73">
        <v>215</v>
      </c>
      <c r="AZ235" s="73">
        <v>217</v>
      </c>
      <c r="BA235" s="73">
        <v>218</v>
      </c>
      <c r="BB235" s="73">
        <v>223</v>
      </c>
      <c r="BC235" s="73">
        <v>220</v>
      </c>
      <c r="BD235" s="73">
        <v>226</v>
      </c>
      <c r="BE235" s="73">
        <v>225</v>
      </c>
      <c r="BF235" s="73">
        <v>229</v>
      </c>
      <c r="BG235" s="73">
        <v>227</v>
      </c>
      <c r="BH235" s="73">
        <v>216</v>
      </c>
      <c r="BI235" s="73">
        <v>217</v>
      </c>
      <c r="BJ235" s="73">
        <v>223</v>
      </c>
      <c r="BK235" s="73">
        <v>226</v>
      </c>
      <c r="BL235" s="73">
        <v>222</v>
      </c>
      <c r="BM235" s="73">
        <v>241</v>
      </c>
      <c r="BN235" s="73">
        <v>250</v>
      </c>
      <c r="BO235" s="73">
        <v>242</v>
      </c>
      <c r="BP235" s="73">
        <v>572</v>
      </c>
      <c r="BQ235" s="73">
        <v>639</v>
      </c>
      <c r="BR235" s="73">
        <v>648</v>
      </c>
      <c r="BS235" s="73">
        <v>652</v>
      </c>
      <c r="BT235" s="73">
        <v>649</v>
      </c>
      <c r="BU235" s="73">
        <v>657</v>
      </c>
      <c r="BV235" s="73">
        <v>648</v>
      </c>
      <c r="BW235" s="73">
        <v>645</v>
      </c>
      <c r="BX235" s="73">
        <v>660</v>
      </c>
      <c r="BY235" s="73">
        <v>660</v>
      </c>
      <c r="BZ235" s="73">
        <v>682</v>
      </c>
      <c r="CA235" s="73">
        <v>686</v>
      </c>
      <c r="CB235" s="73">
        <v>664</v>
      </c>
      <c r="CC235" s="73">
        <v>657</v>
      </c>
      <c r="CD235" s="73">
        <v>671</v>
      </c>
      <c r="CE235" s="73">
        <v>668</v>
      </c>
      <c r="CF235" s="73">
        <v>677</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757</v>
      </c>
      <c r="J236" s="73">
        <v>752</v>
      </c>
      <c r="K236" s="73">
        <v>750</v>
      </c>
      <c r="L236" s="73">
        <v>747</v>
      </c>
      <c r="M236" s="73">
        <v>745</v>
      </c>
      <c r="N236" s="73">
        <v>746</v>
      </c>
      <c r="O236" s="73">
        <v>740</v>
      </c>
      <c r="P236" s="73">
        <v>729</v>
      </c>
      <c r="Q236" s="73">
        <v>677</v>
      </c>
      <c r="R236" s="73">
        <v>726</v>
      </c>
      <c r="S236" s="73">
        <v>716</v>
      </c>
      <c r="T236" s="73">
        <v>710</v>
      </c>
      <c r="U236" s="73">
        <v>705</v>
      </c>
      <c r="V236" s="73">
        <v>703</v>
      </c>
      <c r="W236" s="73">
        <v>700</v>
      </c>
      <c r="X236" s="73">
        <v>690</v>
      </c>
      <c r="Y236" s="73">
        <v>690</v>
      </c>
      <c r="Z236" s="73">
        <v>680</v>
      </c>
      <c r="AA236" s="73">
        <v>679</v>
      </c>
      <c r="AB236" s="73">
        <v>677</v>
      </c>
      <c r="AC236" s="73">
        <v>680</v>
      </c>
      <c r="AD236" s="73">
        <v>672</v>
      </c>
      <c r="AE236" s="73">
        <v>670</v>
      </c>
      <c r="AF236" s="73">
        <v>669</v>
      </c>
      <c r="AG236" s="73">
        <v>672</v>
      </c>
      <c r="AH236" s="73">
        <v>674</v>
      </c>
      <c r="AI236" s="73">
        <v>671</v>
      </c>
      <c r="AJ236" s="73">
        <v>671</v>
      </c>
      <c r="AK236" s="73">
        <v>678</v>
      </c>
      <c r="AL236" s="73">
        <v>675</v>
      </c>
      <c r="AM236" s="73">
        <v>666</v>
      </c>
      <c r="AN236" s="73">
        <v>664</v>
      </c>
      <c r="AO236" s="73">
        <v>667</v>
      </c>
      <c r="AP236" s="73">
        <v>670</v>
      </c>
      <c r="AQ236" s="73">
        <v>667</v>
      </c>
      <c r="AR236" s="73">
        <v>664</v>
      </c>
      <c r="AS236" s="73">
        <v>654</v>
      </c>
      <c r="AT236" s="73">
        <v>646</v>
      </c>
      <c r="AU236" s="73">
        <v>635</v>
      </c>
      <c r="AV236" s="73">
        <v>638</v>
      </c>
      <c r="AW236" s="73">
        <v>632</v>
      </c>
      <c r="AX236" s="73">
        <v>630</v>
      </c>
      <c r="AY236" s="73">
        <v>627</v>
      </c>
      <c r="AZ236" s="73">
        <v>626</v>
      </c>
      <c r="BA236" s="73">
        <v>614</v>
      </c>
      <c r="BB236" s="73">
        <v>609</v>
      </c>
      <c r="BC236" s="73">
        <v>616</v>
      </c>
      <c r="BD236" s="73">
        <v>592</v>
      </c>
      <c r="BE236" s="73">
        <v>593</v>
      </c>
      <c r="BF236" s="73">
        <v>606</v>
      </c>
      <c r="BG236" s="73">
        <v>600</v>
      </c>
      <c r="BH236" s="73">
        <v>599</v>
      </c>
      <c r="BI236" s="73">
        <v>593</v>
      </c>
      <c r="BJ236" s="73">
        <v>604</v>
      </c>
      <c r="BK236" s="73">
        <v>604</v>
      </c>
      <c r="BL236" s="73">
        <v>600</v>
      </c>
      <c r="BM236" s="73">
        <v>575</v>
      </c>
      <c r="BN236" s="73">
        <v>575</v>
      </c>
      <c r="BO236" s="73">
        <v>576</v>
      </c>
      <c r="BP236" s="73">
        <v>573</v>
      </c>
      <c r="BQ236" s="73">
        <v>575</v>
      </c>
      <c r="BR236" s="73">
        <v>582</v>
      </c>
      <c r="BS236" s="73">
        <v>581</v>
      </c>
      <c r="BT236" s="73">
        <v>584</v>
      </c>
      <c r="BU236" s="73">
        <v>587</v>
      </c>
      <c r="BV236" s="73">
        <v>585</v>
      </c>
      <c r="BW236" s="73">
        <v>578</v>
      </c>
      <c r="BX236" s="73">
        <v>586</v>
      </c>
      <c r="BY236" s="73">
        <v>583</v>
      </c>
      <c r="BZ236" s="73">
        <v>585</v>
      </c>
      <c r="CA236" s="73">
        <v>586</v>
      </c>
      <c r="CB236" s="73">
        <v>586</v>
      </c>
      <c r="CC236" s="73">
        <v>590</v>
      </c>
      <c r="CD236" s="73">
        <v>589</v>
      </c>
      <c r="CE236" s="73">
        <v>592</v>
      </c>
      <c r="CF236" s="73">
        <v>585</v>
      </c>
    </row>
    <row r="237" spans="1:84" x14ac:dyDescent="0.25">
      <c r="A237" s="17"/>
      <c r="B237" s="17"/>
      <c r="C237" s="17"/>
      <c r="D237" s="17"/>
      <c r="E237" s="11"/>
      <c r="F237" s="159" t="s">
        <v>212</v>
      </c>
      <c r="G237" s="111" t="e">
        <f ca="1">(INDIRECT("H237")+INDIRECT("I237")+INDIRECT("J237")+INDIRECT("K237")+INDIRECT("L237")+INDIRECT("M237")+INDIRECT("N237")+INDIRECT("O237")+INDIRECT("P237")+INDIRECT("Q237")+INDIRECT("R237")+INDIRECT("S237")) / 12</f>
        <v>#REF!</v>
      </c>
      <c r="H237" s="73" t="e">
        <f>#REF!</f>
        <v>#REF!</v>
      </c>
      <c r="I237" s="73">
        <v>48</v>
      </c>
      <c r="J237" s="73">
        <v>48</v>
      </c>
      <c r="K237" s="73">
        <v>48</v>
      </c>
      <c r="L237" s="73">
        <v>47</v>
      </c>
      <c r="M237" s="73">
        <v>46</v>
      </c>
      <c r="N237" s="73">
        <v>45</v>
      </c>
      <c r="O237" s="73">
        <v>45</v>
      </c>
      <c r="P237" s="73">
        <v>45</v>
      </c>
      <c r="Q237" s="73">
        <v>44</v>
      </c>
      <c r="R237" s="73">
        <v>44</v>
      </c>
      <c r="S237" s="73">
        <v>44</v>
      </c>
      <c r="T237" s="73">
        <v>45</v>
      </c>
      <c r="U237" s="73">
        <v>45</v>
      </c>
      <c r="V237" s="73">
        <v>45</v>
      </c>
      <c r="W237" s="73">
        <v>45</v>
      </c>
      <c r="X237" s="73">
        <v>45</v>
      </c>
      <c r="Y237" s="73">
        <v>44</v>
      </c>
      <c r="Z237" s="73">
        <v>44</v>
      </c>
      <c r="AA237" s="73">
        <v>44</v>
      </c>
      <c r="AB237" s="73">
        <v>44</v>
      </c>
      <c r="AC237" s="73">
        <v>44</v>
      </c>
      <c r="AD237" s="73">
        <v>44</v>
      </c>
      <c r="AE237" s="73">
        <v>44</v>
      </c>
      <c r="AF237" s="73">
        <v>44</v>
      </c>
      <c r="AG237" s="73">
        <v>45</v>
      </c>
      <c r="AH237" s="73">
        <v>20</v>
      </c>
      <c r="AI237" s="73">
        <v>19</v>
      </c>
      <c r="AJ237" s="73">
        <v>19</v>
      </c>
      <c r="AK237" s="73">
        <v>19</v>
      </c>
      <c r="AL237" s="73">
        <v>20</v>
      </c>
      <c r="AM237" s="73">
        <v>20</v>
      </c>
      <c r="AN237" s="73">
        <v>19</v>
      </c>
      <c r="AO237" s="73">
        <v>19</v>
      </c>
      <c r="AP237" s="73">
        <v>19</v>
      </c>
      <c r="AQ237" s="73">
        <v>20</v>
      </c>
      <c r="AR237" s="73">
        <v>20</v>
      </c>
      <c r="AS237" s="73">
        <v>20</v>
      </c>
      <c r="AT237" s="73">
        <v>20</v>
      </c>
      <c r="AU237" s="73">
        <v>20</v>
      </c>
      <c r="AV237" s="73">
        <v>20</v>
      </c>
      <c r="AW237" s="73">
        <v>20</v>
      </c>
      <c r="AX237" s="73">
        <v>19</v>
      </c>
      <c r="AY237" s="73">
        <v>19</v>
      </c>
      <c r="AZ237" s="73">
        <v>20</v>
      </c>
      <c r="BA237" s="73">
        <v>3</v>
      </c>
      <c r="BB237" s="73">
        <v>3</v>
      </c>
      <c r="BC237" s="73">
        <v>3</v>
      </c>
      <c r="BD237" s="73">
        <v>3</v>
      </c>
      <c r="BE237" s="73">
        <v>2</v>
      </c>
      <c r="BF237" s="73">
        <v>2</v>
      </c>
      <c r="BG237" s="73">
        <v>2</v>
      </c>
      <c r="BH237" s="73">
        <v>2</v>
      </c>
      <c r="BI237" s="73">
        <v>2</v>
      </c>
      <c r="BJ237" s="73">
        <v>2</v>
      </c>
      <c r="BK237" s="73">
        <v>4</v>
      </c>
      <c r="BL237" s="73">
        <v>4</v>
      </c>
      <c r="BM237" s="73">
        <v>5</v>
      </c>
      <c r="BN237" s="73">
        <v>5</v>
      </c>
      <c r="BO237" s="73">
        <v>5</v>
      </c>
      <c r="BP237" s="73">
        <v>5</v>
      </c>
      <c r="BQ237" s="73">
        <v>5</v>
      </c>
      <c r="BR237" s="73">
        <v>4</v>
      </c>
      <c r="BS237" s="73">
        <v>3</v>
      </c>
      <c r="BT237" s="73">
        <v>3</v>
      </c>
      <c r="BU237" s="73">
        <v>4</v>
      </c>
      <c r="BV237" s="73">
        <v>3</v>
      </c>
      <c r="BW237" s="73">
        <v>4</v>
      </c>
      <c r="BX237" s="73">
        <v>3</v>
      </c>
      <c r="BY237" s="73">
        <v>4</v>
      </c>
      <c r="BZ237" s="73">
        <v>4</v>
      </c>
      <c r="CA237" s="73">
        <v>3</v>
      </c>
      <c r="CB237" s="73">
        <v>3</v>
      </c>
      <c r="CC237" s="73">
        <v>3</v>
      </c>
      <c r="CD237" s="73">
        <v>3</v>
      </c>
      <c r="CE237" s="73">
        <v>3</v>
      </c>
      <c r="CF237" s="73">
        <v>3</v>
      </c>
    </row>
    <row r="238" spans="1:84" x14ac:dyDescent="0.25">
      <c r="A238" s="17"/>
      <c r="B238" s="17"/>
      <c r="C238" s="17"/>
      <c r="D238" s="17"/>
      <c r="E238" s="11"/>
      <c r="F238" s="159" t="s">
        <v>213</v>
      </c>
      <c r="G238" s="111" t="e">
        <f ca="1">(INDIRECT("H238")+INDIRECT("I238")+INDIRECT("J238")+INDIRECT("K238")+INDIRECT("L238")+INDIRECT("M238")+INDIRECT("N238")+INDIRECT("O238")+INDIRECT("P238")+INDIRECT("Q238")+INDIRECT("R238")+INDIRECT("S238")) / 12</f>
        <v>#REF!</v>
      </c>
      <c r="H238" s="73" t="e">
        <f>#REF!</f>
        <v>#REF!</v>
      </c>
      <c r="I238" s="73">
        <v>6</v>
      </c>
      <c r="J238" s="73">
        <v>9</v>
      </c>
      <c r="K238" s="73">
        <v>5</v>
      </c>
      <c r="L238" s="73">
        <v>5</v>
      </c>
      <c r="M238" s="73">
        <v>6</v>
      </c>
      <c r="N238" s="73">
        <v>7</v>
      </c>
      <c r="O238" s="73">
        <v>6</v>
      </c>
      <c r="P238" s="73">
        <v>5</v>
      </c>
      <c r="Q238" s="73">
        <v>4</v>
      </c>
      <c r="R238" s="73">
        <v>4</v>
      </c>
      <c r="S238" s="73">
        <v>4</v>
      </c>
      <c r="T238" s="73">
        <v>4</v>
      </c>
      <c r="U238" s="73">
        <v>4</v>
      </c>
      <c r="V238" s="73">
        <v>4</v>
      </c>
      <c r="W238" s="73">
        <v>4</v>
      </c>
      <c r="X238" s="73">
        <v>4</v>
      </c>
      <c r="Y238" s="73">
        <v>4</v>
      </c>
      <c r="Z238" s="73">
        <v>4</v>
      </c>
      <c r="AA238" s="73">
        <v>4</v>
      </c>
      <c r="AB238" s="73">
        <v>4</v>
      </c>
      <c r="AC238" s="73">
        <v>4</v>
      </c>
      <c r="AD238" s="73">
        <v>4</v>
      </c>
      <c r="AE238" s="73">
        <v>4</v>
      </c>
      <c r="AF238" s="73">
        <v>4</v>
      </c>
      <c r="AG238" s="73">
        <v>4</v>
      </c>
      <c r="AH238" s="73">
        <v>4</v>
      </c>
      <c r="AI238" s="73">
        <v>5</v>
      </c>
      <c r="AJ238" s="73">
        <v>5</v>
      </c>
      <c r="AK238" s="73">
        <v>6</v>
      </c>
      <c r="AL238" s="73">
        <v>6</v>
      </c>
      <c r="AM238" s="73">
        <v>5</v>
      </c>
      <c r="AN238" s="73">
        <v>6</v>
      </c>
      <c r="AO238" s="73">
        <v>5</v>
      </c>
      <c r="AP238" s="73">
        <v>6</v>
      </c>
      <c r="AQ238" s="73">
        <v>6</v>
      </c>
      <c r="AR238" s="73">
        <v>6</v>
      </c>
      <c r="AS238" s="73">
        <v>6</v>
      </c>
      <c r="AT238" s="73">
        <v>5</v>
      </c>
      <c r="AU238" s="73">
        <v>5</v>
      </c>
      <c r="AV238" s="73">
        <v>6</v>
      </c>
      <c r="AW238" s="73">
        <v>11</v>
      </c>
      <c r="AX238" s="73">
        <v>7</v>
      </c>
      <c r="AY238" s="73">
        <v>9</v>
      </c>
      <c r="AZ238" s="73">
        <v>6</v>
      </c>
      <c r="BA238" s="73">
        <v>5</v>
      </c>
      <c r="BB238" s="73">
        <v>8</v>
      </c>
      <c r="BC238" s="73">
        <v>9</v>
      </c>
      <c r="BD238" s="73">
        <v>4</v>
      </c>
      <c r="BE238" s="73">
        <v>8</v>
      </c>
      <c r="BF238" s="73">
        <v>8</v>
      </c>
      <c r="BG238" s="73">
        <v>4</v>
      </c>
      <c r="BH238" s="73">
        <v>4</v>
      </c>
      <c r="BI238" s="73">
        <v>4</v>
      </c>
      <c r="BJ238" s="73">
        <v>4</v>
      </c>
      <c r="BK238" s="73">
        <v>4</v>
      </c>
      <c r="BL238" s="73">
        <v>4</v>
      </c>
      <c r="BM238" s="73">
        <v>5</v>
      </c>
      <c r="BN238" s="73">
        <v>5</v>
      </c>
      <c r="BO238" s="73">
        <v>5</v>
      </c>
      <c r="BP238" s="73">
        <v>4</v>
      </c>
      <c r="BQ238" s="73">
        <v>8</v>
      </c>
      <c r="BR238" s="73">
        <v>6</v>
      </c>
      <c r="BS238" s="73">
        <v>5</v>
      </c>
      <c r="BT238" s="73">
        <v>5</v>
      </c>
      <c r="BU238" s="73">
        <v>7</v>
      </c>
      <c r="BV238" s="73">
        <v>6</v>
      </c>
      <c r="BW238" s="73">
        <v>9</v>
      </c>
      <c r="BX238" s="73">
        <v>8</v>
      </c>
      <c r="BY238" s="73">
        <v>5</v>
      </c>
      <c r="BZ238" s="73">
        <v>8</v>
      </c>
      <c r="CA238" s="73">
        <v>4</v>
      </c>
      <c r="CB238" s="73">
        <v>4</v>
      </c>
      <c r="CC238" s="73">
        <v>3</v>
      </c>
      <c r="CD238" s="73">
        <v>5</v>
      </c>
      <c r="CE238" s="73">
        <v>8</v>
      </c>
      <c r="CF238" s="73">
        <v>4</v>
      </c>
    </row>
    <row r="239" spans="1:84" ht="13.8" thickBot="1" x14ac:dyDescent="0.3">
      <c r="A239" s="17"/>
      <c r="B239" s="17"/>
      <c r="C239" s="17"/>
      <c r="D239" s="17"/>
      <c r="E239" s="11"/>
      <c r="F239" s="189" t="s">
        <v>214</v>
      </c>
      <c r="G239" s="179" t="e">
        <f ca="1">(INDIRECT("H239")+INDIRECT("I239")+INDIRECT("J239")+INDIRECT("K239")+INDIRECT("L239")+INDIRECT("M239")+INDIRECT("N239")+INDIRECT("O239")+INDIRECT("P239")+INDIRECT("Q239")+INDIRECT("R239")+INDIRECT("S239")) / 12</f>
        <v>#REF!</v>
      </c>
      <c r="H239" s="180" t="e">
        <f>#REF!</f>
        <v>#REF!</v>
      </c>
      <c r="I239" s="180">
        <v>10</v>
      </c>
      <c r="J239" s="180">
        <v>10</v>
      </c>
      <c r="K239" s="180">
        <v>10</v>
      </c>
      <c r="L239" s="180">
        <v>10</v>
      </c>
      <c r="M239" s="180">
        <v>10</v>
      </c>
      <c r="N239" s="180">
        <v>10</v>
      </c>
      <c r="O239" s="180">
        <v>11</v>
      </c>
      <c r="P239" s="180">
        <v>11</v>
      </c>
      <c r="Q239" s="180">
        <v>10</v>
      </c>
      <c r="R239" s="180">
        <v>11</v>
      </c>
      <c r="S239" s="180">
        <v>11</v>
      </c>
      <c r="T239" s="180">
        <v>10</v>
      </c>
      <c r="U239" s="180">
        <v>9</v>
      </c>
      <c r="V239" s="180">
        <v>9</v>
      </c>
      <c r="W239" s="180">
        <v>10</v>
      </c>
      <c r="X239" s="180">
        <v>11</v>
      </c>
      <c r="Y239" s="180">
        <v>12</v>
      </c>
      <c r="Z239" s="180">
        <v>11</v>
      </c>
      <c r="AA239" s="180">
        <v>10</v>
      </c>
      <c r="AB239" s="180">
        <v>10</v>
      </c>
      <c r="AC239" s="180">
        <v>10</v>
      </c>
      <c r="AD239" s="180">
        <v>11</v>
      </c>
      <c r="AE239" s="180">
        <v>10</v>
      </c>
      <c r="AF239" s="180">
        <v>10</v>
      </c>
      <c r="AG239" s="180">
        <v>10</v>
      </c>
      <c r="AH239" s="180">
        <v>10</v>
      </c>
      <c r="AI239" s="180">
        <v>11</v>
      </c>
      <c r="AJ239" s="180">
        <v>11</v>
      </c>
      <c r="AK239" s="180">
        <v>11</v>
      </c>
      <c r="AL239" s="180">
        <v>11</v>
      </c>
      <c r="AM239" s="180">
        <v>13</v>
      </c>
      <c r="AN239" s="180">
        <v>16</v>
      </c>
      <c r="AO239" s="180">
        <v>15</v>
      </c>
      <c r="AP239" s="180">
        <v>15</v>
      </c>
      <c r="AQ239" s="180">
        <v>14</v>
      </c>
      <c r="AR239" s="180">
        <v>14</v>
      </c>
      <c r="AS239" s="180">
        <v>13</v>
      </c>
      <c r="AT239" s="180">
        <v>13</v>
      </c>
      <c r="AU239" s="180">
        <v>14</v>
      </c>
      <c r="AV239" s="180">
        <v>13</v>
      </c>
      <c r="AW239" s="180">
        <v>14</v>
      </c>
      <c r="AX239" s="180">
        <v>14</v>
      </c>
      <c r="AY239" s="180">
        <v>14</v>
      </c>
      <c r="AZ239" s="180">
        <v>13</v>
      </c>
      <c r="BA239" s="180">
        <v>13</v>
      </c>
      <c r="BB239" s="180">
        <v>11</v>
      </c>
      <c r="BC239" s="180">
        <v>11</v>
      </c>
      <c r="BD239" s="180">
        <v>11</v>
      </c>
      <c r="BE239" s="180">
        <v>10</v>
      </c>
      <c r="BF239" s="180">
        <v>10</v>
      </c>
      <c r="BG239" s="180">
        <v>9</v>
      </c>
      <c r="BH239" s="180">
        <v>9</v>
      </c>
      <c r="BI239" s="180">
        <v>10</v>
      </c>
      <c r="BJ239" s="180">
        <v>10</v>
      </c>
      <c r="BK239" s="180">
        <v>11</v>
      </c>
      <c r="BL239" s="180">
        <v>11</v>
      </c>
      <c r="BM239" s="180">
        <v>12</v>
      </c>
      <c r="BN239" s="180">
        <v>15</v>
      </c>
      <c r="BO239" s="180">
        <v>15</v>
      </c>
      <c r="BP239" s="180">
        <v>16</v>
      </c>
      <c r="BQ239" s="180">
        <v>16</v>
      </c>
      <c r="BR239" s="180">
        <v>17</v>
      </c>
      <c r="BS239" s="180">
        <v>18</v>
      </c>
      <c r="BT239" s="180">
        <v>17</v>
      </c>
      <c r="BU239" s="180">
        <v>17</v>
      </c>
      <c r="BV239" s="180">
        <v>17</v>
      </c>
      <c r="BW239" s="180">
        <v>18</v>
      </c>
      <c r="BX239" s="180">
        <v>17</v>
      </c>
      <c r="BY239" s="180">
        <v>18</v>
      </c>
      <c r="BZ239" s="180">
        <v>19</v>
      </c>
      <c r="CA239" s="180">
        <v>18</v>
      </c>
      <c r="CB239" s="180">
        <v>17</v>
      </c>
      <c r="CC239" s="180">
        <v>17</v>
      </c>
      <c r="CD239" s="180">
        <v>17</v>
      </c>
      <c r="CE239" s="180">
        <v>18</v>
      </c>
      <c r="CF239" s="73">
        <v>20</v>
      </c>
    </row>
    <row r="240" spans="1:84" ht="13.8" thickBot="1" x14ac:dyDescent="0.3">
      <c r="A240" s="17"/>
      <c r="B240" s="17"/>
      <c r="C240" s="17"/>
      <c r="D240" s="17"/>
      <c r="E240" s="15"/>
      <c r="F240" s="16"/>
      <c r="G240" s="118"/>
      <c r="H240" s="118"/>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ntVXWcw80x8vh6tWgAQyBf0chKXkAC8BcXJZZrQCA5ORU+jY4DnShe7rxcc5j9Em4drwvM94Bs+7iBsoJN+b9A==" saltValue="AbAV5sXzdRibW8TxTznTOw==" spinCount="100000" sheet="1" objects="1" scenarios="1" insertColumns="0"/>
  <phoneticPr fontId="0" type="noConversion"/>
  <conditionalFormatting sqref="A20">
    <cfRule type="cellIs" dxfId="1116" priority="371" stopIfTrue="1" operator="lessThan">
      <formula>1000</formula>
    </cfRule>
  </conditionalFormatting>
  <conditionalFormatting sqref="B20">
    <cfRule type="cellIs" dxfId="1115" priority="369" stopIfTrue="1" operator="between">
      <formula>1000</formula>
      <formula>2000</formula>
    </cfRule>
    <cfRule type="cellIs" dxfId="1114" priority="370" stopIfTrue="1" operator="lessThan">
      <formula>1000</formula>
    </cfRule>
  </conditionalFormatting>
  <conditionalFormatting sqref="C20 C31 C33 C65 C75 C83 C95 C131 C133 C135:C136 C138 C140 C142 C145 C147 C150:C151 C159 C161 C163:C165 C167 C169 C179 C181 C183 C185 C187 C194:C196 C198 C200 C202 C206 C208 C211 C214 C222:C223">
    <cfRule type="cellIs" dxfId="1113" priority="372" stopIfTrue="1" operator="equal">
      <formula>"g"</formula>
    </cfRule>
    <cfRule type="cellIs" dxfId="1112" priority="373" stopIfTrue="1" operator="equal">
      <formula>"r"</formula>
    </cfRule>
    <cfRule type="cellIs" dxfId="1111" priority="374" stopIfTrue="1" operator="equal">
      <formula>"y"</formula>
    </cfRule>
  </conditionalFormatting>
  <conditionalFormatting sqref="C67 C69 C71">
    <cfRule type="cellIs" dxfId="1110" priority="318" stopIfTrue="1" operator="equal">
      <formula>"g"</formula>
    </cfRule>
    <cfRule type="cellIs" dxfId="1109" priority="319" stopIfTrue="1" operator="equal">
      <formula>"r"</formula>
    </cfRule>
    <cfRule type="cellIs" dxfId="1108" priority="320" stopIfTrue="1" operator="equal">
      <formula>"y"</formula>
    </cfRule>
  </conditionalFormatting>
  <conditionalFormatting sqref="C77 C79 C81">
    <cfRule type="cellIs" dxfId="1107" priority="309" stopIfTrue="1" operator="equal">
      <formula>"g"</formula>
    </cfRule>
    <cfRule type="cellIs" dxfId="1106" priority="310" stopIfTrue="1" operator="equal">
      <formula>"r"</formula>
    </cfRule>
    <cfRule type="cellIs" dxfId="1105" priority="311" stopIfTrue="1" operator="equal">
      <formula>"y"</formula>
    </cfRule>
  </conditionalFormatting>
  <conditionalFormatting sqref="C85 C87">
    <cfRule type="cellIs" dxfId="1104" priority="300" stopIfTrue="1" operator="equal">
      <formula>"g"</formula>
    </cfRule>
    <cfRule type="cellIs" dxfId="1103" priority="301" stopIfTrue="1" operator="equal">
      <formula>"r"</formula>
    </cfRule>
    <cfRule type="cellIs" dxfId="1102" priority="302" stopIfTrue="1" operator="equal">
      <formula>"y"</formula>
    </cfRule>
  </conditionalFormatting>
  <conditionalFormatting sqref="C89 C91 C93">
    <cfRule type="cellIs" dxfId="1101" priority="291" stopIfTrue="1" operator="equal">
      <formula>"g"</formula>
    </cfRule>
    <cfRule type="cellIs" dxfId="1100" priority="292" stopIfTrue="1" operator="equal">
      <formula>"r"</formula>
    </cfRule>
    <cfRule type="cellIs" dxfId="1099" priority="293" stopIfTrue="1" operator="equal">
      <formula>"y"</formula>
    </cfRule>
  </conditionalFormatting>
  <conditionalFormatting sqref="C97 C99">
    <cfRule type="cellIs" dxfId="1098" priority="282" stopIfTrue="1" operator="equal">
      <formula>"g"</formula>
    </cfRule>
    <cfRule type="cellIs" dxfId="1097" priority="283" stopIfTrue="1" operator="equal">
      <formula>"r"</formula>
    </cfRule>
    <cfRule type="cellIs" dxfId="1096" priority="284" stopIfTrue="1" operator="equal">
      <formula>"y"</formula>
    </cfRule>
  </conditionalFormatting>
  <conditionalFormatting sqref="H82:BZ82">
    <cfRule type="expression" dxfId="1095" priority="1" stopIfTrue="1">
      <formula>H83&lt;0.00075</formula>
    </cfRule>
    <cfRule type="expression" dxfId="1094" priority="2" stopIfTrue="1">
      <formula>H83 &gt; 0.0015</formula>
    </cfRule>
    <cfRule type="expression" dxfId="1093" priority="3" stopIfTrue="1">
      <formula>H83 &gt;= 0.00075</formula>
    </cfRule>
  </conditionalFormatting>
  <conditionalFormatting sqref="H21:CF21">
    <cfRule type="expression" dxfId="1092" priority="192" stopIfTrue="1">
      <formula>H22&lt;0.0101</formula>
    </cfRule>
    <cfRule type="expression" dxfId="1091" priority="193" stopIfTrue="1">
      <formula>H22&gt;0.0201</formula>
    </cfRule>
    <cfRule type="expression" dxfId="1090" priority="194" stopIfTrue="1">
      <formula>H22&lt;0.0201</formula>
    </cfRule>
  </conditionalFormatting>
  <conditionalFormatting sqref="H22:CF22">
    <cfRule type="cellIs" dxfId="1089" priority="195" stopIfTrue="1" operator="lessThanOrEqual">
      <formula>0.01</formula>
    </cfRule>
    <cfRule type="cellIs" dxfId="1088" priority="196" stopIfTrue="1" operator="between">
      <formula>0.01</formula>
      <formula>0.02</formula>
    </cfRule>
    <cfRule type="cellIs" dxfId="1087" priority="197" stopIfTrue="1" operator="greaterThan">
      <formula>0.02</formula>
    </cfRule>
  </conditionalFormatting>
  <conditionalFormatting sqref="H31:CF31">
    <cfRule type="cellIs" dxfId="1086" priority="55" stopIfTrue="1" operator="lessThanOrEqual">
      <formula>0.4</formula>
    </cfRule>
    <cfRule type="cellIs" dxfId="1085" priority="56" stopIfTrue="1" operator="greaterThan">
      <formula>0.65</formula>
    </cfRule>
    <cfRule type="cellIs" dxfId="1084" priority="57" stopIfTrue="1" operator="between">
      <formula>0.4</formula>
      <formula>0.65</formula>
    </cfRule>
  </conditionalFormatting>
  <conditionalFormatting sqref="H32:CF32">
    <cfRule type="expression" dxfId="1083" priority="58" stopIfTrue="1">
      <formula>H33&lt;0.000201</formula>
    </cfRule>
    <cfRule type="expression" dxfId="1082" priority="59" stopIfTrue="1">
      <formula>H33&gt;0.0005</formula>
    </cfRule>
    <cfRule type="expression" dxfId="1081" priority="60" stopIfTrue="1">
      <formula>H33&lt;0.0005</formula>
    </cfRule>
  </conditionalFormatting>
  <conditionalFormatting sqref="H33:CF33">
    <cfRule type="cellIs" dxfId="1080" priority="61" stopIfTrue="1" operator="lessThanOrEqual">
      <formula>0.0002</formula>
    </cfRule>
    <cfRule type="cellIs" dxfId="1079" priority="62" stopIfTrue="1" operator="greaterThan">
      <formula>0.0005</formula>
    </cfRule>
    <cfRule type="cellIs" dxfId="1078" priority="63" stopIfTrue="1" operator="between">
      <formula>0.0002</formula>
      <formula>0.0005</formula>
    </cfRule>
  </conditionalFormatting>
  <conditionalFormatting sqref="H34:CF34">
    <cfRule type="expression" dxfId="1077" priority="49" stopIfTrue="1">
      <formula>H35&lt;0.0301</formula>
    </cfRule>
    <cfRule type="expression" dxfId="1076" priority="50" stopIfTrue="1">
      <formula>H35&gt;0.05</formula>
    </cfRule>
    <cfRule type="expression" dxfId="1075" priority="51" stopIfTrue="1">
      <formula>H35&lt;0.0501</formula>
    </cfRule>
  </conditionalFormatting>
  <conditionalFormatting sqref="H35:CF35">
    <cfRule type="cellIs" dxfId="1074" priority="52" stopIfTrue="1" operator="lessThanOrEqual">
      <formula>0.0301</formula>
    </cfRule>
    <cfRule type="cellIs" dxfId="1073" priority="53" stopIfTrue="1" operator="between">
      <formula>0.03</formula>
      <formula>0.0501</formula>
    </cfRule>
    <cfRule type="cellIs" dxfId="1072" priority="54" stopIfTrue="1" operator="greaterThan">
      <formula>0.05</formula>
    </cfRule>
  </conditionalFormatting>
  <conditionalFormatting sqref="H36:CF36">
    <cfRule type="cellIs" dxfId="1071" priority="64" stopIfTrue="1" operator="lessThanOrEqual">
      <formula>0</formula>
    </cfRule>
    <cfRule type="cellIs" dxfId="1070" priority="65" stopIfTrue="1" operator="greaterThan">
      <formula>0</formula>
    </cfRule>
  </conditionalFormatting>
  <conditionalFormatting sqref="H37:CF37">
    <cfRule type="expression" dxfId="1069" priority="69" stopIfTrue="1">
      <formula>H38&lt;0.005</formula>
    </cfRule>
    <cfRule type="expression" dxfId="1068" priority="70" stopIfTrue="1">
      <formula>H38&gt;=0.01</formula>
    </cfRule>
    <cfRule type="expression" dxfId="1067" priority="71" stopIfTrue="1">
      <formula>H38&lt;0.01</formula>
    </cfRule>
  </conditionalFormatting>
  <conditionalFormatting sqref="H38:CF38">
    <cfRule type="cellIs" dxfId="1066" priority="66" stopIfTrue="1" operator="lessThan">
      <formula>0.005</formula>
    </cfRule>
    <cfRule type="cellIs" dxfId="1065" priority="67" stopIfTrue="1" operator="between">
      <formula>0.005</formula>
      <formula>0.01</formula>
    </cfRule>
    <cfRule type="cellIs" dxfId="1064" priority="68" stopIfTrue="1" operator="greaterThan">
      <formula>0.01</formula>
    </cfRule>
  </conditionalFormatting>
  <conditionalFormatting sqref="H39:CF39">
    <cfRule type="expression" dxfId="1063" priority="72" stopIfTrue="1">
      <formula>H40&lt;0.01</formula>
    </cfRule>
    <cfRule type="expression" dxfId="1062" priority="73" stopIfTrue="1">
      <formula>H40&lt;0.01501</formula>
    </cfRule>
    <cfRule type="expression" dxfId="1061" priority="74" stopIfTrue="1">
      <formula>H40&gt;0.015</formula>
    </cfRule>
  </conditionalFormatting>
  <conditionalFormatting sqref="H40:CF40">
    <cfRule type="cellIs" dxfId="1060" priority="75" stopIfTrue="1" operator="lessThanOrEqual">
      <formula>0.01</formula>
    </cfRule>
    <cfRule type="cellIs" dxfId="1059" priority="76" stopIfTrue="1" operator="between">
      <formula>0.01</formula>
      <formula>0.01501</formula>
    </cfRule>
    <cfRule type="cellIs" dxfId="1058" priority="77" stopIfTrue="1" operator="greaterThanOrEqual">
      <formula>0.01501</formula>
    </cfRule>
  </conditionalFormatting>
  <conditionalFormatting sqref="H45:CF45 H47:CF47">
    <cfRule type="expression" dxfId="1057" priority="78" stopIfTrue="1">
      <formula>H46&lt;0.00501</formula>
    </cfRule>
    <cfRule type="expression" dxfId="1056" priority="79" stopIfTrue="1">
      <formula>H46&gt;0.01</formula>
    </cfRule>
    <cfRule type="expression" dxfId="1055" priority="80" stopIfTrue="1">
      <formula>H46&lt;0.0101</formula>
    </cfRule>
  </conditionalFormatting>
  <conditionalFormatting sqref="H46:CF46 H48:CF48">
    <cfRule type="cellIs" dxfId="1054" priority="81" stopIfTrue="1" operator="lessThanOrEqual">
      <formula>0.005</formula>
    </cfRule>
    <cfRule type="cellIs" dxfId="1053" priority="82" stopIfTrue="1" operator="greaterThan">
      <formula>0.01</formula>
    </cfRule>
    <cfRule type="cellIs" dxfId="1052" priority="83" stopIfTrue="1" operator="between">
      <formula>0.005</formula>
      <formula>0.0101</formula>
    </cfRule>
  </conditionalFormatting>
  <conditionalFormatting sqref="H49:CF49">
    <cfRule type="expression" dxfId="1051" priority="198" stopIfTrue="1">
      <formula>H50&lt;0.0401</formula>
    </cfRule>
    <cfRule type="expression" dxfId="1050" priority="199" stopIfTrue="1">
      <formula>H50&gt;0.08</formula>
    </cfRule>
    <cfRule type="expression" dxfId="1049" priority="200" stopIfTrue="1">
      <formula>H50&lt;0.0801</formula>
    </cfRule>
  </conditionalFormatting>
  <conditionalFormatting sqref="H50:CF50">
    <cfRule type="cellIs" dxfId="1048" priority="201" stopIfTrue="1" operator="lessThanOrEqual">
      <formula>0.04</formula>
    </cfRule>
    <cfRule type="cellIs" dxfId="1047" priority="202" stopIfTrue="1" operator="greaterThan">
      <formula>0.08</formula>
    </cfRule>
    <cfRule type="cellIs" dxfId="1046" priority="203" stopIfTrue="1" operator="between">
      <formula>0.04</formula>
      <formula>0.0801</formula>
    </cfRule>
  </conditionalFormatting>
  <conditionalFormatting sqref="H51:CF51">
    <cfRule type="cellIs" dxfId="1045" priority="84" stopIfTrue="1" operator="lessThanOrEqual">
      <formula>50</formula>
    </cfRule>
    <cfRule type="cellIs" dxfId="1044" priority="85" stopIfTrue="1" operator="greaterThan">
      <formula>80</formula>
    </cfRule>
    <cfRule type="cellIs" dxfId="1043" priority="86" stopIfTrue="1" operator="between">
      <formula>50</formula>
      <formula>81</formula>
    </cfRule>
  </conditionalFormatting>
  <conditionalFormatting sqref="H53:CF53">
    <cfRule type="expression" dxfId="1042" priority="87" stopIfTrue="1">
      <formula>H54&lt;0.1501</formula>
    </cfRule>
    <cfRule type="expression" dxfId="1041" priority="88" stopIfTrue="1">
      <formula>H54&lt;0.201</formula>
    </cfRule>
    <cfRule type="expression" dxfId="1040" priority="89" stopIfTrue="1">
      <formula>H54&gt;0.2</formula>
    </cfRule>
  </conditionalFormatting>
  <conditionalFormatting sqref="H54:CF54">
    <cfRule type="cellIs" dxfId="1039" priority="90" stopIfTrue="1" operator="lessThanOrEqual">
      <formula>0.15</formula>
    </cfRule>
    <cfRule type="cellIs" dxfId="1038" priority="91" stopIfTrue="1" operator="lessThanOrEqual">
      <formula>0.2</formula>
    </cfRule>
    <cfRule type="cellIs" dxfId="1037" priority="92" stopIfTrue="1" operator="greaterThan">
      <formula>0.2</formula>
    </cfRule>
  </conditionalFormatting>
  <conditionalFormatting sqref="H64:CF64 H66:CF66 H68:CF68 H70:CF70">
    <cfRule type="expression" dxfId="1036" priority="114" stopIfTrue="1">
      <formula>H65&lt;0.0101</formula>
    </cfRule>
    <cfRule type="expression" dxfId="1035" priority="115" stopIfTrue="1">
      <formula>H65&gt;0.02</formula>
    </cfRule>
    <cfRule type="expression" dxfId="1034" priority="116" stopIfTrue="1">
      <formula>H65&lt;0.0201</formula>
    </cfRule>
  </conditionalFormatting>
  <conditionalFormatting sqref="H65:CF65 H83:CF83 H95:CF95">
    <cfRule type="cellIs" dxfId="1033" priority="96" stopIfTrue="1" operator="lessThanOrEqual">
      <formula>0.01</formula>
    </cfRule>
    <cfRule type="cellIs" dxfId="1032" priority="97" stopIfTrue="1" operator="between">
      <formula>0.01</formula>
      <formula>0.0201</formula>
    </cfRule>
    <cfRule type="cellIs" dxfId="1031" priority="98" stopIfTrue="1" operator="greaterThanOrEqual">
      <formula>0.02</formula>
    </cfRule>
  </conditionalFormatting>
  <conditionalFormatting sqref="H67:CF67">
    <cfRule type="cellIs" dxfId="1030" priority="37" stopIfTrue="1" operator="lessThanOrEqual">
      <formula>0.01</formula>
    </cfRule>
    <cfRule type="cellIs" dxfId="1029" priority="38" stopIfTrue="1" operator="between">
      <formula>0.01</formula>
      <formula>0.0201</formula>
    </cfRule>
    <cfRule type="cellIs" dxfId="1028" priority="39" stopIfTrue="1" operator="greaterThanOrEqual">
      <formula>0.02</formula>
    </cfRule>
  </conditionalFormatting>
  <conditionalFormatting sqref="H69:CF69">
    <cfRule type="cellIs" dxfId="1027" priority="34" stopIfTrue="1" operator="lessThanOrEqual">
      <formula>0.01</formula>
    </cfRule>
    <cfRule type="cellIs" dxfId="1026" priority="35" stopIfTrue="1" operator="between">
      <formula>0.01</formula>
      <formula>0.0201</formula>
    </cfRule>
    <cfRule type="cellIs" dxfId="1025" priority="36" stopIfTrue="1" operator="greaterThanOrEqual">
      <formula>0.02</formula>
    </cfRule>
  </conditionalFormatting>
  <conditionalFormatting sqref="H71:CF71">
    <cfRule type="cellIs" dxfId="1024" priority="31" stopIfTrue="1" operator="lessThanOrEqual">
      <formula>0.01</formula>
    </cfRule>
    <cfRule type="cellIs" dxfId="1023" priority="32" stopIfTrue="1" operator="between">
      <formula>0.01</formula>
      <formula>0.0201</formula>
    </cfRule>
    <cfRule type="cellIs" dxfId="1022" priority="33" stopIfTrue="1" operator="greaterThanOrEqual">
      <formula>0.02</formula>
    </cfRule>
  </conditionalFormatting>
  <conditionalFormatting sqref="H74:CF74 H76:CF76 H78:CF78 H80:CF80 H84:CF84 H86:CF86 H90:CF90 H92:CF92 H96:CF96 H98:CF98">
    <cfRule type="expression" dxfId="1021" priority="93" stopIfTrue="1">
      <formula>H75&lt;0.00075</formula>
    </cfRule>
    <cfRule type="expression" dxfId="1020" priority="94" stopIfTrue="1">
      <formula>H75 &gt; 0.0015</formula>
    </cfRule>
    <cfRule type="expression" dxfId="1019" priority="95" stopIfTrue="1">
      <formula>H75 &gt;= 0.00075</formula>
    </cfRule>
  </conditionalFormatting>
  <conditionalFormatting sqref="H75:CF75">
    <cfRule type="cellIs" dxfId="1018" priority="102" stopIfTrue="1" operator="lessThan">
      <formula>0.00075</formula>
    </cfRule>
    <cfRule type="cellIs" dxfId="1017" priority="103" stopIfTrue="1" operator="between">
      <formula>0.00075</formula>
      <formula>0.0015</formula>
    </cfRule>
    <cfRule type="cellIs" dxfId="1016" priority="104" stopIfTrue="1" operator="greaterThanOrEqual">
      <formula>0.0015</formula>
    </cfRule>
  </conditionalFormatting>
  <conditionalFormatting sqref="H77:CF77">
    <cfRule type="cellIs" dxfId="1015" priority="28" stopIfTrue="1" operator="lessThanOrEqual">
      <formula>0.01</formula>
    </cfRule>
    <cfRule type="cellIs" dxfId="1014" priority="29" stopIfTrue="1" operator="between">
      <formula>0.01</formula>
      <formula>0.0201</formula>
    </cfRule>
    <cfRule type="cellIs" dxfId="1013" priority="30" stopIfTrue="1" operator="greaterThanOrEqual">
      <formula>0.02</formula>
    </cfRule>
  </conditionalFormatting>
  <conditionalFormatting sqref="H79:CF79">
    <cfRule type="cellIs" dxfId="1012" priority="25" stopIfTrue="1" operator="lessThanOrEqual">
      <formula>0.01</formula>
    </cfRule>
    <cfRule type="cellIs" dxfId="1011" priority="26" stopIfTrue="1" operator="between">
      <formula>0.01</formula>
      <formula>0.0201</formula>
    </cfRule>
    <cfRule type="cellIs" dxfId="1010" priority="27" stopIfTrue="1" operator="greaterThanOrEqual">
      <formula>0.02</formula>
    </cfRule>
  </conditionalFormatting>
  <conditionalFormatting sqref="H81:CF81">
    <cfRule type="cellIs" dxfId="1009" priority="22" stopIfTrue="1" operator="lessThanOrEqual">
      <formula>0.01</formula>
    </cfRule>
    <cfRule type="cellIs" dxfId="1008" priority="23" stopIfTrue="1" operator="between">
      <formula>0.01</formula>
      <formula>0.0201</formula>
    </cfRule>
    <cfRule type="cellIs" dxfId="1007" priority="24" stopIfTrue="1" operator="greaterThanOrEqual">
      <formula>0.02</formula>
    </cfRule>
  </conditionalFormatting>
  <conditionalFormatting sqref="H85:CF85">
    <cfRule type="cellIs" dxfId="1006" priority="19" stopIfTrue="1" operator="lessThanOrEqual">
      <formula>0.01</formula>
    </cfRule>
    <cfRule type="cellIs" dxfId="1005" priority="20" stopIfTrue="1" operator="between">
      <formula>0.01</formula>
      <formula>0.0201</formula>
    </cfRule>
    <cfRule type="cellIs" dxfId="1004" priority="21" stopIfTrue="1" operator="greaterThanOrEqual">
      <formula>0.02</formula>
    </cfRule>
  </conditionalFormatting>
  <conditionalFormatting sqref="H87:CF87">
    <cfRule type="cellIs" dxfId="1003" priority="16" stopIfTrue="1" operator="lessThanOrEqual">
      <formula>0.01</formula>
    </cfRule>
    <cfRule type="cellIs" dxfId="1002" priority="17" stopIfTrue="1" operator="between">
      <formula>0.01</formula>
      <formula>0.0201</formula>
    </cfRule>
    <cfRule type="cellIs" dxfId="1001" priority="18" stopIfTrue="1" operator="greaterThanOrEqual">
      <formula>0.02</formula>
    </cfRule>
  </conditionalFormatting>
  <conditionalFormatting sqref="H89:CF89">
    <cfRule type="cellIs" dxfId="1000" priority="40" stopIfTrue="1" operator="lessThanOrEqual">
      <formula>0.01</formula>
    </cfRule>
    <cfRule type="cellIs" dxfId="999" priority="41" stopIfTrue="1" operator="between">
      <formula>0.01</formula>
      <formula>0.0201</formula>
    </cfRule>
    <cfRule type="cellIs" dxfId="998" priority="42" stopIfTrue="1" operator="greaterThanOrEqual">
      <formula>0.02</formula>
    </cfRule>
  </conditionalFormatting>
  <conditionalFormatting sqref="H91:CF91">
    <cfRule type="cellIs" dxfId="997" priority="13" stopIfTrue="1" operator="lessThanOrEqual">
      <formula>0.01</formula>
    </cfRule>
    <cfRule type="cellIs" dxfId="996" priority="14" stopIfTrue="1" operator="between">
      <formula>0.01</formula>
      <formula>0.0201</formula>
    </cfRule>
    <cfRule type="cellIs" dxfId="995" priority="15" stopIfTrue="1" operator="greaterThanOrEqual">
      <formula>0.02</formula>
    </cfRule>
  </conditionalFormatting>
  <conditionalFormatting sqref="H93:CF93">
    <cfRule type="cellIs" dxfId="994" priority="10" stopIfTrue="1" operator="lessThanOrEqual">
      <formula>0.01</formula>
    </cfRule>
    <cfRule type="cellIs" dxfId="993" priority="11" stopIfTrue="1" operator="between">
      <formula>0.01</formula>
      <formula>0.0201</formula>
    </cfRule>
    <cfRule type="cellIs" dxfId="992" priority="12" stopIfTrue="1" operator="greaterThanOrEqual">
      <formula>0.02</formula>
    </cfRule>
  </conditionalFormatting>
  <conditionalFormatting sqref="H94:CF94">
    <cfRule type="expression" dxfId="991" priority="105" stopIfTrue="1">
      <formula>H95 &lt;= 0.01</formula>
    </cfRule>
    <cfRule type="expression" dxfId="990" priority="106" stopIfTrue="1">
      <formula xml:space="preserve"> H95 &gt;= 0.02</formula>
    </cfRule>
    <cfRule type="expression" dxfId="989" priority="107" stopIfTrue="1">
      <formula xml:space="preserve"> H95 &gt; 0.01</formula>
    </cfRule>
  </conditionalFormatting>
  <conditionalFormatting sqref="H97:CF97">
    <cfRule type="cellIs" dxfId="988" priority="7" stopIfTrue="1" operator="lessThanOrEqual">
      <formula>0.01</formula>
    </cfRule>
    <cfRule type="cellIs" dxfId="987" priority="8" stopIfTrue="1" operator="between">
      <formula>0.01</formula>
      <formula>0.0201</formula>
    </cfRule>
    <cfRule type="cellIs" dxfId="986" priority="9" stopIfTrue="1" operator="greaterThanOrEqual">
      <formula>0.02</formula>
    </cfRule>
  </conditionalFormatting>
  <conditionalFormatting sqref="H99:CF99">
    <cfRule type="cellIs" dxfId="985" priority="4" stopIfTrue="1" operator="lessThanOrEqual">
      <formula>0.01</formula>
    </cfRule>
    <cfRule type="cellIs" dxfId="984" priority="5" stopIfTrue="1" operator="between">
      <formula>0.01</formula>
      <formula>0.0201</formula>
    </cfRule>
    <cfRule type="cellIs" dxfId="983" priority="6" stopIfTrue="1" operator="greaterThanOrEqual">
      <formula>0.02</formula>
    </cfRule>
  </conditionalFormatting>
  <conditionalFormatting sqref="H130:CF130 H137:CF137 H139:CF139">
    <cfRule type="expression" dxfId="982" priority="108" stopIfTrue="1">
      <formula>H131&lt;0.0501</formula>
    </cfRule>
    <cfRule type="expression" dxfId="981" priority="109" stopIfTrue="1">
      <formula>H131&lt;0.07501</formula>
    </cfRule>
    <cfRule type="expression" dxfId="980" priority="110" stopIfTrue="1">
      <formula>H131&gt;0.075</formula>
    </cfRule>
  </conditionalFormatting>
  <conditionalFormatting sqref="H131:CF131">
    <cfRule type="cellIs" dxfId="979" priority="111" stopIfTrue="1" operator="lessThanOrEqual">
      <formula>0.05</formula>
    </cfRule>
    <cfRule type="cellIs" dxfId="978" priority="112" stopIfTrue="1" operator="between">
      <formula>0.05</formula>
      <formula>0.07501</formula>
    </cfRule>
    <cfRule type="cellIs" dxfId="977" priority="113" stopIfTrue="1" operator="greaterThan">
      <formula>0.075</formula>
    </cfRule>
  </conditionalFormatting>
  <conditionalFormatting sqref="H132:CF132">
    <cfRule type="expression" dxfId="976" priority="117" stopIfTrue="1">
      <formula>H133&lt;0.0201</formula>
    </cfRule>
    <cfRule type="expression" dxfId="975" priority="118" stopIfTrue="1">
      <formula>H133&lt;0.0401</formula>
    </cfRule>
    <cfRule type="expression" dxfId="974" priority="119" stopIfTrue="1">
      <formula>H133&gt;0.04</formula>
    </cfRule>
  </conditionalFormatting>
  <conditionalFormatting sqref="H133:CF133">
    <cfRule type="cellIs" dxfId="973" priority="120" stopIfTrue="1" operator="lessThanOrEqual">
      <formula>0.02</formula>
    </cfRule>
    <cfRule type="cellIs" dxfId="972" priority="121" stopIfTrue="1" operator="between">
      <formula>0.02</formula>
      <formula>0.0401</formula>
    </cfRule>
    <cfRule type="cellIs" dxfId="971" priority="122" stopIfTrue="1" operator="greaterThan">
      <formula>0.04</formula>
    </cfRule>
  </conditionalFormatting>
  <conditionalFormatting sqref="H134:CF134">
    <cfRule type="expression" dxfId="970" priority="123" stopIfTrue="1">
      <formula>H135&lt;0.0301</formula>
    </cfRule>
    <cfRule type="expression" dxfId="969" priority="124" stopIfTrue="1">
      <formula>H135&lt;0.0501</formula>
    </cfRule>
    <cfRule type="expression" dxfId="968" priority="125" stopIfTrue="1">
      <formula>H135&gt;0.05</formula>
    </cfRule>
  </conditionalFormatting>
  <conditionalFormatting sqref="H135:CF135">
    <cfRule type="cellIs" dxfId="967" priority="126" stopIfTrue="1" operator="lessThanOrEqual">
      <formula>0.03</formula>
    </cfRule>
    <cfRule type="cellIs" dxfId="966" priority="127" stopIfTrue="1" operator="between">
      <formula>0.03</formula>
      <formula>0.0501</formula>
    </cfRule>
    <cfRule type="cellIs" dxfId="965" priority="128" stopIfTrue="1" operator="greaterThan">
      <formula>0.05</formula>
    </cfRule>
  </conditionalFormatting>
  <conditionalFormatting sqref="H136:CF136">
    <cfRule type="cellIs" dxfId="964" priority="129" stopIfTrue="1" operator="lessThan">
      <formula>201</formula>
    </cfRule>
    <cfRule type="cellIs" dxfId="963" priority="130" stopIfTrue="1" operator="lessThan">
      <formula>501</formula>
    </cfRule>
    <cfRule type="cellIs" dxfId="962" priority="131" stopIfTrue="1" operator="greaterThan">
      <formula>500</formula>
    </cfRule>
  </conditionalFormatting>
  <conditionalFormatting sqref="H138:CF138">
    <cfRule type="cellIs" dxfId="961" priority="132" stopIfTrue="1" operator="lessThan">
      <formula>0.005</formula>
    </cfRule>
    <cfRule type="cellIs" dxfId="960" priority="133" stopIfTrue="1" operator="between">
      <formula>0.005</formula>
      <formula>0.0101</formula>
    </cfRule>
    <cfRule type="cellIs" dxfId="959" priority="134" stopIfTrue="1" operator="greaterThan">
      <formula>0.01</formula>
    </cfRule>
  </conditionalFormatting>
  <conditionalFormatting sqref="H140:CF140">
    <cfRule type="cellIs" dxfId="958" priority="135" stopIfTrue="1" operator="lessThanOrEqual">
      <formula>0.01</formula>
    </cfRule>
    <cfRule type="cellIs" dxfId="957" priority="136" stopIfTrue="1" operator="between">
      <formula>0.01</formula>
      <formula>0.01501</formula>
    </cfRule>
    <cfRule type="cellIs" dxfId="956" priority="137" stopIfTrue="1" operator="greaterThan">
      <formula>0.015</formula>
    </cfRule>
  </conditionalFormatting>
  <conditionalFormatting sqref="H141:CF141">
    <cfRule type="expression" dxfId="955" priority="43" stopIfTrue="1">
      <formula>H142&lt;0.001</formula>
    </cfRule>
    <cfRule type="expression" dxfId="954" priority="44" stopIfTrue="1">
      <formula>H142&lt;0.001501</formula>
    </cfRule>
    <cfRule type="expression" dxfId="953" priority="45" stopIfTrue="1">
      <formula>H142&gt;0.015</formula>
    </cfRule>
  </conditionalFormatting>
  <conditionalFormatting sqref="H142:CF142">
    <cfRule type="cellIs" dxfId="952" priority="144" stopIfTrue="1" operator="lessThanOrEqual">
      <formula>0.001</formula>
    </cfRule>
    <cfRule type="cellIs" dxfId="951" priority="145" stopIfTrue="1" operator="between">
      <formula>0.001</formula>
      <formula>0.001501</formula>
    </cfRule>
    <cfRule type="cellIs" dxfId="950" priority="146" stopIfTrue="1" operator="greaterThan">
      <formula>0.0015</formula>
    </cfRule>
  </conditionalFormatting>
  <conditionalFormatting sqref="H144:CF144">
    <cfRule type="expression" dxfId="949" priority="141" stopIfTrue="1">
      <formula>H145 &lt; 0.25</formula>
    </cfRule>
    <cfRule type="expression" dxfId="948" priority="142" stopIfTrue="1">
      <formula>H145 &gt; 0.4</formula>
    </cfRule>
    <cfRule type="expression" dxfId="947" priority="143" stopIfTrue="1">
      <formula>H145 &gt;= 0.25</formula>
    </cfRule>
  </conditionalFormatting>
  <conditionalFormatting sqref="H145:CF145">
    <cfRule type="cellIs" dxfId="946" priority="138" stopIfTrue="1" operator="lessThan">
      <formula>0.25</formula>
    </cfRule>
    <cfRule type="cellIs" dxfId="945" priority="139" stopIfTrue="1" operator="greaterThan">
      <formula>0.4</formula>
    </cfRule>
    <cfRule type="cellIs" dxfId="944" priority="140" stopIfTrue="1" operator="greaterThanOrEqual">
      <formula>0.25</formula>
    </cfRule>
  </conditionalFormatting>
  <conditionalFormatting sqref="H146:CF146">
    <cfRule type="expression" dxfId="943" priority="147" stopIfTrue="1">
      <formula>H147&lt;0.0251</formula>
    </cfRule>
    <cfRule type="expression" dxfId="942" priority="148" stopIfTrue="1">
      <formula>H147&lt;0.0401</formula>
    </cfRule>
    <cfRule type="expression" dxfId="941" priority="149" stopIfTrue="1">
      <formula>H147&gt;0.04</formula>
    </cfRule>
  </conditionalFormatting>
  <conditionalFormatting sqref="H147:CF147">
    <cfRule type="cellIs" dxfId="940" priority="150" stopIfTrue="1" operator="lessThanOrEqual">
      <formula>0.025</formula>
    </cfRule>
    <cfRule type="cellIs" dxfId="939" priority="151" stopIfTrue="1" operator="between">
      <formula>0.025</formula>
      <formula>0.0401</formula>
    </cfRule>
    <cfRule type="cellIs" dxfId="938" priority="152" stopIfTrue="1" operator="greaterThan">
      <formula>0.04</formula>
    </cfRule>
  </conditionalFormatting>
  <conditionalFormatting sqref="H148:CF148">
    <cfRule type="expression" dxfId="937" priority="153" stopIfTrue="1">
      <formula>H150&lt;0.001</formula>
    </cfRule>
    <cfRule type="expression" dxfId="936" priority="154" stopIfTrue="1">
      <formula>H150&lt;0.001501</formula>
    </cfRule>
    <cfRule type="expression" dxfId="935" priority="155" stopIfTrue="1">
      <formula>H150&gt;0.0015</formula>
    </cfRule>
  </conditionalFormatting>
  <conditionalFormatting sqref="H160:CF160 H162:CF162 H166:CF166 H168:CF168">
    <cfRule type="expression" dxfId="934" priority="156" stopIfTrue="1">
      <formula>H161&lt;0.00501</formula>
    </cfRule>
    <cfRule type="expression" dxfId="933" priority="157" stopIfTrue="1">
      <formula>H161&lt;0.0101</formula>
    </cfRule>
    <cfRule type="expression" dxfId="932" priority="158" stopIfTrue="1">
      <formula>H161&gt;0.01</formula>
    </cfRule>
  </conditionalFormatting>
  <conditionalFormatting sqref="H161:CF161">
    <cfRule type="cellIs" dxfId="931" priority="159" stopIfTrue="1" operator="lessThanOrEqual">
      <formula>0.03</formula>
    </cfRule>
    <cfRule type="cellIs" dxfId="930" priority="160" stopIfTrue="1" operator="greaterThan">
      <formula>0.05</formula>
    </cfRule>
    <cfRule type="cellIs" dxfId="929" priority="161" stopIfTrue="1" operator="between">
      <formula>0.03</formula>
      <formula>0.05</formula>
    </cfRule>
  </conditionalFormatting>
  <conditionalFormatting sqref="H163:CF163">
    <cfRule type="cellIs" dxfId="928" priority="162" stopIfTrue="1" operator="lessThanOrEqual">
      <formula>0.005</formula>
    </cfRule>
    <cfRule type="cellIs" dxfId="927" priority="163" stopIfTrue="1" operator="greaterThan">
      <formula>0.01</formula>
    </cfRule>
    <cfRule type="cellIs" dxfId="926" priority="164" stopIfTrue="1" operator="between">
      <formula>0.005</formula>
      <formula>0.0101</formula>
    </cfRule>
  </conditionalFormatting>
  <conditionalFormatting sqref="H167:CF167">
    <cfRule type="cellIs" dxfId="925" priority="165" stopIfTrue="1" operator="lessThanOrEqual">
      <formula>0.01</formula>
    </cfRule>
    <cfRule type="cellIs" dxfId="924" priority="166" stopIfTrue="1" operator="greaterThan">
      <formula>0.03</formula>
    </cfRule>
    <cfRule type="cellIs" dxfId="923" priority="167" stopIfTrue="1" operator="between">
      <formula>0.01</formula>
      <formula>0.0301</formula>
    </cfRule>
  </conditionalFormatting>
  <conditionalFormatting sqref="H169:CF169">
    <cfRule type="cellIs" dxfId="922" priority="168" stopIfTrue="1" operator="lessThan">
      <formula>0.005</formula>
    </cfRule>
    <cfRule type="cellIs" dxfId="921" priority="169" stopIfTrue="1" operator="greaterThan">
      <formula>0.01</formula>
    </cfRule>
    <cfRule type="cellIs" dxfId="920" priority="170" stopIfTrue="1" operator="between">
      <formula>0.005</formula>
      <formula>0.0101</formula>
    </cfRule>
  </conditionalFormatting>
  <conditionalFormatting sqref="H180:CF180 H186:CF186">
    <cfRule type="expression" dxfId="919" priority="171" stopIfTrue="1">
      <formula>H181&lt;0.02</formula>
    </cfRule>
    <cfRule type="expression" dxfId="918" priority="172" stopIfTrue="1">
      <formula>H181&gt;0.04</formula>
    </cfRule>
    <cfRule type="expression" dxfId="917" priority="173" stopIfTrue="1">
      <formula>H181&lt;0.0401</formula>
    </cfRule>
  </conditionalFormatting>
  <conditionalFormatting sqref="H181:CF181 H187:CF187">
    <cfRule type="cellIs" dxfId="916" priority="174" stopIfTrue="1" operator="lessThan">
      <formula>0.02</formula>
    </cfRule>
    <cfRule type="cellIs" dxfId="915" priority="175" stopIfTrue="1" operator="greaterThan">
      <formula>0.04</formula>
    </cfRule>
    <cfRule type="cellIs" dxfId="914" priority="176" stopIfTrue="1" operator="between">
      <formula>0.02</formula>
      <formula>0.0401</formula>
    </cfRule>
  </conditionalFormatting>
  <conditionalFormatting sqref="H182:CF182 H184:CF184 H207:CF207 H213:CF213">
    <cfRule type="expression" dxfId="913" priority="177" stopIfTrue="1">
      <formula>H183&lt;0.01</formula>
    </cfRule>
    <cfRule type="expression" dxfId="912" priority="178" stopIfTrue="1">
      <formula>H183&gt;0.02</formula>
    </cfRule>
    <cfRule type="expression" dxfId="911" priority="179" stopIfTrue="1">
      <formula>H183&lt;0.0201</formula>
    </cfRule>
  </conditionalFormatting>
  <conditionalFormatting sqref="H183:CF183 H185:CF185">
    <cfRule type="cellIs" dxfId="910" priority="180" stopIfTrue="1" operator="lessThan">
      <formula>0.01</formula>
    </cfRule>
    <cfRule type="cellIs" dxfId="909" priority="181" stopIfTrue="1" operator="greaterThan">
      <formula>0.02</formula>
    </cfRule>
    <cfRule type="cellIs" dxfId="908" priority="182" stopIfTrue="1" operator="between">
      <formula>0.01</formula>
      <formula>0.0201</formula>
    </cfRule>
  </conditionalFormatting>
  <conditionalFormatting sqref="H196:CF196">
    <cfRule type="cellIs" dxfId="907" priority="183" stopIfTrue="1" operator="lessThanOrEqual">
      <formula>0</formula>
    </cfRule>
    <cfRule type="cellIs" dxfId="906" priority="184" stopIfTrue="1" operator="between">
      <formula>1</formula>
      <formula>5</formula>
    </cfRule>
    <cfRule type="cellIs" dxfId="905" priority="185" stopIfTrue="1" operator="greaterThan">
      <formula>5</formula>
    </cfRule>
  </conditionalFormatting>
  <conditionalFormatting sqref="H201:CF201">
    <cfRule type="expression" dxfId="904" priority="186" stopIfTrue="1">
      <formula>H202 &lt;= 0.03</formula>
    </cfRule>
    <cfRule type="expression" dxfId="903" priority="187" stopIfTrue="1">
      <formula xml:space="preserve"> H202 &gt; 0.05</formula>
    </cfRule>
    <cfRule type="expression" dxfId="902" priority="188" stopIfTrue="1">
      <formula xml:space="preserve"> H202 &lt;= 0.05</formula>
    </cfRule>
  </conditionalFormatting>
  <conditionalFormatting sqref="H202:CF202">
    <cfRule type="cellIs" dxfId="901" priority="46" stopIfTrue="1" operator="lessThanOrEqual">
      <formula>0.03</formula>
    </cfRule>
    <cfRule type="cellIs" dxfId="900" priority="47" stopIfTrue="1" operator="between">
      <formula>0.03</formula>
      <formula>0.05</formula>
    </cfRule>
    <cfRule type="cellIs" dxfId="899" priority="48" stopIfTrue="1" operator="greaterThan">
      <formula>0.05</formula>
    </cfRule>
  </conditionalFormatting>
  <conditionalFormatting sqref="H208:CF208 H214:CF214">
    <cfRule type="cellIs" dxfId="898" priority="189" stopIfTrue="1" operator="lessThanOrEqual">
      <formula>0.01</formula>
    </cfRule>
    <cfRule type="cellIs" dxfId="897" priority="190" stopIfTrue="1" operator="greaterThan">
      <formula>0.02</formula>
    </cfRule>
    <cfRule type="cellIs" dxfId="896" priority="191" stopIfTrue="1" operator="between">
      <formula>0.01</formula>
      <formula>0.0201</formula>
    </cfRule>
  </conditionalFormatting>
  <conditionalFormatting sqref="CA82:CF82 H88:CF88">
    <cfRule type="expression" dxfId="895" priority="99" stopIfTrue="1">
      <formula>H83 &lt;= 0.01</formula>
    </cfRule>
    <cfRule type="expression" dxfId="894" priority="100" stopIfTrue="1">
      <formula>H83 &gt;= 0.02</formula>
    </cfRule>
    <cfRule type="expression" dxfId="893" priority="101" stopIfTrue="1">
      <formula>H83 &gt; 0.01</formula>
    </cfRule>
  </conditionalFormatting>
  <hyperlinks>
    <hyperlink ref="F21" location="GRAPHS!A25" display="List Clean To Do's - Address Validation" xr:uid="{00000000-0004-0000-0500-000000000000}"/>
    <hyperlink ref="F34" location="GRAPHS!A80" display="SPU Accounts which should have had at least 1 actual read used on a bill in the past 100 days and haven't" xr:uid="{00000000-0004-0000-0500-000001000000}"/>
    <hyperlink ref="F37" location="GRAPHS!A145" display="LPU Accounts which should have had at least 1 actual read used on a bill in the past 100 days and haven't" xr:uid="{00000000-0004-0000-0500-000002000000}"/>
    <hyperlink ref="F39" location="GRAPHS!A205" display="Accounts which should have had at least 1 actual read used on a bill in the past 300 days and haven't" xr:uid="{00000000-0004-0000-0500-000003000000}"/>
    <hyperlink ref="F51" location="GRAPHS!A265" display="Routes Uploaded Late" xr:uid="{00000000-0004-0000-0500-000004000000}"/>
    <hyperlink ref="F53" location="GRAPHS!A325" display="Conventional Pending Field Activities (past scheduled date)" xr:uid="{00000000-0004-0000-0500-000005000000}"/>
    <hyperlink ref="F62" location="GRAPHS!A385" display="Unbilled Service Agreements - Inception to date" xr:uid="{00000000-0004-0000-0500-000006000000}"/>
    <hyperlink ref="F146" location="GRAPHS!A505" display="Refund To Do's in excess of 60 days" xr:uid="{00000000-0004-0000-0500-000007000000}"/>
    <hyperlink ref="F166" location="GRAPHS!A625" display="Conventional Unallocated Payments " xr:uid="{00000000-0004-0000-0500-000008000000}"/>
    <hyperlink ref="F225" location="GRAPHS!A685" display="- Inception To Date" xr:uid="{00000000-0004-0000-0500-000009000000}"/>
    <hyperlink ref="F148" location="GRAPHS!A560" display="Number of active customers linked to zero interest rate" xr:uid="{00000000-0004-0000-0500-00000A000000}"/>
    <hyperlink ref="F82" location="GRAPHS!A445" display="No. of active customers billed on zero consumption" xr:uid="{00000000-0004-0000-0500-00000B000000}"/>
    <hyperlink ref="F84" location="GRAPHS!A445" display="No. of active customers billed on zero consumption" xr:uid="{00000000-0004-0000-0500-00000C000000}"/>
    <hyperlink ref="F86" location="GRAPHS!A445" display="No. of active customers billed on zero consumption" xr:uid="{00000000-0004-0000-05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40" bestFit="1" customWidth="1"/>
    <col min="9" max="45" width="13" style="40" customWidth="1"/>
    <col min="46" max="46" width="13" style="40" bestFit="1" customWidth="1"/>
    <col min="47" max="83" width="13.44140625" style="40" customWidth="1"/>
    <col min="84" max="84" width="15.5546875" customWidth="1"/>
  </cols>
  <sheetData>
    <row r="1" spans="1:84" ht="56.25" customHeight="1" thickBot="1" x14ac:dyDescent="0.35">
      <c r="A1" s="46" t="s">
        <v>0</v>
      </c>
      <c r="B1" s="46"/>
      <c r="C1" s="46"/>
      <c r="D1" s="2"/>
      <c r="E1" s="2"/>
      <c r="F1" s="3" t="s">
        <v>232</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1369</v>
      </c>
      <c r="J5" s="73">
        <v>1363</v>
      </c>
      <c r="K5" s="73">
        <v>1360</v>
      </c>
      <c r="L5" s="73">
        <v>1345</v>
      </c>
      <c r="M5" s="73">
        <v>1340</v>
      </c>
      <c r="N5" s="73">
        <v>1339</v>
      </c>
      <c r="O5" s="73">
        <v>1327</v>
      </c>
      <c r="P5" s="73">
        <v>1323</v>
      </c>
      <c r="Q5" s="73">
        <v>1323</v>
      </c>
      <c r="R5" s="73">
        <v>1313</v>
      </c>
      <c r="S5" s="73">
        <v>1307</v>
      </c>
      <c r="T5" s="73">
        <v>1303</v>
      </c>
      <c r="U5" s="73">
        <v>1301</v>
      </c>
      <c r="V5" s="73">
        <v>1294</v>
      </c>
      <c r="W5" s="73">
        <v>1279</v>
      </c>
      <c r="X5" s="73">
        <v>1269</v>
      </c>
      <c r="Y5" s="73">
        <v>1270</v>
      </c>
      <c r="Z5" s="73">
        <v>1269</v>
      </c>
      <c r="AA5" s="73">
        <v>1261</v>
      </c>
      <c r="AB5" s="73">
        <v>1252</v>
      </c>
      <c r="AC5" s="73">
        <v>1242</v>
      </c>
      <c r="AD5" s="73">
        <v>1241</v>
      </c>
      <c r="AE5" s="73">
        <v>1241</v>
      </c>
      <c r="AF5" s="73">
        <v>1241</v>
      </c>
      <c r="AG5" s="73">
        <v>1239</v>
      </c>
      <c r="AH5" s="73">
        <v>1249</v>
      </c>
      <c r="AI5" s="73">
        <v>1242</v>
      </c>
      <c r="AJ5" s="73">
        <v>1238</v>
      </c>
      <c r="AK5" s="73">
        <v>1232</v>
      </c>
      <c r="AL5" s="73">
        <v>1229</v>
      </c>
      <c r="AM5" s="73">
        <v>1236</v>
      </c>
      <c r="AN5" s="73">
        <v>1234</v>
      </c>
      <c r="AO5" s="73">
        <v>1086</v>
      </c>
      <c r="AP5" s="73">
        <v>1082</v>
      </c>
      <c r="AQ5" s="73">
        <v>1225</v>
      </c>
      <c r="AR5" s="73">
        <v>1083</v>
      </c>
      <c r="AS5" s="73">
        <v>1080</v>
      </c>
      <c r="AT5" s="73">
        <v>1081</v>
      </c>
      <c r="AU5" s="73">
        <v>1078</v>
      </c>
      <c r="AV5" s="73">
        <v>1079</v>
      </c>
      <c r="AW5" s="73">
        <v>1074</v>
      </c>
      <c r="AX5" s="73">
        <v>1076</v>
      </c>
      <c r="AY5" s="73">
        <v>1072</v>
      </c>
      <c r="AZ5" s="73">
        <v>1069</v>
      </c>
      <c r="BA5" s="73">
        <v>1068</v>
      </c>
      <c r="BB5" s="73">
        <v>1062</v>
      </c>
      <c r="BC5" s="73">
        <v>1054</v>
      </c>
      <c r="BD5" s="73">
        <v>1061</v>
      </c>
      <c r="BE5" s="73">
        <v>1059</v>
      </c>
      <c r="BF5" s="73">
        <v>1059</v>
      </c>
      <c r="BG5" s="73">
        <v>1057</v>
      </c>
      <c r="BH5" s="73">
        <v>1055</v>
      </c>
      <c r="BI5" s="73">
        <v>1055</v>
      </c>
      <c r="BJ5" s="73">
        <v>1056</v>
      </c>
      <c r="BK5" s="73">
        <v>1050</v>
      </c>
      <c r="BL5" s="73">
        <v>1041</v>
      </c>
      <c r="BM5" s="73">
        <v>1041</v>
      </c>
      <c r="BN5" s="73">
        <v>1067</v>
      </c>
      <c r="BO5" s="73">
        <v>1071</v>
      </c>
      <c r="BP5" s="73">
        <v>1071</v>
      </c>
      <c r="BQ5" s="73">
        <v>1075</v>
      </c>
      <c r="BR5" s="73">
        <v>1076</v>
      </c>
      <c r="BS5" s="73">
        <v>1073</v>
      </c>
      <c r="BT5" s="73">
        <v>1073</v>
      </c>
      <c r="BU5" s="73">
        <v>1073</v>
      </c>
      <c r="BV5" s="73">
        <v>1073</v>
      </c>
      <c r="BW5" s="73">
        <v>1073</v>
      </c>
      <c r="BX5" s="73">
        <v>1070</v>
      </c>
      <c r="BY5" s="73">
        <v>1075</v>
      </c>
      <c r="BZ5" s="73">
        <v>1075</v>
      </c>
      <c r="CA5" s="73">
        <v>1073</v>
      </c>
      <c r="CB5" s="73">
        <v>1063</v>
      </c>
      <c r="CC5" s="73">
        <v>1064</v>
      </c>
      <c r="CD5" s="73">
        <v>1063</v>
      </c>
      <c r="CE5" s="73">
        <v>1068</v>
      </c>
      <c r="CF5" s="73">
        <v>1073</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19824</v>
      </c>
      <c r="J6" s="73">
        <v>19887</v>
      </c>
      <c r="K6" s="73">
        <v>19993</v>
      </c>
      <c r="L6" s="73">
        <v>20077</v>
      </c>
      <c r="M6" s="73">
        <v>20104</v>
      </c>
      <c r="N6" s="73">
        <v>20103</v>
      </c>
      <c r="O6" s="73">
        <v>20149</v>
      </c>
      <c r="P6" s="73">
        <v>20186</v>
      </c>
      <c r="Q6" s="73">
        <v>20225</v>
      </c>
      <c r="R6" s="73">
        <v>20272</v>
      </c>
      <c r="S6" s="73">
        <v>20287</v>
      </c>
      <c r="T6" s="73">
        <v>20330</v>
      </c>
      <c r="U6" s="73">
        <v>20391</v>
      </c>
      <c r="V6" s="73">
        <v>20450</v>
      </c>
      <c r="W6" s="73">
        <v>20480</v>
      </c>
      <c r="X6" s="73">
        <v>20471</v>
      </c>
      <c r="Y6" s="73">
        <v>20485</v>
      </c>
      <c r="Z6" s="73">
        <v>20493</v>
      </c>
      <c r="AA6" s="73">
        <v>20565</v>
      </c>
      <c r="AB6" s="73">
        <v>20678</v>
      </c>
      <c r="AC6" s="73">
        <v>20715</v>
      </c>
      <c r="AD6" s="73">
        <v>20741</v>
      </c>
      <c r="AE6" s="73">
        <v>20772</v>
      </c>
      <c r="AF6" s="73">
        <v>20771</v>
      </c>
      <c r="AG6" s="73">
        <v>20794</v>
      </c>
      <c r="AH6" s="73">
        <v>20798</v>
      </c>
      <c r="AI6" s="73">
        <v>20807</v>
      </c>
      <c r="AJ6" s="73">
        <v>20821</v>
      </c>
      <c r="AK6" s="73">
        <v>20843</v>
      </c>
      <c r="AL6" s="73">
        <v>20858</v>
      </c>
      <c r="AM6" s="73">
        <v>20877</v>
      </c>
      <c r="AN6" s="73">
        <v>20916</v>
      </c>
      <c r="AO6" s="73">
        <v>20623</v>
      </c>
      <c r="AP6" s="73">
        <v>20693</v>
      </c>
      <c r="AQ6" s="73">
        <v>21066</v>
      </c>
      <c r="AR6" s="73">
        <v>20743</v>
      </c>
      <c r="AS6" s="73">
        <v>20777</v>
      </c>
      <c r="AT6" s="73">
        <v>20799</v>
      </c>
      <c r="AU6" s="73">
        <v>20787</v>
      </c>
      <c r="AV6" s="73">
        <v>20815</v>
      </c>
      <c r="AW6" s="73">
        <v>20793</v>
      </c>
      <c r="AX6" s="73">
        <v>20818</v>
      </c>
      <c r="AY6" s="73">
        <v>20834</v>
      </c>
      <c r="AZ6" s="73">
        <v>20824</v>
      </c>
      <c r="BA6" s="73">
        <v>20821</v>
      </c>
      <c r="BB6" s="73">
        <v>20880</v>
      </c>
      <c r="BC6" s="73">
        <v>20870</v>
      </c>
      <c r="BD6" s="73">
        <v>20860</v>
      </c>
      <c r="BE6" s="73">
        <v>20844</v>
      </c>
      <c r="BF6" s="73">
        <v>20899</v>
      </c>
      <c r="BG6" s="73">
        <v>20909</v>
      </c>
      <c r="BH6" s="73">
        <v>20866</v>
      </c>
      <c r="BI6" s="73">
        <v>20935</v>
      </c>
      <c r="BJ6" s="73">
        <v>20986</v>
      </c>
      <c r="BK6" s="73">
        <v>21059</v>
      </c>
      <c r="BL6" s="73">
        <v>21871</v>
      </c>
      <c r="BM6" s="73">
        <v>21871</v>
      </c>
      <c r="BN6" s="73">
        <v>22127</v>
      </c>
      <c r="BO6" s="73">
        <v>22149</v>
      </c>
      <c r="BP6" s="73">
        <v>22186</v>
      </c>
      <c r="BQ6" s="73">
        <v>22239</v>
      </c>
      <c r="BR6" s="73">
        <v>22303</v>
      </c>
      <c r="BS6" s="73">
        <v>22542</v>
      </c>
      <c r="BT6" s="73">
        <v>22542</v>
      </c>
      <c r="BU6" s="73">
        <v>22542</v>
      </c>
      <c r="BV6" s="73">
        <v>22566</v>
      </c>
      <c r="BW6" s="73">
        <v>22625</v>
      </c>
      <c r="BX6" s="73">
        <v>22653</v>
      </c>
      <c r="BY6" s="73">
        <v>22697</v>
      </c>
      <c r="BZ6" s="73">
        <v>22767</v>
      </c>
      <c r="CA6" s="73">
        <v>22868</v>
      </c>
      <c r="CB6" s="73">
        <v>23071</v>
      </c>
      <c r="CC6" s="73">
        <v>23283</v>
      </c>
      <c r="CD6" s="73">
        <v>23402</v>
      </c>
      <c r="CE6" s="73">
        <v>23457</v>
      </c>
      <c r="CF6" s="73">
        <v>23470</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125</v>
      </c>
      <c r="J7" s="73">
        <v>125</v>
      </c>
      <c r="K7" s="73">
        <v>125</v>
      </c>
      <c r="L7" s="73">
        <v>124</v>
      </c>
      <c r="M7" s="73">
        <v>124</v>
      </c>
      <c r="N7" s="73">
        <v>122</v>
      </c>
      <c r="O7" s="73">
        <v>122</v>
      </c>
      <c r="P7" s="73">
        <v>126</v>
      </c>
      <c r="Q7" s="73">
        <v>126</v>
      </c>
      <c r="R7" s="73">
        <v>126</v>
      </c>
      <c r="S7" s="73">
        <v>126</v>
      </c>
      <c r="T7" s="73">
        <v>126</v>
      </c>
      <c r="U7" s="73">
        <v>126</v>
      </c>
      <c r="V7" s="73">
        <v>126</v>
      </c>
      <c r="W7" s="73">
        <v>126</v>
      </c>
      <c r="X7" s="73">
        <v>126</v>
      </c>
      <c r="Y7" s="73">
        <v>126</v>
      </c>
      <c r="Z7" s="73">
        <v>126</v>
      </c>
      <c r="AA7" s="73">
        <v>126</v>
      </c>
      <c r="AB7" s="73">
        <v>126</v>
      </c>
      <c r="AC7" s="73">
        <v>126</v>
      </c>
      <c r="AD7" s="73">
        <v>126</v>
      </c>
      <c r="AE7" s="73">
        <v>126</v>
      </c>
      <c r="AF7" s="73">
        <v>126</v>
      </c>
      <c r="AG7" s="73">
        <v>126</v>
      </c>
      <c r="AH7" s="73">
        <v>127</v>
      </c>
      <c r="AI7" s="73">
        <v>127</v>
      </c>
      <c r="AJ7" s="73">
        <v>127</v>
      </c>
      <c r="AK7" s="73">
        <v>127</v>
      </c>
      <c r="AL7" s="73">
        <v>127</v>
      </c>
      <c r="AM7" s="73">
        <v>127</v>
      </c>
      <c r="AN7" s="73">
        <v>127</v>
      </c>
      <c r="AO7" s="73">
        <v>127</v>
      </c>
      <c r="AP7" s="73">
        <v>127</v>
      </c>
      <c r="AQ7" s="73">
        <v>127</v>
      </c>
      <c r="AR7" s="73">
        <v>127</v>
      </c>
      <c r="AS7" s="73">
        <v>127</v>
      </c>
      <c r="AT7" s="73">
        <v>127</v>
      </c>
      <c r="AU7" s="73">
        <v>127</v>
      </c>
      <c r="AV7" s="73">
        <v>127</v>
      </c>
      <c r="AW7" s="73">
        <v>127</v>
      </c>
      <c r="AX7" s="73">
        <v>127</v>
      </c>
      <c r="AY7" s="73">
        <v>127</v>
      </c>
      <c r="AZ7" s="73">
        <v>128</v>
      </c>
      <c r="BA7" s="73">
        <v>129</v>
      </c>
      <c r="BB7" s="73">
        <v>129</v>
      </c>
      <c r="BC7" s="73">
        <v>129</v>
      </c>
      <c r="BD7" s="73">
        <v>128</v>
      </c>
      <c r="BE7" s="73">
        <v>128</v>
      </c>
      <c r="BF7" s="73">
        <v>128</v>
      </c>
      <c r="BG7" s="73">
        <v>128</v>
      </c>
      <c r="BH7" s="73">
        <v>128</v>
      </c>
      <c r="BI7" s="73">
        <v>128</v>
      </c>
      <c r="BJ7" s="73">
        <v>130</v>
      </c>
      <c r="BK7" s="73">
        <v>131</v>
      </c>
      <c r="BL7" s="73">
        <v>128</v>
      </c>
      <c r="BM7" s="73">
        <v>128</v>
      </c>
      <c r="BN7" s="73">
        <v>128</v>
      </c>
      <c r="BO7" s="73">
        <v>128</v>
      </c>
      <c r="BP7" s="73">
        <v>129</v>
      </c>
      <c r="BQ7" s="73">
        <v>128</v>
      </c>
      <c r="BR7" s="73">
        <v>128</v>
      </c>
      <c r="BS7" s="73">
        <v>128</v>
      </c>
      <c r="BT7" s="73">
        <v>128</v>
      </c>
      <c r="BU7" s="73">
        <v>128</v>
      </c>
      <c r="BV7" s="73">
        <v>129</v>
      </c>
      <c r="BW7" s="73">
        <v>126</v>
      </c>
      <c r="BX7" s="73">
        <v>127</v>
      </c>
      <c r="BY7" s="73">
        <v>127</v>
      </c>
      <c r="BZ7" s="73">
        <v>127</v>
      </c>
      <c r="CA7" s="73">
        <v>127</v>
      </c>
      <c r="CB7" s="73">
        <v>126</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21193</v>
      </c>
      <c r="J8" s="156">
        <v>21250</v>
      </c>
      <c r="K8" s="156">
        <v>21353</v>
      </c>
      <c r="L8" s="156">
        <v>21422</v>
      </c>
      <c r="M8" s="156">
        <v>21444</v>
      </c>
      <c r="N8" s="156">
        <v>21442</v>
      </c>
      <c r="O8" s="156">
        <v>21476</v>
      </c>
      <c r="P8" s="156">
        <v>21509</v>
      </c>
      <c r="Q8" s="156">
        <v>21548</v>
      </c>
      <c r="R8" s="156">
        <v>21585</v>
      </c>
      <c r="S8" s="156">
        <v>21594</v>
      </c>
      <c r="T8" s="156">
        <v>21633</v>
      </c>
      <c r="U8" s="156">
        <v>21692</v>
      </c>
      <c r="V8" s="156">
        <v>21744</v>
      </c>
      <c r="W8" s="156">
        <v>21759</v>
      </c>
      <c r="X8" s="156">
        <v>21740</v>
      </c>
      <c r="Y8" s="156">
        <v>21755</v>
      </c>
      <c r="Z8" s="156">
        <v>21762</v>
      </c>
      <c r="AA8" s="156">
        <v>21826</v>
      </c>
      <c r="AB8" s="156">
        <v>21930</v>
      </c>
      <c r="AC8" s="156">
        <v>21957</v>
      </c>
      <c r="AD8" s="156">
        <v>21982</v>
      </c>
      <c r="AE8" s="156">
        <v>22013</v>
      </c>
      <c r="AF8" s="156">
        <v>22012</v>
      </c>
      <c r="AG8" s="156">
        <v>22033</v>
      </c>
      <c r="AH8" s="156">
        <v>22047</v>
      </c>
      <c r="AI8" s="156">
        <v>22049</v>
      </c>
      <c r="AJ8" s="156">
        <v>22059</v>
      </c>
      <c r="AK8" s="156">
        <v>22075</v>
      </c>
      <c r="AL8" s="156">
        <v>22087</v>
      </c>
      <c r="AM8" s="156">
        <v>22113</v>
      </c>
      <c r="AN8" s="156">
        <v>22150</v>
      </c>
      <c r="AO8" s="156">
        <v>21709</v>
      </c>
      <c r="AP8" s="156">
        <v>21775</v>
      </c>
      <c r="AQ8" s="156">
        <v>22291</v>
      </c>
      <c r="AR8" s="156">
        <v>21826</v>
      </c>
      <c r="AS8" s="156">
        <v>21857</v>
      </c>
      <c r="AT8" s="156">
        <v>21880</v>
      </c>
      <c r="AU8" s="156">
        <v>21865</v>
      </c>
      <c r="AV8" s="156">
        <v>21894</v>
      </c>
      <c r="AW8" s="156">
        <v>21867</v>
      </c>
      <c r="AX8" s="156">
        <v>21894</v>
      </c>
      <c r="AY8" s="156">
        <v>21906</v>
      </c>
      <c r="AZ8" s="156">
        <v>21893</v>
      </c>
      <c r="BA8" s="156">
        <v>21889</v>
      </c>
      <c r="BB8" s="156">
        <v>21942</v>
      </c>
      <c r="BC8" s="156">
        <v>21924</v>
      </c>
      <c r="BD8" s="156">
        <v>21921</v>
      </c>
      <c r="BE8" s="156">
        <v>21903</v>
      </c>
      <c r="BF8" s="156">
        <v>21958</v>
      </c>
      <c r="BG8" s="156">
        <v>21966</v>
      </c>
      <c r="BH8" s="156">
        <v>21921</v>
      </c>
      <c r="BI8" s="156">
        <v>21990</v>
      </c>
      <c r="BJ8" s="156">
        <v>22042</v>
      </c>
      <c r="BK8" s="156">
        <v>22109</v>
      </c>
      <c r="BL8" s="156">
        <v>22912</v>
      </c>
      <c r="BM8" s="156">
        <v>22912</v>
      </c>
      <c r="BN8" s="156">
        <v>23194</v>
      </c>
      <c r="BO8" s="156">
        <v>23220</v>
      </c>
      <c r="BP8" s="156">
        <v>23257</v>
      </c>
      <c r="BQ8" s="156">
        <v>23314</v>
      </c>
      <c r="BR8" s="156">
        <v>23379</v>
      </c>
      <c r="BS8" s="156">
        <v>23615</v>
      </c>
      <c r="BT8" s="156">
        <v>23615</v>
      </c>
      <c r="BU8" s="156">
        <v>23615</v>
      </c>
      <c r="BV8" s="156">
        <v>23639</v>
      </c>
      <c r="BW8" s="156">
        <v>23698</v>
      </c>
      <c r="BX8" s="156">
        <v>23723</v>
      </c>
      <c r="BY8" s="156">
        <v>23772</v>
      </c>
      <c r="BZ8" s="156">
        <v>23842</v>
      </c>
      <c r="CA8" s="156">
        <v>23941</v>
      </c>
      <c r="CB8" s="156">
        <v>24134</v>
      </c>
      <c r="CC8" s="156">
        <v>24347</v>
      </c>
      <c r="CD8" s="156">
        <v>24465</v>
      </c>
      <c r="CE8" s="156">
        <v>24525</v>
      </c>
      <c r="CF8" s="156">
        <v>24543</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21193</v>
      </c>
      <c r="J10" s="157">
        <v>21250</v>
      </c>
      <c r="K10" s="157">
        <v>21353</v>
      </c>
      <c r="L10" s="157">
        <v>21422</v>
      </c>
      <c r="M10" s="157">
        <v>21444</v>
      </c>
      <c r="N10" s="157">
        <v>21442</v>
      </c>
      <c r="O10" s="157">
        <v>21476</v>
      </c>
      <c r="P10" s="157">
        <v>21509</v>
      </c>
      <c r="Q10" s="157">
        <v>21548</v>
      </c>
      <c r="R10" s="157">
        <v>21585</v>
      </c>
      <c r="S10" s="157">
        <v>21594</v>
      </c>
      <c r="T10" s="157">
        <v>21633</v>
      </c>
      <c r="U10" s="157">
        <v>21692</v>
      </c>
      <c r="V10" s="157">
        <v>21744</v>
      </c>
      <c r="W10" s="157">
        <v>21759</v>
      </c>
      <c r="X10" s="157">
        <v>21740</v>
      </c>
      <c r="Y10" s="157">
        <v>21755</v>
      </c>
      <c r="Z10" s="157">
        <v>21762</v>
      </c>
      <c r="AA10" s="157">
        <v>21826</v>
      </c>
      <c r="AB10" s="157">
        <v>21930</v>
      </c>
      <c r="AC10" s="157">
        <v>21957</v>
      </c>
      <c r="AD10" s="157">
        <v>21982</v>
      </c>
      <c r="AE10" s="157">
        <v>22013</v>
      </c>
      <c r="AF10" s="157">
        <v>22012</v>
      </c>
      <c r="AG10" s="157">
        <v>22033</v>
      </c>
      <c r="AH10" s="157">
        <v>22047</v>
      </c>
      <c r="AI10" s="157">
        <v>22049</v>
      </c>
      <c r="AJ10" s="157">
        <v>22059</v>
      </c>
      <c r="AK10" s="157">
        <v>22075</v>
      </c>
      <c r="AL10" s="157">
        <v>22087</v>
      </c>
      <c r="AM10" s="157">
        <v>22113</v>
      </c>
      <c r="AN10" s="157">
        <v>22150</v>
      </c>
      <c r="AO10" s="157">
        <v>21709</v>
      </c>
      <c r="AP10" s="157">
        <v>21775</v>
      </c>
      <c r="AQ10" s="157">
        <v>22291</v>
      </c>
      <c r="AR10" s="157">
        <v>21826</v>
      </c>
      <c r="AS10" s="157">
        <v>21857</v>
      </c>
      <c r="AT10" s="157">
        <v>21880</v>
      </c>
      <c r="AU10" s="157">
        <v>21865</v>
      </c>
      <c r="AV10" s="157">
        <v>21894</v>
      </c>
      <c r="AW10" s="157">
        <v>21867</v>
      </c>
      <c r="AX10" s="157">
        <v>21894</v>
      </c>
      <c r="AY10" s="157">
        <v>21906</v>
      </c>
      <c r="AZ10" s="157">
        <v>21893</v>
      </c>
      <c r="BA10" s="157">
        <v>21889</v>
      </c>
      <c r="BB10" s="157">
        <v>21942</v>
      </c>
      <c r="BC10" s="157">
        <v>21924</v>
      </c>
      <c r="BD10" s="157">
        <v>21921</v>
      </c>
      <c r="BE10" s="157">
        <v>21903</v>
      </c>
      <c r="BF10" s="157">
        <v>21958</v>
      </c>
      <c r="BG10" s="157">
        <v>21966</v>
      </c>
      <c r="BH10" s="157">
        <v>21921</v>
      </c>
      <c r="BI10" s="157">
        <v>21990</v>
      </c>
      <c r="BJ10" s="157">
        <v>22042</v>
      </c>
      <c r="BK10" s="157">
        <v>22109</v>
      </c>
      <c r="BL10" s="157">
        <v>22912</v>
      </c>
      <c r="BM10" s="157">
        <v>22912</v>
      </c>
      <c r="BN10" s="157">
        <v>23194</v>
      </c>
      <c r="BO10" s="157">
        <v>23220</v>
      </c>
      <c r="BP10" s="157">
        <v>23257</v>
      </c>
      <c r="BQ10" s="157">
        <v>23314</v>
      </c>
      <c r="BR10" s="157">
        <v>23379</v>
      </c>
      <c r="BS10" s="157">
        <v>23615</v>
      </c>
      <c r="BT10" s="157">
        <v>23615</v>
      </c>
      <c r="BU10" s="157">
        <v>23615</v>
      </c>
      <c r="BV10" s="157">
        <v>23639</v>
      </c>
      <c r="BW10" s="157">
        <v>23698</v>
      </c>
      <c r="BX10" s="157">
        <v>23723</v>
      </c>
      <c r="BY10" s="157">
        <v>23772</v>
      </c>
      <c r="BZ10" s="157">
        <v>23842</v>
      </c>
      <c r="CA10" s="157">
        <v>23941</v>
      </c>
      <c r="CB10" s="157">
        <v>24134</v>
      </c>
      <c r="CC10" s="157">
        <v>24347</v>
      </c>
      <c r="CD10" s="157">
        <v>24465</v>
      </c>
      <c r="CE10" s="157">
        <v>24525</v>
      </c>
      <c r="CF10" s="157">
        <v>24543</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24" customHeight="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2.75" customHeight="1"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51075</v>
      </c>
      <c r="J17" s="73">
        <v>50957</v>
      </c>
      <c r="K17" s="73">
        <v>50722</v>
      </c>
      <c r="L17" s="73">
        <v>50495</v>
      </c>
      <c r="M17" s="73">
        <v>50381</v>
      </c>
      <c r="N17" s="73">
        <v>50325</v>
      </c>
      <c r="O17" s="73">
        <v>50242</v>
      </c>
      <c r="P17" s="73">
        <v>50178</v>
      </c>
      <c r="Q17" s="73">
        <v>50045</v>
      </c>
      <c r="R17" s="73">
        <v>49888</v>
      </c>
      <c r="S17" s="73">
        <v>49793</v>
      </c>
      <c r="T17" s="73">
        <v>49609</v>
      </c>
      <c r="U17" s="73">
        <v>49474</v>
      </c>
      <c r="V17" s="73">
        <v>49304</v>
      </c>
      <c r="W17" s="73">
        <v>49140</v>
      </c>
      <c r="X17" s="73">
        <v>49022</v>
      </c>
      <c r="Y17" s="73">
        <v>48963</v>
      </c>
      <c r="Z17" s="73">
        <v>48855</v>
      </c>
      <c r="AA17" s="73">
        <v>48710</v>
      </c>
      <c r="AB17" s="73">
        <v>48474</v>
      </c>
      <c r="AC17" s="73">
        <v>48385</v>
      </c>
      <c r="AD17" s="73">
        <v>48280</v>
      </c>
      <c r="AE17" s="73">
        <v>48189</v>
      </c>
      <c r="AF17" s="73">
        <v>48141</v>
      </c>
      <c r="AG17" s="73">
        <v>48093</v>
      </c>
      <c r="AH17" s="73">
        <v>48066</v>
      </c>
      <c r="AI17" s="73">
        <v>47995</v>
      </c>
      <c r="AJ17" s="73">
        <v>47878</v>
      </c>
      <c r="AK17" s="73">
        <v>47773</v>
      </c>
      <c r="AL17" s="73">
        <v>47703</v>
      </c>
      <c r="AM17" s="73">
        <v>47596</v>
      </c>
      <c r="AN17" s="73">
        <v>47501</v>
      </c>
      <c r="AO17" s="73">
        <v>47333</v>
      </c>
      <c r="AP17" s="73">
        <v>47149</v>
      </c>
      <c r="AQ17" s="73">
        <v>47026</v>
      </c>
      <c r="AR17" s="73">
        <v>46885</v>
      </c>
      <c r="AS17" s="73">
        <v>46787</v>
      </c>
      <c r="AT17" s="73">
        <v>46675</v>
      </c>
      <c r="AU17" s="73">
        <v>46599</v>
      </c>
      <c r="AV17" s="73">
        <v>46562</v>
      </c>
      <c r="AW17" s="73">
        <v>46496</v>
      </c>
      <c r="AX17" s="73">
        <v>46405</v>
      </c>
      <c r="AY17" s="73">
        <v>46286</v>
      </c>
      <c r="AZ17" s="73">
        <v>46204</v>
      </c>
      <c r="BA17" s="73">
        <v>46155</v>
      </c>
      <c r="BB17" s="73">
        <v>45982</v>
      </c>
      <c r="BC17" s="73">
        <v>45869</v>
      </c>
      <c r="BD17" s="73">
        <v>0</v>
      </c>
      <c r="BE17" s="73">
        <v>45673</v>
      </c>
      <c r="BF17" s="73">
        <v>45507</v>
      </c>
      <c r="BG17" s="73">
        <v>45348</v>
      </c>
      <c r="BH17" s="73">
        <v>45271</v>
      </c>
      <c r="BI17" s="73">
        <v>45034</v>
      </c>
      <c r="BJ17" s="73">
        <v>44853</v>
      </c>
      <c r="BK17" s="73">
        <v>44679</v>
      </c>
      <c r="BL17" s="73">
        <v>45425</v>
      </c>
      <c r="BM17" s="73">
        <v>45688</v>
      </c>
      <c r="BN17" s="73">
        <v>45586</v>
      </c>
      <c r="BO17" s="73">
        <v>45349</v>
      </c>
      <c r="BP17" s="73">
        <v>45181</v>
      </c>
      <c r="BQ17" s="73">
        <v>44947</v>
      </c>
      <c r="BR17" s="73">
        <v>44746</v>
      </c>
      <c r="BS17" s="73">
        <v>44496</v>
      </c>
      <c r="BT17" s="73">
        <v>44282</v>
      </c>
      <c r="BU17" s="73">
        <v>44027</v>
      </c>
      <c r="BV17" s="73">
        <v>43932</v>
      </c>
      <c r="BW17" s="73">
        <v>43671</v>
      </c>
      <c r="BX17" s="73">
        <v>43481</v>
      </c>
      <c r="BY17" s="73">
        <v>43266</v>
      </c>
      <c r="BZ17" s="73">
        <v>42995</v>
      </c>
      <c r="CA17" s="73">
        <v>42770</v>
      </c>
      <c r="CB17" s="73">
        <v>42345</v>
      </c>
      <c r="CC17" s="73">
        <v>41922</v>
      </c>
      <c r="CD17" s="73">
        <v>41528</v>
      </c>
      <c r="CE17" s="73">
        <v>41289</v>
      </c>
      <c r="CF17" s="73" t="s">
        <v>233</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646</v>
      </c>
      <c r="J18" s="73">
        <v>646</v>
      </c>
      <c r="K18" s="73">
        <v>647</v>
      </c>
      <c r="L18" s="73">
        <v>647</v>
      </c>
      <c r="M18" s="73">
        <v>651</v>
      </c>
      <c r="N18" s="73">
        <v>672</v>
      </c>
      <c r="O18" s="73">
        <v>671</v>
      </c>
      <c r="P18" s="73">
        <v>671</v>
      </c>
      <c r="Q18" s="73">
        <v>672</v>
      </c>
      <c r="R18" s="73">
        <v>674</v>
      </c>
      <c r="S18" s="73">
        <v>671</v>
      </c>
      <c r="T18" s="73">
        <v>671</v>
      </c>
      <c r="U18" s="73">
        <v>670</v>
      </c>
      <c r="V18" s="73">
        <v>665</v>
      </c>
      <c r="W18" s="73">
        <v>758</v>
      </c>
      <c r="X18" s="73">
        <v>749</v>
      </c>
      <c r="Y18" s="73">
        <v>749</v>
      </c>
      <c r="Z18" s="73">
        <v>748</v>
      </c>
      <c r="AA18" s="73">
        <v>751</v>
      </c>
      <c r="AB18" s="73">
        <v>755</v>
      </c>
      <c r="AC18" s="73">
        <v>752</v>
      </c>
      <c r="AD18" s="73">
        <v>754</v>
      </c>
      <c r="AE18" s="73">
        <v>753</v>
      </c>
      <c r="AF18" s="73">
        <v>753</v>
      </c>
      <c r="AG18" s="73">
        <v>724</v>
      </c>
      <c r="AH18" s="73">
        <v>729</v>
      </c>
      <c r="AI18" s="73">
        <v>728</v>
      </c>
      <c r="AJ18" s="73">
        <v>726</v>
      </c>
      <c r="AK18" s="73">
        <v>731</v>
      </c>
      <c r="AL18" s="73">
        <v>738</v>
      </c>
      <c r="AM18" s="73">
        <v>736</v>
      </c>
      <c r="AN18" s="73">
        <v>735</v>
      </c>
      <c r="AO18" s="73">
        <v>738</v>
      </c>
      <c r="AP18" s="73">
        <v>737</v>
      </c>
      <c r="AQ18" s="73">
        <v>737</v>
      </c>
      <c r="AR18" s="73">
        <v>737</v>
      </c>
      <c r="AS18" s="73">
        <v>710</v>
      </c>
      <c r="AT18" s="73">
        <v>706</v>
      </c>
      <c r="AU18" s="73">
        <v>706</v>
      </c>
      <c r="AV18" s="73">
        <v>724</v>
      </c>
      <c r="AW18" s="73">
        <v>717</v>
      </c>
      <c r="AX18" s="73">
        <v>719</v>
      </c>
      <c r="AY18" s="73">
        <v>722</v>
      </c>
      <c r="AZ18" s="73">
        <v>720</v>
      </c>
      <c r="BA18" s="73">
        <v>721</v>
      </c>
      <c r="BB18" s="73">
        <v>712</v>
      </c>
      <c r="BC18" s="73">
        <v>658</v>
      </c>
      <c r="BD18" s="73">
        <v>666</v>
      </c>
      <c r="BE18" s="73">
        <v>666</v>
      </c>
      <c r="BF18" s="73">
        <v>666</v>
      </c>
      <c r="BG18" s="73">
        <v>663</v>
      </c>
      <c r="BH18" s="73">
        <v>674</v>
      </c>
      <c r="BI18" s="73">
        <v>675</v>
      </c>
      <c r="BJ18" s="73">
        <v>675</v>
      </c>
      <c r="BK18" s="73">
        <v>694</v>
      </c>
      <c r="BL18" s="73">
        <v>697</v>
      </c>
      <c r="BM18" s="73">
        <v>709</v>
      </c>
      <c r="BN18" s="73">
        <v>689</v>
      </c>
      <c r="BO18" s="73">
        <v>688</v>
      </c>
      <c r="BP18" s="73">
        <v>689</v>
      </c>
      <c r="BQ18" s="73">
        <v>682</v>
      </c>
      <c r="BR18" s="73">
        <v>0</v>
      </c>
      <c r="BS18" s="73">
        <v>644</v>
      </c>
      <c r="BT18" s="73">
        <v>640</v>
      </c>
      <c r="BU18" s="73">
        <v>640</v>
      </c>
      <c r="BV18" s="73">
        <v>641</v>
      </c>
      <c r="BW18" s="73">
        <v>642</v>
      </c>
      <c r="BX18" s="73">
        <v>643</v>
      </c>
      <c r="BY18" s="73">
        <v>640</v>
      </c>
      <c r="BZ18" s="73">
        <v>636</v>
      </c>
      <c r="CA18" s="73">
        <v>636</v>
      </c>
      <c r="CB18" s="73">
        <v>778</v>
      </c>
      <c r="CC18" s="73">
        <v>788</v>
      </c>
      <c r="CD18" s="73">
        <v>787</v>
      </c>
      <c r="CE18" s="73">
        <v>791</v>
      </c>
      <c r="CF18" s="73">
        <v>789</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28</v>
      </c>
      <c r="J19" s="73">
        <v>28</v>
      </c>
      <c r="K19" s="73">
        <v>28</v>
      </c>
      <c r="L19" s="73">
        <v>28</v>
      </c>
      <c r="M19" s="73">
        <v>28</v>
      </c>
      <c r="N19" s="73">
        <v>28</v>
      </c>
      <c r="O19" s="73">
        <v>28</v>
      </c>
      <c r="P19" s="73">
        <v>28</v>
      </c>
      <c r="Q19" s="73">
        <v>28</v>
      </c>
      <c r="R19" s="73">
        <v>28</v>
      </c>
      <c r="S19" s="73">
        <v>28</v>
      </c>
      <c r="T19" s="73">
        <v>28</v>
      </c>
      <c r="U19" s="73">
        <v>28</v>
      </c>
      <c r="V19" s="73">
        <v>28</v>
      </c>
      <c r="W19" s="73">
        <v>28</v>
      </c>
      <c r="X19" s="73">
        <v>28</v>
      </c>
      <c r="Y19" s="73">
        <v>28</v>
      </c>
      <c r="Z19" s="73">
        <v>28</v>
      </c>
      <c r="AA19" s="73">
        <v>28</v>
      </c>
      <c r="AB19" s="73">
        <v>28</v>
      </c>
      <c r="AC19" s="73">
        <v>28</v>
      </c>
      <c r="AD19" s="73">
        <v>28</v>
      </c>
      <c r="AE19" s="73">
        <v>28</v>
      </c>
      <c r="AF19" s="73">
        <v>28</v>
      </c>
      <c r="AG19" s="73">
        <v>28</v>
      </c>
      <c r="AH19" s="73">
        <v>28</v>
      </c>
      <c r="AI19" s="73">
        <v>28</v>
      </c>
      <c r="AJ19" s="73">
        <v>28</v>
      </c>
      <c r="AK19" s="73">
        <v>28</v>
      </c>
      <c r="AL19" s="73">
        <v>28</v>
      </c>
      <c r="AM19" s="73">
        <v>28</v>
      </c>
      <c r="AN19" s="73">
        <v>29</v>
      </c>
      <c r="AO19" s="73">
        <v>29</v>
      </c>
      <c r="AP19" s="73">
        <v>29</v>
      </c>
      <c r="AQ19" s="73">
        <v>29</v>
      </c>
      <c r="AR19" s="73">
        <v>29</v>
      </c>
      <c r="AS19" s="73">
        <v>29</v>
      </c>
      <c r="AT19" s="73">
        <v>29</v>
      </c>
      <c r="AU19" s="73">
        <v>29</v>
      </c>
      <c r="AV19" s="73">
        <v>29</v>
      </c>
      <c r="AW19" s="73">
        <v>29</v>
      </c>
      <c r="AX19" s="73">
        <v>29</v>
      </c>
      <c r="AY19" s="73">
        <v>29</v>
      </c>
      <c r="AZ19" s="73">
        <v>29</v>
      </c>
      <c r="BA19" s="73">
        <v>29</v>
      </c>
      <c r="BB19" s="73">
        <v>29</v>
      </c>
      <c r="BC19" s="73">
        <v>29</v>
      </c>
      <c r="BD19" s="73">
        <v>29</v>
      </c>
      <c r="BE19" s="73">
        <v>29</v>
      </c>
      <c r="BF19" s="73">
        <v>29</v>
      </c>
      <c r="BG19" s="73">
        <v>29</v>
      </c>
      <c r="BH19" s="73">
        <v>29</v>
      </c>
      <c r="BI19" s="73">
        <v>29</v>
      </c>
      <c r="BJ19" s="73">
        <v>28</v>
      </c>
      <c r="BK19" s="73">
        <v>28</v>
      </c>
      <c r="BL19" s="73">
        <v>28</v>
      </c>
      <c r="BM19" s="73">
        <v>0</v>
      </c>
      <c r="BN19" s="73">
        <v>28</v>
      </c>
      <c r="BO19" s="73">
        <v>31</v>
      </c>
      <c r="BP19" s="73">
        <v>31</v>
      </c>
      <c r="BQ19" s="73">
        <v>32</v>
      </c>
      <c r="BR19" s="73">
        <v>31</v>
      </c>
      <c r="BS19" s="73">
        <v>31</v>
      </c>
      <c r="BT19" s="73">
        <v>31</v>
      </c>
      <c r="BU19" s="73">
        <v>4</v>
      </c>
      <c r="BV19" s="73">
        <v>4</v>
      </c>
      <c r="BW19" s="73">
        <v>4</v>
      </c>
      <c r="BX19" s="73">
        <v>4</v>
      </c>
      <c r="BY19" s="73">
        <v>4</v>
      </c>
      <c r="BZ19" s="73">
        <v>4</v>
      </c>
      <c r="CA19" s="73">
        <v>29</v>
      </c>
      <c r="CB19" s="73">
        <v>29</v>
      </c>
      <c r="CC19" s="73">
        <v>29</v>
      </c>
      <c r="CD19" s="73">
        <v>30</v>
      </c>
      <c r="CE19" s="73">
        <v>30</v>
      </c>
      <c r="CF19" s="73">
        <v>28</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28</v>
      </c>
      <c r="J21" s="21">
        <v>28</v>
      </c>
      <c r="K21" s="21">
        <v>28</v>
      </c>
      <c r="L21" s="21">
        <v>28</v>
      </c>
      <c r="M21" s="21">
        <v>28</v>
      </c>
      <c r="N21" s="21">
        <v>28</v>
      </c>
      <c r="O21" s="21">
        <v>28</v>
      </c>
      <c r="P21" s="21">
        <v>28</v>
      </c>
      <c r="Q21" s="21">
        <v>28</v>
      </c>
      <c r="R21" s="21">
        <v>28</v>
      </c>
      <c r="S21" s="21">
        <v>28</v>
      </c>
      <c r="T21" s="21">
        <v>28</v>
      </c>
      <c r="U21" s="21">
        <v>28</v>
      </c>
      <c r="V21" s="21">
        <v>28</v>
      </c>
      <c r="W21" s="21">
        <v>28</v>
      </c>
      <c r="X21" s="21">
        <v>28</v>
      </c>
      <c r="Y21" s="21">
        <v>28</v>
      </c>
      <c r="Z21" s="21">
        <v>28</v>
      </c>
      <c r="AA21" s="21">
        <v>28</v>
      </c>
      <c r="AB21" s="21">
        <v>28</v>
      </c>
      <c r="AC21" s="21">
        <v>28</v>
      </c>
      <c r="AD21" s="21">
        <v>28</v>
      </c>
      <c r="AE21" s="21">
        <v>28</v>
      </c>
      <c r="AF21" s="21">
        <v>28</v>
      </c>
      <c r="AG21" s="21">
        <v>28</v>
      </c>
      <c r="AH21" s="21">
        <v>28</v>
      </c>
      <c r="AI21" s="21">
        <v>28</v>
      </c>
      <c r="AJ21" s="21">
        <v>28</v>
      </c>
      <c r="AK21" s="21">
        <v>28</v>
      </c>
      <c r="AL21" s="21">
        <v>28</v>
      </c>
      <c r="AM21" s="21">
        <v>28</v>
      </c>
      <c r="AN21" s="21">
        <v>29</v>
      </c>
      <c r="AO21" s="21">
        <v>29</v>
      </c>
      <c r="AP21" s="21">
        <v>29</v>
      </c>
      <c r="AQ21" s="21">
        <v>29</v>
      </c>
      <c r="AR21" s="21">
        <v>29</v>
      </c>
      <c r="AS21" s="21">
        <v>29</v>
      </c>
      <c r="AT21" s="21">
        <v>29</v>
      </c>
      <c r="AU21" s="21">
        <v>29</v>
      </c>
      <c r="AV21" s="21">
        <v>29</v>
      </c>
      <c r="AW21" s="21">
        <v>29</v>
      </c>
      <c r="AX21" s="21">
        <v>29</v>
      </c>
      <c r="AY21" s="21">
        <v>29</v>
      </c>
      <c r="AZ21" s="21">
        <v>29</v>
      </c>
      <c r="BA21" s="21">
        <v>29</v>
      </c>
      <c r="BB21" s="21">
        <v>29</v>
      </c>
      <c r="BC21" s="21">
        <v>29</v>
      </c>
      <c r="BD21" s="21">
        <v>29</v>
      </c>
      <c r="BE21" s="21">
        <v>29</v>
      </c>
      <c r="BF21" s="21">
        <v>29</v>
      </c>
      <c r="BG21" s="21">
        <v>29</v>
      </c>
      <c r="BH21" s="21">
        <v>29</v>
      </c>
      <c r="BI21" s="21">
        <v>29</v>
      </c>
      <c r="BJ21" s="21">
        <v>28</v>
      </c>
      <c r="BK21" s="21">
        <v>28</v>
      </c>
      <c r="BL21" s="21">
        <v>28</v>
      </c>
      <c r="BM21" s="21">
        <v>0</v>
      </c>
      <c r="BN21" s="21">
        <v>28</v>
      </c>
      <c r="BO21" s="21">
        <v>31</v>
      </c>
      <c r="BP21" s="21">
        <v>31</v>
      </c>
      <c r="BQ21" s="21">
        <v>32</v>
      </c>
      <c r="BR21" s="21">
        <v>31</v>
      </c>
      <c r="BS21" s="21">
        <v>31</v>
      </c>
      <c r="BT21" s="21">
        <v>31</v>
      </c>
      <c r="BU21" s="21">
        <v>4</v>
      </c>
      <c r="BV21" s="21">
        <v>4</v>
      </c>
      <c r="BW21" s="21">
        <v>4</v>
      </c>
      <c r="BX21" s="21">
        <v>4</v>
      </c>
      <c r="BY21" s="21">
        <v>4</v>
      </c>
      <c r="BZ21" s="21">
        <v>4</v>
      </c>
      <c r="CA21" s="21">
        <v>29</v>
      </c>
      <c r="CB21" s="21">
        <v>29</v>
      </c>
      <c r="CC21" s="21">
        <v>29</v>
      </c>
      <c r="CD21" s="21">
        <v>30</v>
      </c>
      <c r="CE21" s="21">
        <v>30</v>
      </c>
      <c r="CF21" s="21">
        <v>28</v>
      </c>
    </row>
    <row r="22" spans="1:84" x14ac:dyDescent="0.25">
      <c r="A22" s="46"/>
      <c r="B22" s="46"/>
      <c r="C22" s="46"/>
      <c r="D22" s="17"/>
      <c r="E22" s="11"/>
      <c r="F22" s="14" t="s">
        <v>21</v>
      </c>
      <c r="G22" s="23" t="e">
        <f ca="1">G21/G8</f>
        <v>#REF!</v>
      </c>
      <c r="H22" s="54" t="e">
        <f>IF(H18 = 0, 0, H21/H8)</f>
        <v>#REF!</v>
      </c>
      <c r="I22" s="54">
        <v>1.3211909592790072E-3</v>
      </c>
      <c r="J22" s="54">
        <v>1.3176470588235295E-3</v>
      </c>
      <c r="K22" s="54">
        <v>1.3112911534678968E-3</v>
      </c>
      <c r="L22" s="54">
        <v>1.3070675007002147E-3</v>
      </c>
      <c r="M22" s="54">
        <v>1.3057265435553068E-3</v>
      </c>
      <c r="N22" s="54">
        <v>1.3058483350433729E-3</v>
      </c>
      <c r="O22" s="54">
        <v>1.3037809647979139E-3</v>
      </c>
      <c r="P22" s="54">
        <v>1.3017806499604817E-3</v>
      </c>
      <c r="Q22" s="54">
        <v>1.2994245405606088E-3</v>
      </c>
      <c r="R22" s="54">
        <v>1.2971971276349316E-3</v>
      </c>
      <c r="S22" s="54">
        <v>1.2966564786514772E-3</v>
      </c>
      <c r="T22" s="54">
        <v>1.294318864697453E-3</v>
      </c>
      <c r="U22" s="54">
        <v>1.2907984510418587E-3</v>
      </c>
      <c r="V22" s="54">
        <v>1.2877115526122149E-3</v>
      </c>
      <c r="W22" s="54">
        <v>1.2868238430074912E-3</v>
      </c>
      <c r="X22" s="54">
        <v>1.2879484820607176E-3</v>
      </c>
      <c r="Y22" s="54">
        <v>1.2870604458745116E-3</v>
      </c>
      <c r="Z22" s="54">
        <v>1.2866464479367706E-3</v>
      </c>
      <c r="AA22" s="54">
        <v>1.2828736369467607E-3</v>
      </c>
      <c r="AB22" s="54">
        <v>1.2767897856817145E-3</v>
      </c>
      <c r="AC22" s="54">
        <v>1.2752197476886642E-3</v>
      </c>
      <c r="AD22" s="54">
        <v>1.2737694477299609E-3</v>
      </c>
      <c r="AE22" s="54">
        <v>1.2719756507518286E-3</v>
      </c>
      <c r="AF22" s="54">
        <v>1.2720334363074686E-3</v>
      </c>
      <c r="AG22" s="54">
        <v>1.2708210411655244E-3</v>
      </c>
      <c r="AH22" s="54">
        <v>1.2700140608699595E-3</v>
      </c>
      <c r="AI22" s="54">
        <v>1.2698988616263777E-3</v>
      </c>
      <c r="AJ22" s="54">
        <v>1.2693231787479034E-3</v>
      </c>
      <c r="AK22" s="54">
        <v>1.2684031710079274E-3</v>
      </c>
      <c r="AL22" s="54">
        <v>1.2677140399329923E-3</v>
      </c>
      <c r="AM22" s="54">
        <v>1.2662234884457107E-3</v>
      </c>
      <c r="AN22" s="54">
        <v>1.3092550790067721E-3</v>
      </c>
      <c r="AO22" s="54">
        <v>1.3358514901653691E-3</v>
      </c>
      <c r="AP22" s="54">
        <v>1.3318025258323765E-3</v>
      </c>
      <c r="AQ22" s="54">
        <v>1.3009734870575568E-3</v>
      </c>
      <c r="AR22" s="54">
        <v>1.3286905525520022E-3</v>
      </c>
      <c r="AS22" s="54">
        <v>1.3268060575559318E-3</v>
      </c>
      <c r="AT22" s="54">
        <v>1.3254113345521025E-3</v>
      </c>
      <c r="AU22" s="54">
        <v>1.3263206037045507E-3</v>
      </c>
      <c r="AV22" s="54">
        <v>1.3245638074358271E-3</v>
      </c>
      <c r="AW22" s="54">
        <v>1.326199295742443E-3</v>
      </c>
      <c r="AX22" s="54">
        <v>1.3245638074358271E-3</v>
      </c>
      <c r="AY22" s="54">
        <v>1.3238382178398613E-3</v>
      </c>
      <c r="AZ22" s="54">
        <v>1.3246243091399078E-3</v>
      </c>
      <c r="BA22" s="54">
        <v>1.3248663712366942E-3</v>
      </c>
      <c r="BB22" s="54">
        <v>1.3216662109196973E-3</v>
      </c>
      <c r="BC22" s="54">
        <v>1.3227513227513227E-3</v>
      </c>
      <c r="BD22" s="54">
        <v>1.3229323479768259E-3</v>
      </c>
      <c r="BE22" s="54">
        <v>1.3240195407021869E-3</v>
      </c>
      <c r="BF22" s="54">
        <v>1.3207031605792878E-3</v>
      </c>
      <c r="BG22" s="54">
        <v>1.3202221615223528E-3</v>
      </c>
      <c r="BH22" s="54">
        <v>1.3229323479768259E-3</v>
      </c>
      <c r="BI22" s="54">
        <v>1.3187812642110051E-3</v>
      </c>
      <c r="BJ22" s="54">
        <v>1.2703021504400689E-3</v>
      </c>
      <c r="BK22" s="54">
        <v>1.2664525758740784E-3</v>
      </c>
      <c r="BL22" s="54">
        <v>1.2220670391061453E-3</v>
      </c>
      <c r="BM22" s="54">
        <v>0</v>
      </c>
      <c r="BN22" s="54">
        <v>1.2072087608864361E-3</v>
      </c>
      <c r="BO22" s="54">
        <v>1.3350559862187769E-3</v>
      </c>
      <c r="BP22" s="54">
        <v>1.3329320204669563E-3</v>
      </c>
      <c r="BQ22" s="54">
        <v>1.3725658402676502E-3</v>
      </c>
      <c r="BR22" s="54">
        <v>0</v>
      </c>
      <c r="BS22" s="54">
        <v>1.3127249629472793E-3</v>
      </c>
      <c r="BT22" s="54">
        <v>1.3127249629472793E-3</v>
      </c>
      <c r="BU22" s="54">
        <v>1.693838661867457E-4</v>
      </c>
      <c r="BV22" s="54">
        <v>1.692118955962604E-4</v>
      </c>
      <c r="BW22" s="54">
        <v>1.6879061524179256E-4</v>
      </c>
      <c r="BX22" s="54">
        <v>1.6861273869240822E-4</v>
      </c>
      <c r="BY22" s="54">
        <v>1.6826518593303046E-4</v>
      </c>
      <c r="BZ22" s="54">
        <v>1.6777116013757235E-4</v>
      </c>
      <c r="CA22" s="54">
        <v>1.211311139885552E-3</v>
      </c>
      <c r="CB22" s="54">
        <v>1.2016242645230795E-3</v>
      </c>
      <c r="CC22" s="54">
        <v>1.1911118412946153E-3</v>
      </c>
      <c r="CD22" s="54">
        <v>1.226241569589209E-3</v>
      </c>
      <c r="CE22" s="54">
        <v>1.2232415902140672E-3</v>
      </c>
      <c r="CF22" s="54">
        <v>1.1408548262233631E-3</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24" customHeight="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2.75" customHeight="1"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40413</v>
      </c>
      <c r="J30" s="73">
        <v>46781</v>
      </c>
      <c r="K30" s="73">
        <v>46786</v>
      </c>
      <c r="L30" s="73">
        <v>50330</v>
      </c>
      <c r="M30" s="73">
        <v>26030</v>
      </c>
      <c r="N30" s="73">
        <v>26618</v>
      </c>
      <c r="O30" s="73">
        <v>26224</v>
      </c>
      <c r="P30" s="73">
        <v>47121</v>
      </c>
      <c r="Q30" s="73">
        <v>47150</v>
      </c>
      <c r="R30" s="73">
        <v>47209</v>
      </c>
      <c r="S30" s="73">
        <v>43874</v>
      </c>
      <c r="T30" s="73">
        <v>50658</v>
      </c>
      <c r="U30" s="73">
        <v>47322</v>
      </c>
      <c r="V30" s="73">
        <v>36313</v>
      </c>
      <c r="W30" s="73">
        <v>39310</v>
      </c>
      <c r="X30" s="73">
        <v>55806</v>
      </c>
      <c r="Y30" s="73">
        <v>31657</v>
      </c>
      <c r="Z30" s="73">
        <v>37398</v>
      </c>
      <c r="AA30" s="73">
        <v>34538</v>
      </c>
      <c r="AB30" s="73">
        <v>29794</v>
      </c>
      <c r="AC30" s="73">
        <v>31100</v>
      </c>
      <c r="AD30" s="73">
        <v>30161</v>
      </c>
      <c r="AE30" s="73">
        <v>26055</v>
      </c>
      <c r="AF30" s="73">
        <v>34268</v>
      </c>
      <c r="AG30" s="73">
        <v>30167</v>
      </c>
      <c r="AH30" s="73">
        <v>33281</v>
      </c>
      <c r="AI30" s="73">
        <v>34200</v>
      </c>
      <c r="AJ30" s="73">
        <v>37490</v>
      </c>
      <c r="AK30" s="73">
        <v>30420</v>
      </c>
      <c r="AL30" s="73">
        <v>31037</v>
      </c>
      <c r="AM30" s="73">
        <v>35276</v>
      </c>
      <c r="AN30" s="73">
        <v>36513</v>
      </c>
      <c r="AO30" s="73">
        <v>62587</v>
      </c>
      <c r="AP30" s="73">
        <v>37809</v>
      </c>
      <c r="AQ30" s="73">
        <v>32869</v>
      </c>
      <c r="AR30" s="73">
        <v>37373</v>
      </c>
      <c r="AS30" s="73">
        <v>25005</v>
      </c>
      <c r="AT30" s="73">
        <v>33057</v>
      </c>
      <c r="AU30" s="73">
        <v>34745</v>
      </c>
      <c r="AV30" s="73">
        <v>35629</v>
      </c>
      <c r="AW30" s="73">
        <v>31766</v>
      </c>
      <c r="AX30" s="73">
        <v>34846</v>
      </c>
      <c r="AY30" s="73">
        <v>28661</v>
      </c>
      <c r="AZ30" s="73">
        <v>40967</v>
      </c>
      <c r="BA30" s="73">
        <v>34772</v>
      </c>
      <c r="BB30" s="73">
        <v>35567</v>
      </c>
      <c r="BC30" s="73">
        <v>29761</v>
      </c>
      <c r="BD30" s="73">
        <v>38556</v>
      </c>
      <c r="BE30" s="73">
        <v>39120</v>
      </c>
      <c r="BF30" s="73">
        <v>30563</v>
      </c>
      <c r="BG30" s="73">
        <v>35268</v>
      </c>
      <c r="BH30" s="73">
        <v>32957</v>
      </c>
      <c r="BI30" s="73">
        <v>47226</v>
      </c>
      <c r="BJ30" s="73">
        <v>53111</v>
      </c>
      <c r="BK30" s="73">
        <v>49653</v>
      </c>
      <c r="BL30" s="73">
        <v>47579</v>
      </c>
      <c r="BM30" s="73">
        <v>51628</v>
      </c>
      <c r="BN30" s="73">
        <v>55871</v>
      </c>
      <c r="BO30" s="73">
        <v>51840</v>
      </c>
      <c r="BP30" s="73">
        <v>48302</v>
      </c>
      <c r="BQ30" s="73">
        <v>55122</v>
      </c>
      <c r="BR30" s="73">
        <v>51537</v>
      </c>
      <c r="BS30" s="73">
        <v>51591</v>
      </c>
      <c r="BT30" s="73">
        <v>55029</v>
      </c>
      <c r="BU30" s="73">
        <v>34297</v>
      </c>
      <c r="BV30" s="73">
        <v>32662</v>
      </c>
      <c r="BW30" s="73">
        <v>42815</v>
      </c>
      <c r="BX30" s="73">
        <v>38485</v>
      </c>
      <c r="BY30" s="73">
        <v>35825</v>
      </c>
      <c r="BZ30" s="73">
        <v>41927</v>
      </c>
      <c r="CA30" s="73">
        <v>42807</v>
      </c>
      <c r="CB30" s="73">
        <v>38236</v>
      </c>
      <c r="CC30" s="73">
        <v>36647</v>
      </c>
      <c r="CD30" s="73">
        <v>38951</v>
      </c>
      <c r="CE30" s="73">
        <v>34989</v>
      </c>
      <c r="CF30" s="73">
        <v>49609</v>
      </c>
    </row>
    <row r="31" spans="1:84" ht="26.4" x14ac:dyDescent="0.25">
      <c r="A31" s="48" t="s">
        <v>25</v>
      </c>
      <c r="B31" s="62" t="s">
        <v>26</v>
      </c>
      <c r="C31" s="63" t="s">
        <v>27</v>
      </c>
      <c r="D31" s="17"/>
      <c r="E31" s="11"/>
      <c r="F31" s="98" t="s">
        <v>28</v>
      </c>
      <c r="G31" s="96" t="e">
        <f ca="1">G30/G8</f>
        <v>#REF!</v>
      </c>
      <c r="H31" s="57" t="e">
        <f>IF(H8=0, 0, H30/H8)</f>
        <v>#REF!</v>
      </c>
      <c r="I31" s="57">
        <v>1.9069032227622329</v>
      </c>
      <c r="J31" s="57">
        <v>2.2014588235294119</v>
      </c>
      <c r="K31" s="57">
        <v>2.1910738537910364</v>
      </c>
      <c r="L31" s="57">
        <v>2.3494538325086358</v>
      </c>
      <c r="M31" s="57">
        <v>1.2138593545980227</v>
      </c>
      <c r="N31" s="57">
        <v>1.2413953922208749</v>
      </c>
      <c r="O31" s="57">
        <v>1.2210840007450177</v>
      </c>
      <c r="P31" s="57">
        <v>2.1907573573852805</v>
      </c>
      <c r="Q31" s="57">
        <v>2.188138110265454</v>
      </c>
      <c r="R31" s="57">
        <v>2.187120685661339</v>
      </c>
      <c r="S31" s="57">
        <v>2.0317680837269614</v>
      </c>
      <c r="T31" s="57">
        <v>2.3417001802801276</v>
      </c>
      <c r="U31" s="57">
        <v>2.1815415821501016</v>
      </c>
      <c r="V31" s="57">
        <v>1.6700239146431199</v>
      </c>
      <c r="W31" s="57">
        <v>1.8066087595937312</v>
      </c>
      <c r="X31" s="57">
        <v>2.5669733210671573</v>
      </c>
      <c r="Y31" s="57">
        <v>1.455159733394622</v>
      </c>
      <c r="Z31" s="57">
        <v>1.7185001378549765</v>
      </c>
      <c r="AA31" s="57">
        <v>1.5824246311738295</v>
      </c>
      <c r="AB31" s="57">
        <v>1.3585955312357501</v>
      </c>
      <c r="AC31" s="57">
        <v>1.4164047911827664</v>
      </c>
      <c r="AD31" s="57">
        <v>1.3720771540351195</v>
      </c>
      <c r="AE31" s="57">
        <v>1.183618770726389</v>
      </c>
      <c r="AF31" s="57">
        <v>1.556787206978012</v>
      </c>
      <c r="AG31" s="57">
        <v>1.3691735124585849</v>
      </c>
      <c r="AH31" s="57">
        <v>1.5095477842790401</v>
      </c>
      <c r="AI31" s="57">
        <v>1.5510907524150754</v>
      </c>
      <c r="AJ31" s="57">
        <v>1.6995330704021034</v>
      </c>
      <c r="AK31" s="57">
        <v>1.3780294450736126</v>
      </c>
      <c r="AL31" s="57">
        <v>1.4052157377642958</v>
      </c>
      <c r="AM31" s="57">
        <v>1.5952607063718174</v>
      </c>
      <c r="AN31" s="57">
        <v>1.6484424379232505</v>
      </c>
      <c r="AO31" s="57">
        <v>2.8829978349993088</v>
      </c>
      <c r="AP31" s="57">
        <v>1.7363490241102182</v>
      </c>
      <c r="AQ31" s="57">
        <v>1.4745412946929255</v>
      </c>
      <c r="AR31" s="57">
        <v>1.7123155869146889</v>
      </c>
      <c r="AS31" s="57">
        <v>1.1440270851443473</v>
      </c>
      <c r="AT31" s="57">
        <v>1.5108318098720293</v>
      </c>
      <c r="AU31" s="57">
        <v>1.5890692888177453</v>
      </c>
      <c r="AV31" s="57">
        <v>1.6273408239700375</v>
      </c>
      <c r="AW31" s="57">
        <v>1.4526912699501533</v>
      </c>
      <c r="AX31" s="57">
        <v>1.5915776011692702</v>
      </c>
      <c r="AY31" s="57">
        <v>1.3083630055692503</v>
      </c>
      <c r="AZ31" s="57">
        <v>1.871237381811538</v>
      </c>
      <c r="BA31" s="57">
        <v>1.5885604641600803</v>
      </c>
      <c r="BB31" s="57">
        <v>1.6209552456476164</v>
      </c>
      <c r="BC31" s="57">
        <v>1.3574621419449007</v>
      </c>
      <c r="BD31" s="57">
        <v>1.7588613658136034</v>
      </c>
      <c r="BE31" s="57">
        <v>1.7860567045610189</v>
      </c>
      <c r="BF31" s="57">
        <v>1.3918845067856818</v>
      </c>
      <c r="BG31" s="57">
        <v>1.6055722480196668</v>
      </c>
      <c r="BH31" s="57">
        <v>1.5034441859404224</v>
      </c>
      <c r="BI31" s="57">
        <v>2.147612551159618</v>
      </c>
      <c r="BJ31" s="57">
        <v>2.4095363397150895</v>
      </c>
      <c r="BK31" s="57">
        <v>2.2458274910669864</v>
      </c>
      <c r="BL31" s="57">
        <v>2.0765974162011172</v>
      </c>
      <c r="BM31" s="57">
        <v>2.2533170391061454</v>
      </c>
      <c r="BN31" s="57">
        <v>2.4088557385530742</v>
      </c>
      <c r="BO31" s="57">
        <v>2.2325581395348837</v>
      </c>
      <c r="BP31" s="57">
        <v>2.0768800791159649</v>
      </c>
      <c r="BQ31" s="57">
        <v>2.3643304452260443</v>
      </c>
      <c r="BR31" s="57">
        <v>2.2044142178878481</v>
      </c>
      <c r="BS31" s="57">
        <v>2.1846707601100994</v>
      </c>
      <c r="BT31" s="57">
        <v>2.3302561930976076</v>
      </c>
      <c r="BU31" s="57">
        <v>1.4523396146517045</v>
      </c>
      <c r="BV31" s="57">
        <v>1.3816997334912644</v>
      </c>
      <c r="BW31" s="57">
        <v>1.806692547894337</v>
      </c>
      <c r="BX31" s="57">
        <v>1.6222653121443324</v>
      </c>
      <c r="BY31" s="57">
        <v>1.507025071512704</v>
      </c>
      <c r="BZ31" s="57">
        <v>1.7585353577719991</v>
      </c>
      <c r="CA31" s="57">
        <v>1.7880205505200284</v>
      </c>
      <c r="CB31" s="57">
        <v>1.584320875113947</v>
      </c>
      <c r="CC31" s="57">
        <v>1.5051957119973713</v>
      </c>
      <c r="CD31" s="57">
        <v>1.5921111792356428</v>
      </c>
      <c r="CE31" s="57">
        <v>1.4266666666666667</v>
      </c>
      <c r="CF31" s="57">
        <v>2.0213095383612436</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426</v>
      </c>
      <c r="J32" s="58">
        <v>401</v>
      </c>
      <c r="K32" s="58">
        <v>369</v>
      </c>
      <c r="L32" s="58">
        <v>342</v>
      </c>
      <c r="M32" s="58">
        <v>325</v>
      </c>
      <c r="N32" s="58">
        <v>331</v>
      </c>
      <c r="O32" s="58">
        <v>341</v>
      </c>
      <c r="P32" s="58">
        <v>349</v>
      </c>
      <c r="Q32" s="58">
        <v>369</v>
      </c>
      <c r="R32" s="58">
        <v>421</v>
      </c>
      <c r="S32" s="58">
        <v>481</v>
      </c>
      <c r="T32" s="58">
        <v>500</v>
      </c>
      <c r="U32" s="58">
        <v>519</v>
      </c>
      <c r="V32" s="58">
        <v>526</v>
      </c>
      <c r="W32" s="58">
        <v>516</v>
      </c>
      <c r="X32" s="58">
        <v>533</v>
      </c>
      <c r="Y32" s="58">
        <v>317</v>
      </c>
      <c r="Z32" s="58">
        <v>594</v>
      </c>
      <c r="AA32" s="58">
        <v>574</v>
      </c>
      <c r="AB32" s="58">
        <v>577</v>
      </c>
      <c r="AC32" s="58">
        <v>563</v>
      </c>
      <c r="AD32" s="58">
        <v>553</v>
      </c>
      <c r="AE32" s="58">
        <v>556</v>
      </c>
      <c r="AF32" s="58">
        <v>572</v>
      </c>
      <c r="AG32" s="58">
        <v>573</v>
      </c>
      <c r="AH32" s="58">
        <v>554</v>
      </c>
      <c r="AI32" s="58">
        <v>521</v>
      </c>
      <c r="AJ32" s="58">
        <v>523</v>
      </c>
      <c r="AK32" s="58">
        <v>482</v>
      </c>
      <c r="AL32" s="58">
        <v>421</v>
      </c>
      <c r="AM32" s="58">
        <v>408</v>
      </c>
      <c r="AN32" s="58">
        <v>390</v>
      </c>
      <c r="AO32" s="58">
        <v>353</v>
      </c>
      <c r="AP32" s="58">
        <v>320</v>
      </c>
      <c r="AQ32" s="58">
        <v>292</v>
      </c>
      <c r="AR32" s="58">
        <v>299</v>
      </c>
      <c r="AS32" s="58">
        <v>293</v>
      </c>
      <c r="AT32" s="58">
        <v>307</v>
      </c>
      <c r="AU32" s="58">
        <v>286</v>
      </c>
      <c r="AV32" s="58">
        <v>238</v>
      </c>
      <c r="AW32" s="58">
        <v>218</v>
      </c>
      <c r="AX32" s="58">
        <v>164</v>
      </c>
      <c r="AY32" s="58">
        <v>159</v>
      </c>
      <c r="AZ32" s="58">
        <v>158</v>
      </c>
      <c r="BA32" s="58">
        <v>141</v>
      </c>
      <c r="BB32" s="58">
        <v>143</v>
      </c>
      <c r="BC32" s="58">
        <v>142</v>
      </c>
      <c r="BD32" s="58">
        <v>126</v>
      </c>
      <c r="BE32" s="58">
        <v>149</v>
      </c>
      <c r="BF32" s="58">
        <v>152</v>
      </c>
      <c r="BG32" s="58">
        <v>123</v>
      </c>
      <c r="BH32" s="58">
        <v>131</v>
      </c>
      <c r="BI32" s="58">
        <v>127</v>
      </c>
      <c r="BJ32" s="58">
        <v>128</v>
      </c>
      <c r="BK32" s="58">
        <v>193</v>
      </c>
      <c r="BL32" s="58">
        <v>179</v>
      </c>
      <c r="BM32" s="58">
        <v>162</v>
      </c>
      <c r="BN32" s="58">
        <v>150</v>
      </c>
      <c r="BO32" s="58">
        <v>168</v>
      </c>
      <c r="BP32" s="58">
        <v>161</v>
      </c>
      <c r="BQ32" s="58">
        <v>167</v>
      </c>
      <c r="BR32" s="58">
        <v>184</v>
      </c>
      <c r="BS32" s="58">
        <v>175</v>
      </c>
      <c r="BT32" s="58">
        <v>196</v>
      </c>
      <c r="BU32" s="58">
        <v>176</v>
      </c>
      <c r="BV32" s="58">
        <v>159</v>
      </c>
      <c r="BW32" s="58">
        <v>124</v>
      </c>
      <c r="BX32" s="58">
        <v>144</v>
      </c>
      <c r="BY32" s="58">
        <v>129</v>
      </c>
      <c r="BZ32" s="58">
        <v>142</v>
      </c>
      <c r="CA32" s="58">
        <v>151</v>
      </c>
      <c r="CB32" s="58">
        <v>187</v>
      </c>
      <c r="CC32" s="58">
        <v>179</v>
      </c>
      <c r="CD32" s="58">
        <v>157</v>
      </c>
      <c r="CE32" s="58">
        <v>144</v>
      </c>
      <c r="CF32" s="58">
        <v>146</v>
      </c>
    </row>
    <row r="33" spans="1:84" ht="26.4" x14ac:dyDescent="0.25">
      <c r="A33" s="48" t="s">
        <v>30</v>
      </c>
      <c r="B33" s="62" t="s">
        <v>31</v>
      </c>
      <c r="C33" s="63" t="s">
        <v>32</v>
      </c>
      <c r="D33" s="17"/>
      <c r="E33" s="11"/>
      <c r="F33" s="98" t="s">
        <v>28</v>
      </c>
      <c r="G33" s="96" t="e">
        <f ca="1">G32/G8</f>
        <v>#REF!</v>
      </c>
      <c r="H33" s="59" t="e">
        <f>IF(H8=0, 0, H32/H8)</f>
        <v>#REF!</v>
      </c>
      <c r="I33" s="59">
        <v>2.0100976737602038E-2</v>
      </c>
      <c r="J33" s="59">
        <v>1.8870588235294118E-2</v>
      </c>
      <c r="K33" s="59">
        <v>1.7280944129630497E-2</v>
      </c>
      <c r="L33" s="59">
        <v>1.5964895901409766E-2</v>
      </c>
      <c r="M33" s="59">
        <v>1.5155754523409812E-2</v>
      </c>
      <c r="N33" s="59">
        <v>1.5436992817834158E-2</v>
      </c>
      <c r="O33" s="59">
        <v>1.5878189607003167E-2</v>
      </c>
      <c r="P33" s="59">
        <v>1.6225765958436004E-2</v>
      </c>
      <c r="Q33" s="59">
        <v>1.7124559123816597E-2</v>
      </c>
      <c r="R33" s="59">
        <v>1.950428538336808E-2</v>
      </c>
      <c r="S33" s="59">
        <v>2.2274705936834307E-2</v>
      </c>
      <c r="T33" s="59">
        <v>2.3112836869597374E-2</v>
      </c>
      <c r="U33" s="59">
        <v>2.3925871288954452E-2</v>
      </c>
      <c r="V33" s="59">
        <v>2.4190581309786609E-2</v>
      </c>
      <c r="W33" s="59">
        <v>2.3714325106852337E-2</v>
      </c>
      <c r="X33" s="59">
        <v>2.4517019319227232E-2</v>
      </c>
      <c r="Y33" s="59">
        <v>1.4571362905079292E-2</v>
      </c>
      <c r="Z33" s="59">
        <v>2.729528535980149E-2</v>
      </c>
      <c r="AA33" s="59">
        <v>2.6298909557408594E-2</v>
      </c>
      <c r="AB33" s="59">
        <v>2.6310989512083903E-2</v>
      </c>
      <c r="AC33" s="59">
        <v>2.564102564102564E-2</v>
      </c>
      <c r="AD33" s="59">
        <v>2.5156946592666728E-2</v>
      </c>
      <c r="AE33" s="59">
        <v>2.5257802207786308E-2</v>
      </c>
      <c r="AF33" s="59">
        <v>2.5985825913138288E-2</v>
      </c>
      <c r="AG33" s="59">
        <v>2.6006444878137341E-2</v>
      </c>
      <c r="AH33" s="59">
        <v>2.5128135347212772E-2</v>
      </c>
      <c r="AI33" s="59">
        <v>2.3629189532405098E-2</v>
      </c>
      <c r="AJ33" s="59">
        <v>2.3709143660184052E-2</v>
      </c>
      <c r="AK33" s="59">
        <v>2.1834654586636467E-2</v>
      </c>
      <c r="AL33" s="59">
        <v>1.9060986100421062E-2</v>
      </c>
      <c r="AM33" s="59">
        <v>1.8450685117351782E-2</v>
      </c>
      <c r="AN33" s="59">
        <v>1.7607223476297968E-2</v>
      </c>
      <c r="AO33" s="59">
        <v>1.6260537104426737E-2</v>
      </c>
      <c r="AP33" s="59">
        <v>1.4695752009184845E-2</v>
      </c>
      <c r="AQ33" s="59">
        <v>1.3099457180027814E-2</v>
      </c>
      <c r="AR33" s="59">
        <v>1.3699257765967195E-2</v>
      </c>
      <c r="AS33" s="59">
        <v>1.3405316374616828E-2</v>
      </c>
      <c r="AT33" s="59">
        <v>1.4031078610603291E-2</v>
      </c>
      <c r="AU33" s="59">
        <v>1.3080265264120742E-2</v>
      </c>
      <c r="AV33" s="59">
        <v>1.0870558143783685E-2</v>
      </c>
      <c r="AW33" s="59">
        <v>9.9693602231673301E-3</v>
      </c>
      <c r="AX33" s="59">
        <v>7.4906367041198503E-3</v>
      </c>
      <c r="AY33" s="59">
        <v>7.2582854012599287E-3</v>
      </c>
      <c r="AZ33" s="59">
        <v>7.2169186497967391E-3</v>
      </c>
      <c r="BA33" s="59">
        <v>6.4415916670473757E-3</v>
      </c>
      <c r="BB33" s="59">
        <v>6.5171816607419563E-3</v>
      </c>
      <c r="BC33" s="59">
        <v>6.4769202700237184E-3</v>
      </c>
      <c r="BD33" s="59">
        <v>5.7479129601751746E-3</v>
      </c>
      <c r="BE33" s="59">
        <v>6.8027210884353739E-3</v>
      </c>
      <c r="BF33" s="59">
        <v>6.9223062209673013E-3</v>
      </c>
      <c r="BG33" s="59">
        <v>5.5995629609396341E-3</v>
      </c>
      <c r="BH33" s="59">
        <v>5.97600474430911E-3</v>
      </c>
      <c r="BI33" s="59">
        <v>5.7753524329240561E-3</v>
      </c>
      <c r="BJ33" s="59">
        <v>5.807095544868887E-3</v>
      </c>
      <c r="BK33" s="59">
        <v>8.7294766837034687E-3</v>
      </c>
      <c r="BL33" s="59">
        <v>7.8125E-3</v>
      </c>
      <c r="BM33" s="59">
        <v>7.0705307262569836E-3</v>
      </c>
      <c r="BN33" s="59">
        <v>6.4671897904630508E-3</v>
      </c>
      <c r="BO33" s="59">
        <v>7.2351421188630487E-3</v>
      </c>
      <c r="BP33" s="59">
        <v>6.9226469450058047E-3</v>
      </c>
      <c r="BQ33" s="59">
        <v>7.1630779788967999E-3</v>
      </c>
      <c r="BR33" s="59">
        <v>7.8703109628298906E-3</v>
      </c>
      <c r="BS33" s="59">
        <v>7.4105441456701251E-3</v>
      </c>
      <c r="BT33" s="59">
        <v>8.2998094431505406E-3</v>
      </c>
      <c r="BU33" s="59">
        <v>7.4528901122168116E-3</v>
      </c>
      <c r="BV33" s="59">
        <v>6.7261728499513514E-3</v>
      </c>
      <c r="BW33" s="59">
        <v>5.2325090724955692E-3</v>
      </c>
      <c r="BX33" s="59">
        <v>6.0700585929266953E-3</v>
      </c>
      <c r="BY33" s="59">
        <v>5.4265522463402324E-3</v>
      </c>
      <c r="BZ33" s="59">
        <v>5.9558761848838189E-3</v>
      </c>
      <c r="CA33" s="59">
        <v>6.3071717973351158E-3</v>
      </c>
      <c r="CB33" s="59">
        <v>7.7484047402005471E-3</v>
      </c>
      <c r="CC33" s="59">
        <v>7.3520351583357289E-3</v>
      </c>
      <c r="CD33" s="59">
        <v>6.4173308808501937E-3</v>
      </c>
      <c r="CE33" s="59">
        <v>5.8715596330275229E-3</v>
      </c>
      <c r="CF33" s="59">
        <v>5.9487430224503934E-3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12595</v>
      </c>
      <c r="J34" s="58">
        <v>11694</v>
      </c>
      <c r="K34" s="58">
        <v>9809</v>
      </c>
      <c r="L34" s="58">
        <v>8042</v>
      </c>
      <c r="M34" s="58">
        <v>6657</v>
      </c>
      <c r="N34" s="58">
        <v>6700</v>
      </c>
      <c r="O34" s="58">
        <v>6655</v>
      </c>
      <c r="P34" s="58">
        <v>6627</v>
      </c>
      <c r="Q34" s="58">
        <v>6605</v>
      </c>
      <c r="R34" s="58">
        <v>6067</v>
      </c>
      <c r="S34" s="58">
        <v>6581</v>
      </c>
      <c r="T34" s="58">
        <v>8321</v>
      </c>
      <c r="U34" s="58">
        <v>9614</v>
      </c>
      <c r="V34" s="58">
        <v>9742</v>
      </c>
      <c r="W34" s="58">
        <v>9455</v>
      </c>
      <c r="X34" s="58">
        <v>10543</v>
      </c>
      <c r="Y34" s="58">
        <v>12131</v>
      </c>
      <c r="Z34" s="58">
        <v>12806</v>
      </c>
      <c r="AA34" s="58">
        <v>12929</v>
      </c>
      <c r="AB34" s="58">
        <v>12997</v>
      </c>
      <c r="AC34" s="58">
        <v>13295</v>
      </c>
      <c r="AD34" s="58">
        <v>13466</v>
      </c>
      <c r="AE34" s="58">
        <v>13876</v>
      </c>
      <c r="AF34" s="58">
        <v>13708</v>
      </c>
      <c r="AG34" s="58">
        <v>13447</v>
      </c>
      <c r="AH34" s="58">
        <v>13338</v>
      </c>
      <c r="AI34" s="58">
        <v>13425</v>
      </c>
      <c r="AJ34" s="58">
        <v>13473</v>
      </c>
      <c r="AK34" s="58">
        <v>13248</v>
      </c>
      <c r="AL34" s="58">
        <v>13128</v>
      </c>
      <c r="AM34" s="58">
        <v>13134</v>
      </c>
      <c r="AN34" s="58">
        <v>13409</v>
      </c>
      <c r="AO34" s="58">
        <v>11110</v>
      </c>
      <c r="AP34" s="58">
        <v>9854</v>
      </c>
      <c r="AQ34" s="58">
        <v>7846</v>
      </c>
      <c r="AR34" s="58">
        <v>9167</v>
      </c>
      <c r="AS34" s="58">
        <v>10594</v>
      </c>
      <c r="AT34" s="58">
        <v>12769</v>
      </c>
      <c r="AU34" s="58">
        <v>14437</v>
      </c>
      <c r="AV34" s="58">
        <v>11397</v>
      </c>
      <c r="AW34" s="58">
        <v>7318</v>
      </c>
      <c r="AX34" s="58">
        <v>3944</v>
      </c>
      <c r="AY34" s="58">
        <v>1921</v>
      </c>
      <c r="AZ34" s="58">
        <v>1676</v>
      </c>
      <c r="BA34" s="58">
        <v>1559</v>
      </c>
      <c r="BB34" s="58">
        <v>1562</v>
      </c>
      <c r="BC34" s="58">
        <v>1888</v>
      </c>
      <c r="BD34" s="58">
        <v>2081</v>
      </c>
      <c r="BE34" s="58">
        <v>1749</v>
      </c>
      <c r="BF34" s="58">
        <v>1663</v>
      </c>
      <c r="BG34" s="58">
        <v>1590</v>
      </c>
      <c r="BH34" s="58">
        <v>1510</v>
      </c>
      <c r="BI34" s="58">
        <v>1593</v>
      </c>
      <c r="BJ34" s="58">
        <v>1332</v>
      </c>
      <c r="BK34" s="58">
        <v>1461</v>
      </c>
      <c r="BL34" s="58">
        <v>1527</v>
      </c>
      <c r="BM34" s="58">
        <v>1642</v>
      </c>
      <c r="BN34" s="58">
        <v>1662</v>
      </c>
      <c r="BO34" s="58">
        <v>2165</v>
      </c>
      <c r="BP34" s="58">
        <v>2454</v>
      </c>
      <c r="BQ34" s="58">
        <v>2878</v>
      </c>
      <c r="BR34" s="58">
        <v>3297</v>
      </c>
      <c r="BS34" s="58">
        <v>4814</v>
      </c>
      <c r="BT34" s="58">
        <v>5799</v>
      </c>
      <c r="BU34" s="58">
        <v>4210</v>
      </c>
      <c r="BV34" s="58">
        <v>1794</v>
      </c>
      <c r="BW34" s="58">
        <v>1643</v>
      </c>
      <c r="BX34" s="58">
        <v>1570</v>
      </c>
      <c r="BY34" s="58">
        <v>1834</v>
      </c>
      <c r="BZ34" s="58">
        <v>1886</v>
      </c>
      <c r="CA34" s="58">
        <v>2140</v>
      </c>
      <c r="CB34" s="58">
        <v>2365</v>
      </c>
      <c r="CC34" s="58">
        <v>1047</v>
      </c>
      <c r="CD34" s="58">
        <v>2242</v>
      </c>
      <c r="CE34" s="58">
        <v>2104</v>
      </c>
      <c r="CF34" s="58">
        <v>2131</v>
      </c>
    </row>
    <row r="35" spans="1:84" ht="13.5" customHeight="1" x14ac:dyDescent="0.25">
      <c r="A35" s="48" t="s">
        <v>34</v>
      </c>
      <c r="B35" s="62" t="s">
        <v>35</v>
      </c>
      <c r="C35" s="63" t="s">
        <v>36</v>
      </c>
      <c r="D35" s="17"/>
      <c r="E35" s="11"/>
      <c r="F35" s="98" t="s">
        <v>37</v>
      </c>
      <c r="G35" s="96" t="e">
        <f ca="1">IF(G34 = 0, 0, G34/G6)</f>
        <v>#REF!</v>
      </c>
      <c r="H35" s="30" t="e">
        <f>IF(H6=0, 0, H34/H6)</f>
        <v>#REF!</v>
      </c>
      <c r="I35" s="30">
        <v>0.63534100080710254</v>
      </c>
      <c r="J35" s="30">
        <v>0.58802232614270633</v>
      </c>
      <c r="K35" s="30">
        <v>0.49062171760116041</v>
      </c>
      <c r="L35" s="30">
        <v>0.40055785226876528</v>
      </c>
      <c r="M35" s="30">
        <v>0.33112813370473537</v>
      </c>
      <c r="N35" s="30">
        <v>0.33328358951400289</v>
      </c>
      <c r="O35" s="30">
        <v>0.33028934438433671</v>
      </c>
      <c r="P35" s="30">
        <v>0.32829683939363913</v>
      </c>
      <c r="Q35" s="30">
        <v>0.32657601977750311</v>
      </c>
      <c r="R35" s="30">
        <v>0.29927979479084449</v>
      </c>
      <c r="S35" s="30">
        <v>0.3243949327155321</v>
      </c>
      <c r="T35" s="30">
        <v>0.40929660600098378</v>
      </c>
      <c r="U35" s="30">
        <v>0.47148251679662595</v>
      </c>
      <c r="V35" s="30">
        <v>0.47638141809290951</v>
      </c>
      <c r="W35" s="30">
        <v>0.461669921875</v>
      </c>
      <c r="X35" s="30">
        <v>0.51502124957256612</v>
      </c>
      <c r="Y35" s="30">
        <v>0.59218940688308519</v>
      </c>
      <c r="Z35" s="30">
        <v>0.62489630605572632</v>
      </c>
      <c r="AA35" s="30">
        <v>0.62868952103087772</v>
      </c>
      <c r="AB35" s="30">
        <v>0.62854241222555374</v>
      </c>
      <c r="AC35" s="30">
        <v>0.64180545498431085</v>
      </c>
      <c r="AD35" s="30">
        <v>0.64924545586037319</v>
      </c>
      <c r="AE35" s="30">
        <v>0.66801463508569225</v>
      </c>
      <c r="AF35" s="30">
        <v>0.65995859611958985</v>
      </c>
      <c r="AG35" s="30">
        <v>0.64667692603635663</v>
      </c>
      <c r="AH35" s="30">
        <v>0.64131166458313305</v>
      </c>
      <c r="AI35" s="30">
        <v>0.64521555245830731</v>
      </c>
      <c r="AJ35" s="30">
        <v>0.6470870755487248</v>
      </c>
      <c r="AK35" s="30">
        <v>0.63560907738809191</v>
      </c>
      <c r="AL35" s="30">
        <v>0.62939879183047276</v>
      </c>
      <c r="AM35" s="30">
        <v>0.62911337835895964</v>
      </c>
      <c r="AN35" s="30">
        <v>0.64108816217249953</v>
      </c>
      <c r="AO35" s="30">
        <v>0.53871890607574069</v>
      </c>
      <c r="AP35" s="30">
        <v>0.47619968105156335</v>
      </c>
      <c r="AQ35" s="30">
        <v>0.37244849520554446</v>
      </c>
      <c r="AR35" s="30">
        <v>0.44193221809767153</v>
      </c>
      <c r="AS35" s="30">
        <v>0.50989074457332628</v>
      </c>
      <c r="AT35" s="30">
        <v>0.61392374633395841</v>
      </c>
      <c r="AU35" s="30">
        <v>0.6945206138451917</v>
      </c>
      <c r="AV35" s="30">
        <v>0.54753783329329808</v>
      </c>
      <c r="AW35" s="30">
        <v>0.3519453662290194</v>
      </c>
      <c r="AX35" s="30">
        <v>0.18945143625708522</v>
      </c>
      <c r="AY35" s="30">
        <v>9.2205049438417966E-2</v>
      </c>
      <c r="AZ35" s="30">
        <v>8.0484056857472147E-2</v>
      </c>
      <c r="BA35" s="30">
        <v>7.4876326785456984E-2</v>
      </c>
      <c r="BB35" s="30">
        <v>7.4808429118773945E-2</v>
      </c>
      <c r="BC35" s="30">
        <v>9.0464781983708678E-2</v>
      </c>
      <c r="BD35" s="30">
        <v>9.9760306807286675E-2</v>
      </c>
      <c r="BE35" s="30">
        <v>8.3909038572251002E-2</v>
      </c>
      <c r="BF35" s="30">
        <v>7.9573185319871759E-2</v>
      </c>
      <c r="BG35" s="30">
        <v>7.6043808886125594E-2</v>
      </c>
      <c r="BH35" s="30">
        <v>7.2366529282085687E-2</v>
      </c>
      <c r="BI35" s="30">
        <v>7.6092667781227613E-2</v>
      </c>
      <c r="BJ35" s="30">
        <v>6.3470885352139517E-2</v>
      </c>
      <c r="BK35" s="30">
        <v>6.9376513604634593E-2</v>
      </c>
      <c r="BL35" s="30">
        <v>6.98184810936857E-2</v>
      </c>
      <c r="BM35" s="30">
        <v>7.5076585432764853E-2</v>
      </c>
      <c r="BN35" s="30">
        <v>7.5111854295656894E-2</v>
      </c>
      <c r="BO35" s="30">
        <v>9.7747076617454506E-2</v>
      </c>
      <c r="BP35" s="30">
        <v>0.1106102947804922</v>
      </c>
      <c r="BQ35" s="30">
        <v>0.12941229371824273</v>
      </c>
      <c r="BR35" s="30">
        <v>0.1478276465049545</v>
      </c>
      <c r="BS35" s="30">
        <v>0.21355691597906132</v>
      </c>
      <c r="BT35" s="30">
        <v>0.25725312749534202</v>
      </c>
      <c r="BU35" s="30">
        <v>0.18676248780055008</v>
      </c>
      <c r="BV35" s="30">
        <v>7.9500132943366122E-2</v>
      </c>
      <c r="BW35" s="30">
        <v>7.261878453038674E-2</v>
      </c>
      <c r="BX35" s="30">
        <v>6.9306493621153931E-2</v>
      </c>
      <c r="BY35" s="30">
        <v>8.0803630435740403E-2</v>
      </c>
      <c r="BZ35" s="30">
        <v>8.2839197083498045E-2</v>
      </c>
      <c r="CA35" s="30">
        <v>9.3580549239111424E-2</v>
      </c>
      <c r="CB35" s="30">
        <v>0.10250964414199644</v>
      </c>
      <c r="CC35" s="30">
        <v>4.4968431903105267E-2</v>
      </c>
      <c r="CD35" s="30">
        <v>9.5803777454918387E-2</v>
      </c>
      <c r="CE35" s="30">
        <v>8.969603956175129E-2</v>
      </c>
      <c r="CF35" s="30">
        <v>9.0796761823604605E-2</v>
      </c>
    </row>
    <row r="36" spans="1:84" hidden="1"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1" t="e">
        <f>#REF!</f>
        <v>#REF!</v>
      </c>
      <c r="I37" s="71">
        <v>11</v>
      </c>
      <c r="J37" s="71">
        <v>9</v>
      </c>
      <c r="K37" s="71">
        <v>11</v>
      </c>
      <c r="L37" s="71">
        <v>7</v>
      </c>
      <c r="M37" s="71">
        <v>10</v>
      </c>
      <c r="N37" s="71">
        <v>9</v>
      </c>
      <c r="O37" s="71">
        <v>9</v>
      </c>
      <c r="P37" s="71">
        <v>9</v>
      </c>
      <c r="Q37" s="71">
        <v>8</v>
      </c>
      <c r="R37" s="71">
        <v>8</v>
      </c>
      <c r="S37" s="71">
        <v>8</v>
      </c>
      <c r="T37" s="71">
        <v>10</v>
      </c>
      <c r="U37" s="71">
        <v>7</v>
      </c>
      <c r="V37" s="71">
        <v>7</v>
      </c>
      <c r="W37" s="71">
        <v>9</v>
      </c>
      <c r="X37" s="71">
        <v>10</v>
      </c>
      <c r="Y37" s="71">
        <v>7</v>
      </c>
      <c r="Z37" s="71">
        <v>7</v>
      </c>
      <c r="AA37" s="71">
        <v>9</v>
      </c>
      <c r="AB37" s="71">
        <v>8</v>
      </c>
      <c r="AC37" s="71">
        <v>8</v>
      </c>
      <c r="AD37" s="71">
        <v>0</v>
      </c>
      <c r="AE37" s="71">
        <v>0</v>
      </c>
      <c r="AF37" s="71">
        <v>9</v>
      </c>
      <c r="AG37" s="71">
        <v>0</v>
      </c>
      <c r="AH37" s="71">
        <v>0</v>
      </c>
      <c r="AI37" s="71">
        <v>6</v>
      </c>
      <c r="AJ37" s="71">
        <v>0</v>
      </c>
      <c r="AK37" s="71">
        <v>5</v>
      </c>
      <c r="AL37" s="71">
        <v>5</v>
      </c>
      <c r="AM37" s="71">
        <v>0</v>
      </c>
      <c r="AN37" s="71">
        <v>0</v>
      </c>
      <c r="AO37" s="71">
        <v>0</v>
      </c>
      <c r="AP37" s="71">
        <v>0</v>
      </c>
      <c r="AQ37" s="71">
        <v>5</v>
      </c>
      <c r="AR37" s="71">
        <v>0</v>
      </c>
      <c r="AS37" s="71">
        <v>6</v>
      </c>
      <c r="AT37" s="71">
        <v>0</v>
      </c>
      <c r="AU37" s="71">
        <v>0</v>
      </c>
      <c r="AV37" s="71">
        <v>2</v>
      </c>
      <c r="AW37" s="71">
        <v>0</v>
      </c>
      <c r="AX37" s="71">
        <v>3</v>
      </c>
      <c r="AY37" s="71">
        <v>6</v>
      </c>
      <c r="AZ37" s="71">
        <v>0</v>
      </c>
      <c r="BA37" s="71">
        <v>3</v>
      </c>
      <c r="BB37" s="71">
        <v>4</v>
      </c>
      <c r="BC37" s="71">
        <v>4</v>
      </c>
      <c r="BD37" s="71">
        <v>3</v>
      </c>
      <c r="BE37" s="71">
        <v>0</v>
      </c>
      <c r="BF37" s="71">
        <v>0</v>
      </c>
      <c r="BG37" s="71">
        <v>0</v>
      </c>
      <c r="BH37" s="71">
        <v>1</v>
      </c>
      <c r="BI37" s="71">
        <v>1</v>
      </c>
      <c r="BJ37" s="71">
        <v>0</v>
      </c>
      <c r="BK37" s="71">
        <v>1</v>
      </c>
      <c r="BL37" s="71">
        <v>0</v>
      </c>
      <c r="BM37" s="71">
        <v>0</v>
      </c>
      <c r="BN37" s="71">
        <v>0</v>
      </c>
      <c r="BO37" s="71">
        <v>1</v>
      </c>
      <c r="BP37" s="71">
        <v>1</v>
      </c>
      <c r="BQ37" s="71">
        <v>1</v>
      </c>
      <c r="BR37" s="71">
        <v>2</v>
      </c>
      <c r="BS37" s="71">
        <v>3</v>
      </c>
      <c r="BT37" s="71">
        <v>2</v>
      </c>
      <c r="BU37" s="71">
        <v>1</v>
      </c>
      <c r="BV37" s="71">
        <v>1</v>
      </c>
      <c r="BW37" s="71">
        <v>0</v>
      </c>
      <c r="BX37" s="71">
        <v>0</v>
      </c>
      <c r="BY37" s="71">
        <v>0</v>
      </c>
      <c r="BZ37" s="71">
        <v>1</v>
      </c>
      <c r="CA37" s="71">
        <v>1</v>
      </c>
      <c r="CB37" s="71">
        <v>0</v>
      </c>
      <c r="CC37" s="71">
        <v>0</v>
      </c>
      <c r="CD37" s="71">
        <v>3</v>
      </c>
      <c r="CE37" s="71">
        <v>0</v>
      </c>
      <c r="CF37" s="71">
        <v>4</v>
      </c>
    </row>
    <row r="38" spans="1:84" x14ac:dyDescent="0.25">
      <c r="A38" s="48" t="s">
        <v>41</v>
      </c>
      <c r="B38" s="62" t="s">
        <v>42</v>
      </c>
      <c r="C38" s="63" t="s">
        <v>43</v>
      </c>
      <c r="D38" s="17"/>
      <c r="E38" s="11"/>
      <c r="F38" s="98" t="s">
        <v>44</v>
      </c>
      <c r="G38" s="96" t="e">
        <f ca="1">G37/G5</f>
        <v>#REF!</v>
      </c>
      <c r="H38" s="70" t="e">
        <f>IF(H5=0, 0, H37/H5)</f>
        <v>#REF!</v>
      </c>
      <c r="I38" s="70">
        <v>8.0350620891161424E-3</v>
      </c>
      <c r="J38" s="70">
        <v>6.6030814380044021E-3</v>
      </c>
      <c r="K38" s="70">
        <v>8.0882352941176478E-3</v>
      </c>
      <c r="L38" s="70">
        <v>5.2044609665427505E-3</v>
      </c>
      <c r="M38" s="70">
        <v>7.462686567164179E-3</v>
      </c>
      <c r="N38" s="70">
        <v>6.7214339058999251E-3</v>
      </c>
      <c r="O38" s="70">
        <v>6.782215523737754E-3</v>
      </c>
      <c r="P38" s="70">
        <v>6.8027210884353739E-3</v>
      </c>
      <c r="Q38" s="70">
        <v>6.0468631897203327E-3</v>
      </c>
      <c r="R38" s="70">
        <v>6.0929169840060931E-3</v>
      </c>
      <c r="S38" s="70">
        <v>6.1208875286916601E-3</v>
      </c>
      <c r="T38" s="70">
        <v>7.6745970836531079E-3</v>
      </c>
      <c r="U38" s="70">
        <v>5.3804765564950041E-3</v>
      </c>
      <c r="V38" s="70">
        <v>5.4095826893353939E-3</v>
      </c>
      <c r="W38" s="70">
        <v>7.0367474589523062E-3</v>
      </c>
      <c r="X38" s="70">
        <v>7.8802206461780922E-3</v>
      </c>
      <c r="Y38" s="70">
        <v>5.5118110236220472E-3</v>
      </c>
      <c r="Z38" s="70">
        <v>5.5161544523246652E-3</v>
      </c>
      <c r="AA38" s="70">
        <v>7.1371927042030133E-3</v>
      </c>
      <c r="AB38" s="70">
        <v>6.3897763578274758E-3</v>
      </c>
      <c r="AC38" s="70">
        <v>6.4412238325281803E-3</v>
      </c>
      <c r="AD38" s="70">
        <v>0</v>
      </c>
      <c r="AE38" s="70">
        <v>0</v>
      </c>
      <c r="AF38" s="70">
        <v>7.2522159548751011E-3</v>
      </c>
      <c r="AG38" s="70">
        <v>0</v>
      </c>
      <c r="AH38" s="70">
        <v>0</v>
      </c>
      <c r="AI38" s="70">
        <v>4.830917874396135E-3</v>
      </c>
      <c r="AJ38" s="70">
        <v>0</v>
      </c>
      <c r="AK38" s="70">
        <v>4.0584415584415581E-3</v>
      </c>
      <c r="AL38" s="70">
        <v>4.0683482506102524E-3</v>
      </c>
      <c r="AM38" s="70">
        <v>0</v>
      </c>
      <c r="AN38" s="70">
        <v>0</v>
      </c>
      <c r="AO38" s="70">
        <v>0</v>
      </c>
      <c r="AP38" s="70">
        <v>0</v>
      </c>
      <c r="AQ38" s="70">
        <v>4.0816326530612249E-3</v>
      </c>
      <c r="AR38" s="70">
        <v>0</v>
      </c>
      <c r="AS38" s="70">
        <v>5.5555555555555558E-3</v>
      </c>
      <c r="AT38" s="70">
        <v>0</v>
      </c>
      <c r="AU38" s="70">
        <v>0</v>
      </c>
      <c r="AV38" s="70">
        <v>1.8535681186283596E-3</v>
      </c>
      <c r="AW38" s="70">
        <v>0</v>
      </c>
      <c r="AX38" s="70">
        <v>2.7881040892193307E-3</v>
      </c>
      <c r="AY38" s="70">
        <v>5.597014925373134E-3</v>
      </c>
      <c r="AZ38" s="70">
        <v>0</v>
      </c>
      <c r="BA38" s="70">
        <v>2.8089887640449437E-3</v>
      </c>
      <c r="BB38" s="70">
        <v>3.766478342749529E-3</v>
      </c>
      <c r="BC38" s="70">
        <v>3.7950664136622392E-3</v>
      </c>
      <c r="BD38" s="70">
        <v>2.8275212064090482E-3</v>
      </c>
      <c r="BE38" s="70">
        <v>0</v>
      </c>
      <c r="BF38" s="70">
        <v>0</v>
      </c>
      <c r="BG38" s="70">
        <v>0</v>
      </c>
      <c r="BH38" s="70">
        <v>9.4786729857819908E-4</v>
      </c>
      <c r="BI38" s="70">
        <v>9.4786729857819908E-4</v>
      </c>
      <c r="BJ38" s="70">
        <v>0</v>
      </c>
      <c r="BK38" s="70">
        <v>9.5238095238095238E-4</v>
      </c>
      <c r="BL38" s="70">
        <v>0</v>
      </c>
      <c r="BM38" s="70">
        <v>0</v>
      </c>
      <c r="BN38" s="70">
        <v>0</v>
      </c>
      <c r="BO38" s="70">
        <v>9.3370681605975728E-4</v>
      </c>
      <c r="BP38" s="70">
        <v>9.3370681605975728E-4</v>
      </c>
      <c r="BQ38" s="70">
        <v>9.3023255813953494E-4</v>
      </c>
      <c r="BR38" s="70">
        <v>1.8587360594795538E-3</v>
      </c>
      <c r="BS38" s="70">
        <v>2.7958993476234857E-3</v>
      </c>
      <c r="BT38" s="70">
        <v>1.863932898415657E-3</v>
      </c>
      <c r="BU38" s="70">
        <v>9.3196644920782849E-4</v>
      </c>
      <c r="BV38" s="70">
        <v>9.3196644920782849E-4</v>
      </c>
      <c r="BW38" s="70">
        <v>0</v>
      </c>
      <c r="BX38" s="70">
        <v>0</v>
      </c>
      <c r="BY38" s="70">
        <v>0</v>
      </c>
      <c r="BZ38" s="70">
        <v>9.3023255813953494E-4</v>
      </c>
      <c r="CA38" s="70">
        <v>9.3196644920782849E-4</v>
      </c>
      <c r="CB38" s="70">
        <v>0</v>
      </c>
      <c r="CC38" s="70">
        <v>0</v>
      </c>
      <c r="CD38" s="70">
        <v>2.8222013170272815E-3</v>
      </c>
      <c r="CE38" s="70">
        <v>0</v>
      </c>
      <c r="CF38" s="70">
        <v>3.727865796831314E-3</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3748</v>
      </c>
      <c r="J39" s="29">
        <v>3251</v>
      </c>
      <c r="K39" s="29">
        <v>2757</v>
      </c>
      <c r="L39" s="29">
        <v>2563</v>
      </c>
      <c r="M39" s="29">
        <v>2447</v>
      </c>
      <c r="N39" s="29">
        <v>2457</v>
      </c>
      <c r="O39" s="29">
        <v>2514</v>
      </c>
      <c r="P39" s="29">
        <v>2534</v>
      </c>
      <c r="Q39" s="29">
        <v>2916</v>
      </c>
      <c r="R39" s="29">
        <v>3431</v>
      </c>
      <c r="S39" s="29">
        <v>4207</v>
      </c>
      <c r="T39" s="29">
        <v>5279</v>
      </c>
      <c r="U39" s="29">
        <v>6362</v>
      </c>
      <c r="V39" s="29">
        <v>7145</v>
      </c>
      <c r="W39" s="29">
        <v>8045</v>
      </c>
      <c r="X39" s="29">
        <v>9125</v>
      </c>
      <c r="Y39" s="29">
        <v>10550</v>
      </c>
      <c r="Z39" s="29">
        <v>10966</v>
      </c>
      <c r="AA39" s="29">
        <v>11011</v>
      </c>
      <c r="AB39" s="29">
        <v>11151</v>
      </c>
      <c r="AC39" s="29">
        <v>11207</v>
      </c>
      <c r="AD39" s="29">
        <v>11192</v>
      </c>
      <c r="AE39" s="29">
        <v>11105</v>
      </c>
      <c r="AF39" s="29">
        <v>11095</v>
      </c>
      <c r="AG39" s="29">
        <v>11016</v>
      </c>
      <c r="AH39" s="29">
        <v>9870</v>
      </c>
      <c r="AI39" s="29">
        <v>8147</v>
      </c>
      <c r="AJ39" s="29">
        <v>7411</v>
      </c>
      <c r="AK39" s="29">
        <v>5704</v>
      </c>
      <c r="AL39" s="29">
        <v>5698</v>
      </c>
      <c r="AM39" s="29">
        <v>5686</v>
      </c>
      <c r="AN39" s="29">
        <v>5922</v>
      </c>
      <c r="AO39" s="29">
        <v>5647</v>
      </c>
      <c r="AP39" s="29">
        <v>3760</v>
      </c>
      <c r="AQ39" s="29">
        <v>2582</v>
      </c>
      <c r="AR39" s="29">
        <v>1199</v>
      </c>
      <c r="AS39" s="29">
        <v>1012</v>
      </c>
      <c r="AT39" s="29">
        <v>820</v>
      </c>
      <c r="AU39" s="29">
        <v>761</v>
      </c>
      <c r="AV39" s="29">
        <v>200</v>
      </c>
      <c r="AW39" s="29">
        <v>658</v>
      </c>
      <c r="AX39" s="29">
        <v>601</v>
      </c>
      <c r="AY39" s="29">
        <v>587</v>
      </c>
      <c r="AZ39" s="29">
        <v>530</v>
      </c>
      <c r="BA39" s="29">
        <v>546</v>
      </c>
      <c r="BB39" s="29">
        <v>505</v>
      </c>
      <c r="BC39" s="29">
        <v>430</v>
      </c>
      <c r="BD39" s="29">
        <v>402</v>
      </c>
      <c r="BE39" s="29">
        <v>392</v>
      </c>
      <c r="BF39" s="29">
        <v>389</v>
      </c>
      <c r="BG39" s="29">
        <v>345</v>
      </c>
      <c r="BH39" s="29">
        <v>337</v>
      </c>
      <c r="BI39" s="29">
        <v>344</v>
      </c>
      <c r="BJ39" s="29">
        <v>342</v>
      </c>
      <c r="BK39" s="29">
        <v>377</v>
      </c>
      <c r="BL39" s="29">
        <v>471</v>
      </c>
      <c r="BM39" s="29">
        <v>546</v>
      </c>
      <c r="BN39" s="29">
        <v>608</v>
      </c>
      <c r="BO39" s="29">
        <v>634</v>
      </c>
      <c r="BP39" s="29">
        <v>640</v>
      </c>
      <c r="BQ39" s="29">
        <v>680</v>
      </c>
      <c r="BR39" s="29">
        <v>661</v>
      </c>
      <c r="BS39" s="29">
        <v>693</v>
      </c>
      <c r="BT39" s="29">
        <v>566</v>
      </c>
      <c r="BU39" s="29">
        <v>626</v>
      </c>
      <c r="BV39" s="29">
        <v>611</v>
      </c>
      <c r="BW39" s="29">
        <v>518</v>
      </c>
      <c r="BX39" s="29">
        <v>568</v>
      </c>
      <c r="BY39" s="29">
        <v>650</v>
      </c>
      <c r="BZ39" s="29">
        <v>665</v>
      </c>
      <c r="CA39" s="29">
        <v>707</v>
      </c>
      <c r="CB39" s="29">
        <v>692</v>
      </c>
      <c r="CC39" s="29">
        <v>502</v>
      </c>
      <c r="CD39" s="29">
        <v>699</v>
      </c>
      <c r="CE39" s="29">
        <v>621</v>
      </c>
      <c r="CF39" s="29">
        <v>671</v>
      </c>
    </row>
    <row r="40" spans="1:84" x14ac:dyDescent="0.25">
      <c r="A40" s="48" t="s">
        <v>15</v>
      </c>
      <c r="B40" s="62" t="s">
        <v>46</v>
      </c>
      <c r="C40" s="63" t="s">
        <v>47</v>
      </c>
      <c r="D40" s="17"/>
      <c r="E40" s="11"/>
      <c r="F40" s="98" t="s">
        <v>28</v>
      </c>
      <c r="G40" s="103" t="e">
        <f ca="1">G39/G8</f>
        <v>#REF!</v>
      </c>
      <c r="H40" s="104" t="e">
        <f>IF(H8=0, 0, H39/H8)</f>
        <v>#REF!</v>
      </c>
      <c r="I40" s="104">
        <v>0.17685084697777567</v>
      </c>
      <c r="J40" s="104">
        <v>0.15298823529411765</v>
      </c>
      <c r="K40" s="104">
        <v>0.12911534678967826</v>
      </c>
      <c r="L40" s="104">
        <v>0.11964335729623751</v>
      </c>
      <c r="M40" s="104">
        <v>0.11411117328856557</v>
      </c>
      <c r="N40" s="104">
        <v>0.11458819140005597</v>
      </c>
      <c r="O40" s="104">
        <v>0.11706090519649842</v>
      </c>
      <c r="P40" s="104">
        <v>0.11781114882142359</v>
      </c>
      <c r="Q40" s="104">
        <v>0.13532578429552627</v>
      </c>
      <c r="R40" s="104">
        <v>0.15895297660412325</v>
      </c>
      <c r="S40" s="104">
        <v>0.19482263591738447</v>
      </c>
      <c r="T40" s="104">
        <v>0.24402533166920909</v>
      </c>
      <c r="U40" s="104">
        <v>0.29328784805458236</v>
      </c>
      <c r="V40" s="104">
        <v>0.3285963944076527</v>
      </c>
      <c r="W40" s="104">
        <v>0.36973206489268806</v>
      </c>
      <c r="X40" s="104">
        <v>0.41973321067157315</v>
      </c>
      <c r="Y40" s="104">
        <v>0.48494598942771777</v>
      </c>
      <c r="Z40" s="104">
        <v>0.50390589100266525</v>
      </c>
      <c r="AA40" s="104">
        <v>0.50449005772931366</v>
      </c>
      <c r="AB40" s="104">
        <v>0.50848153214774283</v>
      </c>
      <c r="AC40" s="104">
        <v>0.51040670401238786</v>
      </c>
      <c r="AD40" s="104">
        <v>0.50914384496406151</v>
      </c>
      <c r="AE40" s="104">
        <v>0.50447462862853765</v>
      </c>
      <c r="AF40" s="104">
        <v>0.5040432491368344</v>
      </c>
      <c r="AG40" s="104">
        <v>0.49997730676712204</v>
      </c>
      <c r="AH40" s="104">
        <v>0.44767995645666075</v>
      </c>
      <c r="AI40" s="104">
        <v>0.3694952152025035</v>
      </c>
      <c r="AJ40" s="104">
        <v>0.33596264563216827</v>
      </c>
      <c r="AK40" s="104">
        <v>0.25839184597961495</v>
      </c>
      <c r="AL40" s="104">
        <v>0.25797980712636392</v>
      </c>
      <c r="AM40" s="104">
        <v>0.25713381268936825</v>
      </c>
      <c r="AN40" s="104">
        <v>0.26735891647855531</v>
      </c>
      <c r="AO40" s="104">
        <v>0.26012252982633932</v>
      </c>
      <c r="AP40" s="104">
        <v>0.17267508610792193</v>
      </c>
      <c r="AQ40" s="104">
        <v>0.11583150150284868</v>
      </c>
      <c r="AR40" s="104">
        <v>5.4934481810684506E-2</v>
      </c>
      <c r="AS40" s="104">
        <v>4.6300956215400098E-2</v>
      </c>
      <c r="AT40" s="104">
        <v>3.7477148080438755E-2</v>
      </c>
      <c r="AU40" s="104">
        <v>3.4804482048936658E-2</v>
      </c>
      <c r="AV40" s="104">
        <v>9.1349228099022566E-3</v>
      </c>
      <c r="AW40" s="104">
        <v>3.009100471029405E-2</v>
      </c>
      <c r="AX40" s="104">
        <v>2.7450443043756281E-2</v>
      </c>
      <c r="AY40" s="104">
        <v>2.6796311512827537E-2</v>
      </c>
      <c r="AZ40" s="104">
        <v>2.4208651167039692E-2</v>
      </c>
      <c r="BA40" s="104">
        <v>2.4944035817077069E-2</v>
      </c>
      <c r="BB40" s="104">
        <v>2.3015221948774041E-2</v>
      </c>
      <c r="BC40" s="104">
        <v>1.9613209268381681E-2</v>
      </c>
      <c r="BD40" s="104">
        <v>1.8338579444368414E-2</v>
      </c>
      <c r="BE40" s="104">
        <v>1.7897091722595078E-2</v>
      </c>
      <c r="BF40" s="104">
        <v>1.7715638947080791E-2</v>
      </c>
      <c r="BG40" s="104">
        <v>1.5706091231903852E-2</v>
      </c>
      <c r="BH40" s="104">
        <v>1.5373386250627253E-2</v>
      </c>
      <c r="BI40" s="104">
        <v>1.5643474306502956E-2</v>
      </c>
      <c r="BJ40" s="104">
        <v>1.5515833408946557E-2</v>
      </c>
      <c r="BK40" s="104">
        <v>1.7051879325161699E-2</v>
      </c>
      <c r="BL40" s="104">
        <v>2.0556913407821228E-2</v>
      </c>
      <c r="BM40" s="104">
        <v>2.3830307262569832E-2</v>
      </c>
      <c r="BN40" s="104">
        <v>2.6213675950676901E-2</v>
      </c>
      <c r="BO40" s="104">
        <v>2.7304048234280794E-2</v>
      </c>
      <c r="BP40" s="104">
        <v>2.7518596551575871E-2</v>
      </c>
      <c r="BQ40" s="104">
        <v>2.916702410568757E-2</v>
      </c>
      <c r="BR40" s="104">
        <v>2.8273236665383464E-2</v>
      </c>
      <c r="BS40" s="104">
        <v>2.9345754816853694E-2</v>
      </c>
      <c r="BT40" s="104">
        <v>2.3967817065424519E-2</v>
      </c>
      <c r="BU40" s="104">
        <v>2.6508575058225705E-2</v>
      </c>
      <c r="BV40" s="104">
        <v>2.584711705232878E-2</v>
      </c>
      <c r="BW40" s="104">
        <v>2.1858384673812136E-2</v>
      </c>
      <c r="BX40" s="104">
        <v>2.3943008894321965E-2</v>
      </c>
      <c r="BY40" s="104">
        <v>2.7343092714117449E-2</v>
      </c>
      <c r="BZ40" s="104">
        <v>2.7891955372871403E-2</v>
      </c>
      <c r="CA40" s="104">
        <v>2.9530930203416732E-2</v>
      </c>
      <c r="CB40" s="104">
        <v>2.8673241070688655E-2</v>
      </c>
      <c r="CC40" s="104">
        <v>2.0618556701030927E-2</v>
      </c>
      <c r="CD40" s="104">
        <v>2.8571428571428571E-2</v>
      </c>
      <c r="CE40" s="104">
        <v>2.5321100917431193E-2</v>
      </c>
      <c r="CF40" s="104">
        <v>2.733977101413845E-2</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830</v>
      </c>
      <c r="J41" s="150">
        <v>819</v>
      </c>
      <c r="K41" s="150">
        <v>817</v>
      </c>
      <c r="L41" s="150">
        <v>801</v>
      </c>
      <c r="M41" s="150">
        <v>800</v>
      </c>
      <c r="N41" s="150">
        <v>772</v>
      </c>
      <c r="O41" s="150">
        <v>760</v>
      </c>
      <c r="P41" s="150">
        <v>737</v>
      </c>
      <c r="Q41" s="150">
        <v>716</v>
      </c>
      <c r="R41" s="150">
        <v>684</v>
      </c>
      <c r="S41" s="150">
        <v>646</v>
      </c>
      <c r="T41" s="150">
        <v>625</v>
      </c>
      <c r="U41" s="150">
        <v>316</v>
      </c>
      <c r="V41" s="150">
        <v>552</v>
      </c>
      <c r="W41" s="150">
        <v>559</v>
      </c>
      <c r="X41" s="150">
        <v>540</v>
      </c>
      <c r="Y41" s="150">
        <v>349</v>
      </c>
      <c r="Z41" s="150">
        <v>430</v>
      </c>
      <c r="AA41" s="150">
        <v>417</v>
      </c>
      <c r="AB41" s="150">
        <v>412</v>
      </c>
      <c r="AC41" s="150">
        <v>415</v>
      </c>
      <c r="AD41" s="150">
        <v>420</v>
      </c>
      <c r="AE41" s="150">
        <v>412</v>
      </c>
      <c r="AF41" s="150">
        <v>409</v>
      </c>
      <c r="AG41" s="150">
        <v>409</v>
      </c>
      <c r="AH41" s="150">
        <v>409</v>
      </c>
      <c r="AI41" s="150">
        <v>412</v>
      </c>
      <c r="AJ41" s="150">
        <v>410</v>
      </c>
      <c r="AK41" s="150">
        <v>500</v>
      </c>
      <c r="AL41" s="150">
        <v>533</v>
      </c>
      <c r="AM41" s="150">
        <v>544</v>
      </c>
      <c r="AN41" s="150">
        <v>545</v>
      </c>
      <c r="AO41" s="150">
        <v>549</v>
      </c>
      <c r="AP41" s="150">
        <v>557</v>
      </c>
      <c r="AQ41" s="150">
        <v>557</v>
      </c>
      <c r="AR41" s="150">
        <v>548</v>
      </c>
      <c r="AS41" s="150">
        <v>550</v>
      </c>
      <c r="AT41" s="150">
        <v>552</v>
      </c>
      <c r="AU41" s="150">
        <v>620</v>
      </c>
      <c r="AV41" s="150">
        <v>798</v>
      </c>
      <c r="AW41" s="150">
        <v>897</v>
      </c>
      <c r="AX41" s="150">
        <v>903</v>
      </c>
      <c r="AY41" s="150">
        <v>913</v>
      </c>
      <c r="AZ41" s="150">
        <v>992</v>
      </c>
      <c r="BA41" s="150">
        <v>1001</v>
      </c>
      <c r="BB41" s="150">
        <v>1028</v>
      </c>
      <c r="BC41" s="150">
        <v>1181</v>
      </c>
      <c r="BD41" s="150">
        <v>1202</v>
      </c>
      <c r="BE41" s="150">
        <v>1319</v>
      </c>
      <c r="BF41" s="150">
        <v>1323</v>
      </c>
      <c r="BG41" s="150">
        <v>1352</v>
      </c>
      <c r="BH41" s="150">
        <v>1510</v>
      </c>
      <c r="BI41" s="150">
        <v>1526</v>
      </c>
      <c r="BJ41" s="150">
        <v>1513</v>
      </c>
      <c r="BK41" s="150">
        <v>1475</v>
      </c>
      <c r="BL41" s="150">
        <v>1498</v>
      </c>
      <c r="BM41" s="150">
        <v>1599</v>
      </c>
      <c r="BN41" s="150">
        <v>1605</v>
      </c>
      <c r="BO41" s="150">
        <v>1621</v>
      </c>
      <c r="BP41" s="150">
        <v>1584</v>
      </c>
      <c r="BQ41" s="150">
        <v>1555</v>
      </c>
      <c r="BR41" s="150">
        <v>1537</v>
      </c>
      <c r="BS41" s="150">
        <v>1508</v>
      </c>
      <c r="BT41" s="150">
        <v>1464</v>
      </c>
      <c r="BU41" s="150">
        <v>1460</v>
      </c>
      <c r="BV41" s="150">
        <v>1459</v>
      </c>
      <c r="BW41" s="150">
        <v>1443</v>
      </c>
      <c r="BX41" s="150">
        <v>1458</v>
      </c>
      <c r="BY41" s="150">
        <v>1439</v>
      </c>
      <c r="BZ41" s="150">
        <v>1387</v>
      </c>
      <c r="CA41" s="150">
        <v>1362</v>
      </c>
      <c r="CB41" s="150">
        <v>1318</v>
      </c>
      <c r="CC41" s="150">
        <v>1301</v>
      </c>
      <c r="CD41" s="150">
        <v>1298</v>
      </c>
      <c r="CE41" s="150">
        <v>1290</v>
      </c>
      <c r="CF41" s="150">
        <v>1282</v>
      </c>
    </row>
    <row r="42" spans="1:84" ht="13.8" thickBot="1" x14ac:dyDescent="0.3">
      <c r="A42" s="17"/>
      <c r="B42" s="17"/>
      <c r="C42" s="17"/>
      <c r="D42" s="17"/>
      <c r="E42" s="11"/>
      <c r="F42" s="101" t="s">
        <v>28</v>
      </c>
      <c r="G42" s="96" t="e">
        <f ca="1">G41/G8</f>
        <v>#REF!</v>
      </c>
      <c r="H42" s="107" t="e">
        <f>IF(H8=0, 0, H41/H8)</f>
        <v>#REF!</v>
      </c>
      <c r="I42" s="107">
        <v>3.9163874864342002E-2</v>
      </c>
      <c r="J42" s="107">
        <v>3.8541176470588238E-2</v>
      </c>
      <c r="K42" s="107">
        <v>3.8261602585116843E-2</v>
      </c>
      <c r="L42" s="107">
        <v>3.7391466716459716E-2</v>
      </c>
      <c r="M42" s="107">
        <v>3.7306472673008767E-2</v>
      </c>
      <c r="N42" s="107">
        <v>3.6004104094767279E-2</v>
      </c>
      <c r="O42" s="107">
        <v>3.5388340473086234E-2</v>
      </c>
      <c r="P42" s="107">
        <v>3.4264726393602681E-2</v>
      </c>
      <c r="Q42" s="107">
        <v>3.3228141822906995E-2</v>
      </c>
      <c r="R42" s="107">
        <v>3.168867268936762E-2</v>
      </c>
      <c r="S42" s="107">
        <v>2.9915717328887655E-2</v>
      </c>
      <c r="T42" s="107">
        <v>2.8891046086996719E-2</v>
      </c>
      <c r="U42" s="107">
        <v>1.4567582518900977E-2</v>
      </c>
      <c r="V42" s="107">
        <v>2.5386313465783666E-2</v>
      </c>
      <c r="W42" s="107">
        <v>2.5690518865756698E-2</v>
      </c>
      <c r="X42" s="107">
        <v>2.4839006439742409E-2</v>
      </c>
      <c r="Y42" s="107">
        <v>1.6042289128935877E-2</v>
      </c>
      <c r="Z42" s="107">
        <v>1.9759213307600405E-2</v>
      </c>
      <c r="AA42" s="107">
        <v>1.9105653807385686E-2</v>
      </c>
      <c r="AB42" s="107">
        <v>1.8787049703602371E-2</v>
      </c>
      <c r="AC42" s="107">
        <v>1.8900578403242701E-2</v>
      </c>
      <c r="AD42" s="107">
        <v>1.9106541715949412E-2</v>
      </c>
      <c r="AE42" s="107">
        <v>1.8716213146776906E-2</v>
      </c>
      <c r="AF42" s="107">
        <v>1.8580774123205523E-2</v>
      </c>
      <c r="AG42" s="107">
        <v>1.8563064494167839E-2</v>
      </c>
      <c r="AH42" s="107">
        <v>1.8551276817707626E-2</v>
      </c>
      <c r="AI42" s="107">
        <v>1.8685654678216698E-2</v>
      </c>
      <c r="AJ42" s="107">
        <v>1.8586517974522869E-2</v>
      </c>
      <c r="AK42" s="107">
        <v>2.2650056625141562E-2</v>
      </c>
      <c r="AL42" s="107">
        <v>2.4131842260153032E-2</v>
      </c>
      <c r="AM42" s="107">
        <v>2.4600913489802378E-2</v>
      </c>
      <c r="AN42" s="107">
        <v>2.4604966139954852E-2</v>
      </c>
      <c r="AO42" s="107">
        <v>2.5289050624165092E-2</v>
      </c>
      <c r="AP42" s="107">
        <v>2.557979334098737E-2</v>
      </c>
      <c r="AQ42" s="107">
        <v>2.4987663182450316E-2</v>
      </c>
      <c r="AR42" s="107">
        <v>2.5107669751672317E-2</v>
      </c>
      <c r="AS42" s="107">
        <v>2.5163563160543533E-2</v>
      </c>
      <c r="AT42" s="107">
        <v>2.522851919561243E-2</v>
      </c>
      <c r="AU42" s="107">
        <v>2.8355819803338671E-2</v>
      </c>
      <c r="AV42" s="107">
        <v>3.6448342011510003E-2</v>
      </c>
      <c r="AW42" s="107">
        <v>4.10207161476197E-2</v>
      </c>
      <c r="AX42" s="107">
        <v>4.1244176486708688E-2</v>
      </c>
      <c r="AY42" s="107">
        <v>4.1678079065096324E-2</v>
      </c>
      <c r="AZ42" s="107">
        <v>4.5311286712647877E-2</v>
      </c>
      <c r="BA42" s="107">
        <v>4.5730732331307963E-2</v>
      </c>
      <c r="BB42" s="107">
        <v>4.685078844225686E-2</v>
      </c>
      <c r="BC42" s="107">
        <v>5.3867907316183176E-2</v>
      </c>
      <c r="BD42" s="107">
        <v>5.4833264905798096E-2</v>
      </c>
      <c r="BE42" s="107">
        <v>6.0220061178833953E-2</v>
      </c>
      <c r="BF42" s="107">
        <v>6.0251389015393023E-2</v>
      </c>
      <c r="BG42" s="107">
        <v>6.1549667668214514E-2</v>
      </c>
      <c r="BH42" s="107">
        <v>6.8883718808448513E-2</v>
      </c>
      <c r="BI42" s="107">
        <v>6.9395179627103232E-2</v>
      </c>
      <c r="BJ42" s="107">
        <v>6.8641684057708013E-2</v>
      </c>
      <c r="BK42" s="107">
        <v>6.6714912479080915E-2</v>
      </c>
      <c r="BL42" s="107">
        <v>6.5380586592178769E-2</v>
      </c>
      <c r="BM42" s="107">
        <v>6.9788756983240219E-2</v>
      </c>
      <c r="BN42" s="107">
        <v>6.9198930757954649E-2</v>
      </c>
      <c r="BO42" s="107">
        <v>6.9810508182601205E-2</v>
      </c>
      <c r="BP42" s="107">
        <v>6.8108526465150282E-2</v>
      </c>
      <c r="BQ42" s="107">
        <v>6.6698121300506133E-2</v>
      </c>
      <c r="BR42" s="107">
        <v>6.5742760597117075E-2</v>
      </c>
      <c r="BS42" s="107">
        <v>6.3857717552403132E-2</v>
      </c>
      <c r="BT42" s="107">
        <v>6.1994495024348929E-2</v>
      </c>
      <c r="BU42" s="107">
        <v>6.1825111158162187E-2</v>
      </c>
      <c r="BV42" s="107">
        <v>6.1720038918735988E-2</v>
      </c>
      <c r="BW42" s="107">
        <v>6.0891214448476665E-2</v>
      </c>
      <c r="BX42" s="107">
        <v>6.1459343253382794E-2</v>
      </c>
      <c r="BY42" s="107">
        <v>6.0533400639407708E-2</v>
      </c>
      <c r="BZ42" s="107">
        <v>5.8174649777703216E-2</v>
      </c>
      <c r="CA42" s="107">
        <v>5.688985422496972E-2</v>
      </c>
      <c r="CB42" s="107">
        <v>5.4611751056600648E-2</v>
      </c>
      <c r="CC42" s="107">
        <v>5.3435741569803262E-2</v>
      </c>
      <c r="CD42" s="107">
        <v>5.3055385244226448E-2</v>
      </c>
      <c r="CE42" s="107">
        <v>5.2599388379204894E-2</v>
      </c>
      <c r="CF42" s="107">
        <v>5.2234853114941124E-2</v>
      </c>
    </row>
    <row r="43" spans="1:84" ht="12.75" customHeight="1"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2287</v>
      </c>
      <c r="J45" s="58">
        <v>2462</v>
      </c>
      <c r="K45" s="58">
        <v>2356</v>
      </c>
      <c r="L45" s="58">
        <v>759</v>
      </c>
      <c r="M45" s="58">
        <v>1138</v>
      </c>
      <c r="N45" s="58">
        <v>703</v>
      </c>
      <c r="O45" s="58">
        <v>613</v>
      </c>
      <c r="P45" s="58">
        <v>356</v>
      </c>
      <c r="Q45" s="58">
        <v>404</v>
      </c>
      <c r="R45" s="58">
        <v>600</v>
      </c>
      <c r="S45" s="58">
        <v>497</v>
      </c>
      <c r="T45" s="58">
        <v>791</v>
      </c>
      <c r="U45" s="58">
        <v>201</v>
      </c>
      <c r="V45" s="58">
        <v>211</v>
      </c>
      <c r="W45" s="58">
        <v>186</v>
      </c>
      <c r="X45" s="58">
        <v>344</v>
      </c>
      <c r="Y45" s="58">
        <v>102</v>
      </c>
      <c r="Z45" s="58">
        <v>243</v>
      </c>
      <c r="AA45" s="58">
        <v>89</v>
      </c>
      <c r="AB45" s="58">
        <v>25</v>
      </c>
      <c r="AC45" s="58">
        <v>379</v>
      </c>
      <c r="AD45" s="58">
        <v>51</v>
      </c>
      <c r="AE45" s="58">
        <v>57</v>
      </c>
      <c r="AF45" s="58">
        <v>55</v>
      </c>
      <c r="AG45" s="58">
        <v>78</v>
      </c>
      <c r="AH45" s="58">
        <v>69</v>
      </c>
      <c r="AI45" s="58">
        <v>38</v>
      </c>
      <c r="AJ45" s="58">
        <v>45</v>
      </c>
      <c r="AK45" s="58">
        <v>136</v>
      </c>
      <c r="AL45" s="58">
        <v>77</v>
      </c>
      <c r="AM45" s="58">
        <v>109</v>
      </c>
      <c r="AN45" s="58">
        <v>146</v>
      </c>
      <c r="AO45" s="58">
        <v>168</v>
      </c>
      <c r="AP45" s="58">
        <v>319</v>
      </c>
      <c r="AQ45" s="58">
        <v>467</v>
      </c>
      <c r="AR45" s="58">
        <v>245</v>
      </c>
      <c r="AS45" s="58">
        <v>134</v>
      </c>
      <c r="AT45" s="58">
        <v>404</v>
      </c>
      <c r="AU45" s="58">
        <v>74</v>
      </c>
      <c r="AV45" s="58">
        <v>332</v>
      </c>
      <c r="AW45" s="58">
        <v>126</v>
      </c>
      <c r="AX45" s="58">
        <v>291</v>
      </c>
      <c r="AY45" s="58">
        <v>310</v>
      </c>
      <c r="AZ45" s="58">
        <v>348</v>
      </c>
      <c r="BA45" s="58">
        <v>87</v>
      </c>
      <c r="BB45" s="58">
        <v>41</v>
      </c>
      <c r="BC45" s="58">
        <v>230</v>
      </c>
      <c r="BD45" s="58">
        <v>188</v>
      </c>
      <c r="BE45" s="58">
        <v>473</v>
      </c>
      <c r="BF45" s="58">
        <v>91</v>
      </c>
      <c r="BG45" s="58">
        <v>185</v>
      </c>
      <c r="BH45" s="58">
        <v>571</v>
      </c>
      <c r="BI45" s="58">
        <v>30</v>
      </c>
      <c r="BJ45" s="58">
        <v>211</v>
      </c>
      <c r="BK45" s="58">
        <v>205</v>
      </c>
      <c r="BL45" s="58">
        <v>2401</v>
      </c>
      <c r="BM45" s="58">
        <v>109</v>
      </c>
      <c r="BN45" s="58">
        <v>128</v>
      </c>
      <c r="BO45" s="58">
        <v>100</v>
      </c>
      <c r="BP45" s="58">
        <v>133</v>
      </c>
      <c r="BQ45" s="58">
        <v>359</v>
      </c>
      <c r="BR45" s="58">
        <v>205</v>
      </c>
      <c r="BS45" s="58">
        <v>207</v>
      </c>
      <c r="BT45" s="58">
        <v>655</v>
      </c>
      <c r="BU45" s="58">
        <v>220</v>
      </c>
      <c r="BV45" s="58">
        <v>92</v>
      </c>
      <c r="BW45" s="58">
        <v>392</v>
      </c>
      <c r="BX45" s="58">
        <v>313</v>
      </c>
      <c r="BY45" s="58">
        <v>656</v>
      </c>
      <c r="BZ45" s="58">
        <v>342</v>
      </c>
      <c r="CA45" s="58">
        <v>388</v>
      </c>
      <c r="CB45" s="58">
        <v>199</v>
      </c>
      <c r="CC45" s="58">
        <v>272</v>
      </c>
      <c r="CD45" s="58">
        <v>364</v>
      </c>
      <c r="CE45" s="58">
        <v>434</v>
      </c>
      <c r="CF45" s="58">
        <v>1268</v>
      </c>
    </row>
    <row r="46" spans="1:84" x14ac:dyDescent="0.25">
      <c r="A46" s="48" t="s">
        <v>41</v>
      </c>
      <c r="B46" s="62" t="s">
        <v>42</v>
      </c>
      <c r="C46" s="63" t="s">
        <v>43</v>
      </c>
      <c r="D46" s="17"/>
      <c r="E46" s="11"/>
      <c r="F46" s="27" t="s">
        <v>52</v>
      </c>
      <c r="G46" s="23" t="e">
        <f ca="1">G45/G30</f>
        <v>#REF!</v>
      </c>
      <c r="H46" s="60" t="e">
        <f>IF(H30=0, 0, H45/H30)</f>
        <v>#REF!</v>
      </c>
      <c r="I46" s="60">
        <v>5.6590701012050576E-2</v>
      </c>
      <c r="J46" s="60">
        <v>5.2628203757935914E-2</v>
      </c>
      <c r="K46" s="60">
        <v>5.0356944385072461E-2</v>
      </c>
      <c r="L46" s="60">
        <v>1.5080468905225512E-2</v>
      </c>
      <c r="M46" s="60">
        <v>4.3718786016135228E-2</v>
      </c>
      <c r="N46" s="60">
        <v>2.6410699526636112E-2</v>
      </c>
      <c r="O46" s="60">
        <v>2.3375533862111043E-2</v>
      </c>
      <c r="P46" s="60">
        <v>7.5550179325566099E-3</v>
      </c>
      <c r="Q46" s="60">
        <v>8.5683987274655354E-3</v>
      </c>
      <c r="R46" s="60">
        <v>1.2709440996420174E-2</v>
      </c>
      <c r="S46" s="60">
        <v>1.1327893513242466E-2</v>
      </c>
      <c r="T46" s="60">
        <v>1.5614513008804138E-2</v>
      </c>
      <c r="U46" s="60">
        <v>4.2474958792950426E-3</v>
      </c>
      <c r="V46" s="60">
        <v>5.8105912483132766E-3</v>
      </c>
      <c r="W46" s="60">
        <v>4.7316204528109898E-3</v>
      </c>
      <c r="X46" s="60">
        <v>6.1642117335053582E-3</v>
      </c>
      <c r="Y46" s="60">
        <v>3.2220362005243707E-3</v>
      </c>
      <c r="Z46" s="60">
        <v>6.4976736723888978E-3</v>
      </c>
      <c r="AA46" s="60">
        <v>2.5768718512942266E-3</v>
      </c>
      <c r="AB46" s="60">
        <v>8.3909511982278309E-4</v>
      </c>
      <c r="AC46" s="60">
        <v>1.2186495176848874E-2</v>
      </c>
      <c r="AD46" s="60">
        <v>1.6909253671960479E-3</v>
      </c>
      <c r="AE46" s="60">
        <v>2.1876799078871618E-3</v>
      </c>
      <c r="AF46" s="60">
        <v>1.6049959145558539E-3</v>
      </c>
      <c r="AG46" s="60">
        <v>2.585606788875261E-3</v>
      </c>
      <c r="AH46" s="60">
        <v>2.0732550103662751E-3</v>
      </c>
      <c r="AI46" s="60">
        <v>1.1111111111111111E-3</v>
      </c>
      <c r="AJ46" s="60">
        <v>1.200320085356095E-3</v>
      </c>
      <c r="AK46" s="60">
        <v>4.4707429322813942E-3</v>
      </c>
      <c r="AL46" s="60">
        <v>2.4809098817540356E-3</v>
      </c>
      <c r="AM46" s="60">
        <v>3.0899194920058965E-3</v>
      </c>
      <c r="AN46" s="60">
        <v>3.9985758496973679E-3</v>
      </c>
      <c r="AO46" s="60">
        <v>2.6842635052007607E-3</v>
      </c>
      <c r="AP46" s="60">
        <v>8.4371445952022006E-3</v>
      </c>
      <c r="AQ46" s="60">
        <v>1.4207916273692537E-2</v>
      </c>
      <c r="AR46" s="60">
        <v>6.5555347443341447E-3</v>
      </c>
      <c r="AS46" s="60">
        <v>5.3589282143571282E-3</v>
      </c>
      <c r="AT46" s="60">
        <v>1.2221314698853495E-2</v>
      </c>
      <c r="AU46" s="60">
        <v>2.1298028493308388E-3</v>
      </c>
      <c r="AV46" s="60">
        <v>9.3182519857419512E-3</v>
      </c>
      <c r="AW46" s="60">
        <v>3.9665050683120318E-3</v>
      </c>
      <c r="AX46" s="60">
        <v>8.35103024737416E-3</v>
      </c>
      <c r="AY46" s="60">
        <v>1.0816091552981404E-2</v>
      </c>
      <c r="AZ46" s="60">
        <v>8.4946420289501307E-3</v>
      </c>
      <c r="BA46" s="60">
        <v>2.5020131139997701E-3</v>
      </c>
      <c r="BB46" s="60">
        <v>1.1527539573199877E-3</v>
      </c>
      <c r="BC46" s="60">
        <v>7.7282349383421258E-3</v>
      </c>
      <c r="BD46" s="60">
        <v>4.876024483867621E-3</v>
      </c>
      <c r="BE46" s="60">
        <v>1.2091002044989776E-2</v>
      </c>
      <c r="BF46" s="60">
        <v>2.9774564015312634E-3</v>
      </c>
      <c r="BG46" s="60">
        <v>5.2455483724622885E-3</v>
      </c>
      <c r="BH46" s="60">
        <v>1.7325606092787573E-2</v>
      </c>
      <c r="BI46" s="60">
        <v>6.3524329818320422E-4</v>
      </c>
      <c r="BJ46" s="60">
        <v>3.9728116586017961E-3</v>
      </c>
      <c r="BK46" s="60">
        <v>4.1286528507844438E-3</v>
      </c>
      <c r="BL46" s="60">
        <v>5.0463439752832129E-2</v>
      </c>
      <c r="BM46" s="60">
        <v>2.1112574571937708E-3</v>
      </c>
      <c r="BN46" s="60">
        <v>2.2909917488500293E-3</v>
      </c>
      <c r="BO46" s="60">
        <v>1.9290123456790122E-3</v>
      </c>
      <c r="BP46" s="60">
        <v>2.7535091714628794E-3</v>
      </c>
      <c r="BQ46" s="60">
        <v>6.512826094844164E-3</v>
      </c>
      <c r="BR46" s="60">
        <v>3.977724741447892E-3</v>
      </c>
      <c r="BS46" s="60">
        <v>4.0123277315810895E-3</v>
      </c>
      <c r="BT46" s="60">
        <v>1.1902814879427211E-2</v>
      </c>
      <c r="BU46" s="60">
        <v>6.4145552089104E-3</v>
      </c>
      <c r="BV46" s="60">
        <v>2.8167289204580246E-3</v>
      </c>
      <c r="BW46" s="60">
        <v>9.1556697419128818E-3</v>
      </c>
      <c r="BX46" s="60">
        <v>8.1330388463037549E-3</v>
      </c>
      <c r="BY46" s="60">
        <v>1.8311235170969994E-2</v>
      </c>
      <c r="BZ46" s="60">
        <v>8.1570348462804403E-3</v>
      </c>
      <c r="CA46" s="60">
        <v>9.0639381409582543E-3</v>
      </c>
      <c r="CB46" s="60">
        <v>5.2045193011821317E-3</v>
      </c>
      <c r="CC46" s="60">
        <v>7.4221627964089834E-3</v>
      </c>
      <c r="CD46" s="60">
        <v>9.3450745808836746E-3</v>
      </c>
      <c r="CE46" s="60">
        <v>1.2403898368058533E-2</v>
      </c>
      <c r="CF46" s="60">
        <v>2.5559878247898567E-2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168</v>
      </c>
      <c r="J47" s="58">
        <v>76</v>
      </c>
      <c r="K47" s="58">
        <v>59</v>
      </c>
      <c r="L47" s="58">
        <v>22</v>
      </c>
      <c r="M47" s="58">
        <v>10</v>
      </c>
      <c r="N47" s="58">
        <v>37</v>
      </c>
      <c r="O47" s="58">
        <v>6</v>
      </c>
      <c r="P47" s="58">
        <v>52</v>
      </c>
      <c r="Q47" s="58">
        <v>36</v>
      </c>
      <c r="R47" s="58">
        <v>21</v>
      </c>
      <c r="S47" s="58">
        <v>71</v>
      </c>
      <c r="T47" s="58">
        <v>21</v>
      </c>
      <c r="U47" s="58">
        <v>52</v>
      </c>
      <c r="V47" s="58">
        <v>36</v>
      </c>
      <c r="W47" s="58">
        <v>10</v>
      </c>
      <c r="X47" s="58">
        <v>14</v>
      </c>
      <c r="Y47" s="58">
        <v>6</v>
      </c>
      <c r="Z47" s="58">
        <v>11</v>
      </c>
      <c r="AA47" s="58">
        <v>12</v>
      </c>
      <c r="AB47" s="58">
        <v>3</v>
      </c>
      <c r="AC47" s="58">
        <v>26</v>
      </c>
      <c r="AD47" s="58">
        <v>16</v>
      </c>
      <c r="AE47" s="58">
        <v>8</v>
      </c>
      <c r="AF47" s="58">
        <v>4</v>
      </c>
      <c r="AG47" s="58">
        <v>6</v>
      </c>
      <c r="AH47" s="58">
        <v>1</v>
      </c>
      <c r="AI47" s="58">
        <v>38</v>
      </c>
      <c r="AJ47" s="58">
        <v>5</v>
      </c>
      <c r="AK47" s="58">
        <v>14</v>
      </c>
      <c r="AL47" s="58">
        <v>18</v>
      </c>
      <c r="AM47" s="58">
        <v>7</v>
      </c>
      <c r="AN47" s="58">
        <v>31</v>
      </c>
      <c r="AO47" s="58">
        <v>8</v>
      </c>
      <c r="AP47" s="58">
        <v>25</v>
      </c>
      <c r="AQ47" s="58">
        <v>22</v>
      </c>
      <c r="AR47" s="58">
        <v>30</v>
      </c>
      <c r="AS47" s="58">
        <v>8</v>
      </c>
      <c r="AT47" s="58">
        <v>54</v>
      </c>
      <c r="AU47" s="58">
        <v>20</v>
      </c>
      <c r="AV47" s="58">
        <v>101</v>
      </c>
      <c r="AW47" s="58">
        <v>5</v>
      </c>
      <c r="AX47" s="58">
        <v>47</v>
      </c>
      <c r="AY47" s="58">
        <v>36</v>
      </c>
      <c r="AZ47" s="58">
        <v>36</v>
      </c>
      <c r="BA47" s="58">
        <v>16</v>
      </c>
      <c r="BB47" s="58">
        <v>561</v>
      </c>
      <c r="BC47" s="58">
        <v>25</v>
      </c>
      <c r="BD47" s="58">
        <v>37</v>
      </c>
      <c r="BE47" s="58">
        <v>36</v>
      </c>
      <c r="BF47" s="58">
        <v>22</v>
      </c>
      <c r="BG47" s="58">
        <v>74</v>
      </c>
      <c r="BH47" s="58">
        <v>58</v>
      </c>
      <c r="BI47" s="58">
        <v>24</v>
      </c>
      <c r="BJ47" s="58">
        <v>94</v>
      </c>
      <c r="BK47" s="58">
        <v>71</v>
      </c>
      <c r="BL47" s="58">
        <v>67</v>
      </c>
      <c r="BM47" s="58">
        <v>32</v>
      </c>
      <c r="BN47" s="58">
        <v>31</v>
      </c>
      <c r="BO47" s="58">
        <v>5</v>
      </c>
      <c r="BP47" s="58">
        <v>3</v>
      </c>
      <c r="BQ47" s="58">
        <v>20</v>
      </c>
      <c r="BR47" s="58">
        <v>10</v>
      </c>
      <c r="BS47" s="58">
        <v>15</v>
      </c>
      <c r="BT47" s="58">
        <v>24</v>
      </c>
      <c r="BU47" s="58">
        <v>5</v>
      </c>
      <c r="BV47" s="58">
        <v>19</v>
      </c>
      <c r="BW47" s="58">
        <v>9</v>
      </c>
      <c r="BX47" s="58">
        <v>18</v>
      </c>
      <c r="BY47" s="58">
        <v>12</v>
      </c>
      <c r="BZ47" s="58">
        <v>78</v>
      </c>
      <c r="CA47" s="58">
        <v>20</v>
      </c>
      <c r="CB47" s="58">
        <v>12</v>
      </c>
      <c r="CC47" s="58">
        <v>17</v>
      </c>
      <c r="CD47" s="58">
        <v>13</v>
      </c>
      <c r="CE47" s="58">
        <v>22</v>
      </c>
      <c r="CF47" s="58">
        <v>16</v>
      </c>
    </row>
    <row r="48" spans="1:84" x14ac:dyDescent="0.25">
      <c r="A48" s="48" t="s">
        <v>54</v>
      </c>
      <c r="B48" s="62" t="s">
        <v>55</v>
      </c>
      <c r="C48" s="63" t="s">
        <v>43</v>
      </c>
      <c r="D48" s="17"/>
      <c r="E48" s="11"/>
      <c r="F48" s="27" t="s">
        <v>52</v>
      </c>
      <c r="G48" s="23" t="e">
        <f ca="1">G47/G30</f>
        <v>#REF!</v>
      </c>
      <c r="H48" s="60" t="e">
        <f>IF(H30=0, 0, H47/H30)</f>
        <v>#REF!</v>
      </c>
      <c r="I48" s="60">
        <v>4.1570781679162649E-3</v>
      </c>
      <c r="J48" s="60">
        <v>1.6245911801799876E-3</v>
      </c>
      <c r="K48" s="60">
        <v>1.2610610011541915E-3</v>
      </c>
      <c r="L48" s="60">
        <v>4.3711504073117426E-4</v>
      </c>
      <c r="M48" s="60">
        <v>3.84172109104879E-4</v>
      </c>
      <c r="N48" s="60">
        <v>1.3900368171913743E-3</v>
      </c>
      <c r="O48" s="60">
        <v>2.287980475899939E-4</v>
      </c>
      <c r="P48" s="60">
        <v>1.1035419452048981E-3</v>
      </c>
      <c r="Q48" s="60">
        <v>7.6352067868504768E-4</v>
      </c>
      <c r="R48" s="60">
        <v>4.4483043487470608E-4</v>
      </c>
      <c r="S48" s="60">
        <v>1.618270501891781E-3</v>
      </c>
      <c r="T48" s="60">
        <v>4.1454459315409212E-4</v>
      </c>
      <c r="U48" s="60">
        <v>1.098854655340011E-3</v>
      </c>
      <c r="V48" s="60">
        <v>9.9138049734254956E-4</v>
      </c>
      <c r="W48" s="60">
        <v>2.5438819638768761E-4</v>
      </c>
      <c r="X48" s="60">
        <v>2.5086908217754366E-4</v>
      </c>
      <c r="Y48" s="60">
        <v>1.8953154120731591E-4</v>
      </c>
      <c r="Z48" s="60">
        <v>2.9413337611636984E-4</v>
      </c>
      <c r="AA48" s="60">
        <v>3.4744339568012046E-4</v>
      </c>
      <c r="AB48" s="60">
        <v>1.0069141437873398E-4</v>
      </c>
      <c r="AC48" s="60">
        <v>8.3601286173633443E-4</v>
      </c>
      <c r="AD48" s="60">
        <v>5.3048638970856407E-4</v>
      </c>
      <c r="AE48" s="60">
        <v>3.0704279408942621E-4</v>
      </c>
      <c r="AF48" s="60">
        <v>1.167269756040621E-4</v>
      </c>
      <c r="AG48" s="60">
        <v>1.9889282991348163E-4</v>
      </c>
      <c r="AH48" s="60">
        <v>3.0047174063279349E-5</v>
      </c>
      <c r="AI48" s="60">
        <v>1.1111111111111111E-3</v>
      </c>
      <c r="AJ48" s="60">
        <v>1.3336889837289943E-4</v>
      </c>
      <c r="AK48" s="60">
        <v>4.6022353714661408E-4</v>
      </c>
      <c r="AL48" s="60">
        <v>5.7995295937107326E-4</v>
      </c>
      <c r="AM48" s="60">
        <v>1.9843519673432361E-4</v>
      </c>
      <c r="AN48" s="60">
        <v>8.4901268041519457E-4</v>
      </c>
      <c r="AO48" s="60">
        <v>1.278220716762267E-4</v>
      </c>
      <c r="AP48" s="60">
        <v>6.6121822846412228E-4</v>
      </c>
      <c r="AQ48" s="60">
        <v>6.693236788463294E-4</v>
      </c>
      <c r="AR48" s="60">
        <v>8.0271854012254837E-4</v>
      </c>
      <c r="AS48" s="60">
        <v>3.1993601279744051E-4</v>
      </c>
      <c r="AT48" s="60">
        <v>1.6335420637081405E-3</v>
      </c>
      <c r="AU48" s="60">
        <v>5.7562239171103755E-4</v>
      </c>
      <c r="AV48" s="60">
        <v>2.8347694293974009E-3</v>
      </c>
      <c r="AW48" s="60">
        <v>1.5740099477428698E-4</v>
      </c>
      <c r="AX48" s="60">
        <v>1.3487918268954831E-3</v>
      </c>
      <c r="AY48" s="60">
        <v>1.2560622448623566E-3</v>
      </c>
      <c r="AZ48" s="60">
        <v>8.7875607196035831E-4</v>
      </c>
      <c r="BA48" s="60">
        <v>4.6014034280455541E-4</v>
      </c>
      <c r="BB48" s="60">
        <v>1.5773048050158854E-2</v>
      </c>
      <c r="BC48" s="60">
        <v>8.4002553677631805E-4</v>
      </c>
      <c r="BD48" s="60">
        <v>9.5964311650586164E-4</v>
      </c>
      <c r="BE48" s="60">
        <v>9.2024539877300613E-4</v>
      </c>
      <c r="BF48" s="60">
        <v>7.198246245460197E-4</v>
      </c>
      <c r="BG48" s="60">
        <v>2.0982193489849153E-3</v>
      </c>
      <c r="BH48" s="60">
        <v>1.7598689201080194E-3</v>
      </c>
      <c r="BI48" s="60">
        <v>5.0819463854656329E-4</v>
      </c>
      <c r="BJ48" s="60">
        <v>1.7698781796614638E-3</v>
      </c>
      <c r="BK48" s="60">
        <v>1.4299236702716854E-3</v>
      </c>
      <c r="BL48" s="60">
        <v>1.4081842829819879E-3</v>
      </c>
      <c r="BM48" s="60">
        <v>6.1981870302936395E-4</v>
      </c>
      <c r="BN48" s="60">
        <v>5.5484956417461647E-4</v>
      </c>
      <c r="BO48" s="60">
        <v>9.6450617283950612E-5</v>
      </c>
      <c r="BP48" s="60">
        <v>6.2109229431493523E-5</v>
      </c>
      <c r="BQ48" s="60">
        <v>3.6283153731722363E-4</v>
      </c>
      <c r="BR48" s="60">
        <v>1.9403535324136057E-4</v>
      </c>
      <c r="BS48" s="60">
        <v>2.9074838634645577E-4</v>
      </c>
      <c r="BT48" s="60">
        <v>4.3613367497137871E-4</v>
      </c>
      <c r="BU48" s="60">
        <v>1.4578534565705455E-4</v>
      </c>
      <c r="BV48" s="60">
        <v>5.8171575531198332E-4</v>
      </c>
      <c r="BW48" s="60">
        <v>2.102067032582039E-4</v>
      </c>
      <c r="BX48" s="60">
        <v>4.6771469403663766E-4</v>
      </c>
      <c r="BY48" s="60">
        <v>3.3496161898115842E-4</v>
      </c>
      <c r="BZ48" s="60">
        <v>1.8603763684499248E-3</v>
      </c>
      <c r="CA48" s="60">
        <v>4.6721330623496156E-4</v>
      </c>
      <c r="CB48" s="60">
        <v>3.1384035987027932E-4</v>
      </c>
      <c r="CC48" s="60">
        <v>4.6388517477556146E-4</v>
      </c>
      <c r="CD48" s="60">
        <v>3.3375266360298835E-4</v>
      </c>
      <c r="CE48" s="60">
        <v>6.2876904169881958E-4</v>
      </c>
      <c r="CF48" s="60">
        <v>3.2252212300187464E-4</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1679</v>
      </c>
      <c r="J49" s="94">
        <v>1671</v>
      </c>
      <c r="K49" s="94">
        <v>1647</v>
      </c>
      <c r="L49" s="94">
        <v>1638</v>
      </c>
      <c r="M49" s="94">
        <v>1623</v>
      </c>
      <c r="N49" s="94">
        <v>1594</v>
      </c>
      <c r="O49" s="94">
        <v>1557</v>
      </c>
      <c r="P49" s="94">
        <v>1518</v>
      </c>
      <c r="Q49" s="94">
        <v>1501</v>
      </c>
      <c r="R49" s="94">
        <v>1479</v>
      </c>
      <c r="S49" s="94">
        <v>1464</v>
      </c>
      <c r="T49" s="94">
        <v>1465</v>
      </c>
      <c r="U49" s="94">
        <v>1426</v>
      </c>
      <c r="V49" s="94">
        <v>1418</v>
      </c>
      <c r="W49" s="94">
        <v>1425</v>
      </c>
      <c r="X49" s="94">
        <v>1402</v>
      </c>
      <c r="Y49" s="94">
        <v>1370</v>
      </c>
      <c r="Z49" s="94">
        <v>1352</v>
      </c>
      <c r="AA49" s="94">
        <v>1349</v>
      </c>
      <c r="AB49" s="94">
        <v>1343</v>
      </c>
      <c r="AC49" s="94">
        <v>1343</v>
      </c>
      <c r="AD49" s="94">
        <v>1212</v>
      </c>
      <c r="AE49" s="94">
        <v>1211</v>
      </c>
      <c r="AF49" s="94">
        <v>1207</v>
      </c>
      <c r="AG49" s="94">
        <v>1207</v>
      </c>
      <c r="AH49" s="94">
        <v>1206</v>
      </c>
      <c r="AI49" s="94">
        <v>1201</v>
      </c>
      <c r="AJ49" s="94">
        <v>1192</v>
      </c>
      <c r="AK49" s="94">
        <v>1216</v>
      </c>
      <c r="AL49" s="94">
        <v>1163</v>
      </c>
      <c r="AM49" s="94">
        <v>1136</v>
      </c>
      <c r="AN49" s="94">
        <v>1110</v>
      </c>
      <c r="AO49" s="94">
        <v>1064</v>
      </c>
      <c r="AP49" s="94">
        <v>1046</v>
      </c>
      <c r="AQ49" s="94">
        <v>1052</v>
      </c>
      <c r="AR49" s="94">
        <v>1049</v>
      </c>
      <c r="AS49" s="94">
        <v>1068</v>
      </c>
      <c r="AT49" s="94">
        <v>1072</v>
      </c>
      <c r="AU49" s="94">
        <v>1027</v>
      </c>
      <c r="AV49" s="94">
        <v>1026</v>
      </c>
      <c r="AW49" s="94">
        <v>1018</v>
      </c>
      <c r="AX49" s="94">
        <v>1020</v>
      </c>
      <c r="AY49" s="94">
        <v>1015</v>
      </c>
      <c r="AZ49" s="94">
        <v>1082</v>
      </c>
      <c r="BA49" s="94">
        <v>1028</v>
      </c>
      <c r="BB49" s="94">
        <v>1039</v>
      </c>
      <c r="BC49" s="94">
        <v>715</v>
      </c>
      <c r="BD49" s="94">
        <v>662</v>
      </c>
      <c r="BE49" s="94">
        <v>611</v>
      </c>
      <c r="BF49" s="94">
        <v>531</v>
      </c>
      <c r="BG49" s="94">
        <v>556</v>
      </c>
      <c r="BH49" s="94">
        <v>539</v>
      </c>
      <c r="BI49" s="94">
        <v>3966</v>
      </c>
      <c r="BJ49" s="94">
        <v>5106</v>
      </c>
      <c r="BK49" s="94">
        <v>4964</v>
      </c>
      <c r="BL49" s="94">
        <v>4807</v>
      </c>
      <c r="BM49" s="94">
        <v>6400</v>
      </c>
      <c r="BN49" s="94">
        <v>966</v>
      </c>
      <c r="BO49" s="94">
        <v>961</v>
      </c>
      <c r="BP49" s="94">
        <v>967</v>
      </c>
      <c r="BQ49" s="94">
        <v>911</v>
      </c>
      <c r="BR49" s="94">
        <v>824</v>
      </c>
      <c r="BS49" s="94">
        <v>983</v>
      </c>
      <c r="BT49" s="94">
        <v>1031</v>
      </c>
      <c r="BU49" s="94">
        <v>912</v>
      </c>
      <c r="BV49" s="94">
        <v>840</v>
      </c>
      <c r="BW49" s="94">
        <v>824</v>
      </c>
      <c r="BX49" s="94">
        <v>730</v>
      </c>
      <c r="BY49" s="94">
        <v>683</v>
      </c>
      <c r="BZ49" s="94">
        <v>558</v>
      </c>
      <c r="CA49" s="94">
        <v>564</v>
      </c>
      <c r="CB49" s="94">
        <v>675</v>
      </c>
      <c r="CC49" s="94">
        <v>659</v>
      </c>
      <c r="CD49" s="94">
        <v>559</v>
      </c>
      <c r="CE49" s="94">
        <v>464</v>
      </c>
      <c r="CF49" s="94">
        <v>399</v>
      </c>
    </row>
    <row r="50" spans="1:84" x14ac:dyDescent="0.25">
      <c r="A50" s="48" t="s">
        <v>57</v>
      </c>
      <c r="B50" s="62" t="s">
        <v>58</v>
      </c>
      <c r="C50" s="63" t="s">
        <v>59</v>
      </c>
      <c r="D50" s="17"/>
      <c r="E50" s="11"/>
      <c r="F50" s="27" t="s">
        <v>52</v>
      </c>
      <c r="G50" s="23" t="e">
        <f ca="1">G49/G30</f>
        <v>#REF!</v>
      </c>
      <c r="H50" s="95" t="e">
        <f>IF(H30=0, 0, H49/H30)</f>
        <v>#REF!</v>
      </c>
      <c r="I50" s="95">
        <v>4.1546037166258383E-2</v>
      </c>
      <c r="J50" s="95">
        <v>3.5719629764220516E-2</v>
      </c>
      <c r="K50" s="95">
        <v>3.5202838455948363E-2</v>
      </c>
      <c r="L50" s="95">
        <v>3.2545201668984704E-2</v>
      </c>
      <c r="M50" s="95">
        <v>6.2351133307721858E-2</v>
      </c>
      <c r="N50" s="95">
        <v>5.9884288827109472E-2</v>
      </c>
      <c r="O50" s="95">
        <v>5.9373093349603417E-2</v>
      </c>
      <c r="P50" s="95">
        <v>3.221493601578914E-2</v>
      </c>
      <c r="Q50" s="95">
        <v>3.1834570519618237E-2</v>
      </c>
      <c r="R50" s="95">
        <v>3.1328772056175729E-2</v>
      </c>
      <c r="S50" s="95">
        <v>3.3368281898162919E-2</v>
      </c>
      <c r="T50" s="95">
        <v>2.8919420427178332E-2</v>
      </c>
      <c r="U50" s="95">
        <v>3.01339757406703E-2</v>
      </c>
      <c r="V50" s="95">
        <v>3.9049376256437091E-2</v>
      </c>
      <c r="W50" s="95">
        <v>3.6250317985245487E-2</v>
      </c>
      <c r="X50" s="95">
        <v>2.512274665806544E-2</v>
      </c>
      <c r="Y50" s="95">
        <v>4.3276368575670465E-2</v>
      </c>
      <c r="Z50" s="95">
        <v>3.6151665864484733E-2</v>
      </c>
      <c r="AA50" s="95">
        <v>3.9058428397706874E-2</v>
      </c>
      <c r="AB50" s="95">
        <v>4.5076189836879908E-2</v>
      </c>
      <c r="AC50" s="95">
        <v>4.3183279742765271E-2</v>
      </c>
      <c r="AD50" s="95">
        <v>4.0184344020423729E-2</v>
      </c>
      <c r="AE50" s="95">
        <v>4.6478602955286892E-2</v>
      </c>
      <c r="AF50" s="95">
        <v>3.5222364888525738E-2</v>
      </c>
      <c r="AG50" s="95">
        <v>4.0010607617595388E-2</v>
      </c>
      <c r="AH50" s="95">
        <v>3.6236891920314894E-2</v>
      </c>
      <c r="AI50" s="95">
        <v>3.5116959064327484E-2</v>
      </c>
      <c r="AJ50" s="95">
        <v>3.1795145372099223E-2</v>
      </c>
      <c r="AK50" s="95">
        <v>3.9973701512163048E-2</v>
      </c>
      <c r="AL50" s="95">
        <v>3.747140509714212E-2</v>
      </c>
      <c r="AM50" s="95">
        <v>3.2203197641455947E-2</v>
      </c>
      <c r="AN50" s="95">
        <v>3.0400131460027936E-2</v>
      </c>
      <c r="AO50" s="95">
        <v>1.700033553293815E-2</v>
      </c>
      <c r="AP50" s="95">
        <v>2.7665370678938875E-2</v>
      </c>
      <c r="AQ50" s="95">
        <v>3.2005841370288113E-2</v>
      </c>
      <c r="AR50" s="95">
        <v>2.8068391619618441E-2</v>
      </c>
      <c r="AS50" s="95">
        <v>4.2711457708458307E-2</v>
      </c>
      <c r="AT50" s="95">
        <v>3.2428835042502345E-2</v>
      </c>
      <c r="AU50" s="95">
        <v>2.9558209814361778E-2</v>
      </c>
      <c r="AV50" s="95">
        <v>2.8796766678829043E-2</v>
      </c>
      <c r="AW50" s="95">
        <v>3.2046842536044826E-2</v>
      </c>
      <c r="AX50" s="95">
        <v>2.9271652413476439E-2</v>
      </c>
      <c r="AY50" s="95">
        <v>3.5413977181535883E-2</v>
      </c>
      <c r="AZ50" s="95">
        <v>2.6411501940586325E-2</v>
      </c>
      <c r="BA50" s="95">
        <v>2.9564017025192683E-2</v>
      </c>
      <c r="BB50" s="95">
        <v>2.92124722354992E-2</v>
      </c>
      <c r="BC50" s="95">
        <v>2.4024730351802696E-2</v>
      </c>
      <c r="BD50" s="95">
        <v>1.7169830895321092E-2</v>
      </c>
      <c r="BE50" s="95">
        <v>1.5618609406952965E-2</v>
      </c>
      <c r="BF50" s="95">
        <v>1.7373948892451658E-2</v>
      </c>
      <c r="BG50" s="95">
        <v>1.5764999432913689E-2</v>
      </c>
      <c r="BH50" s="95">
        <v>1.6354643929969354E-2</v>
      </c>
      <c r="BI50" s="95">
        <v>8.3979164019819585E-2</v>
      </c>
      <c r="BJ50" s="95">
        <v>9.6138276439908868E-2</v>
      </c>
      <c r="BK50" s="95">
        <v>9.9973818298995029E-2</v>
      </c>
      <c r="BL50" s="95">
        <v>0.10103196788499128</v>
      </c>
      <c r="BM50" s="95">
        <v>0.12396374060587279</v>
      </c>
      <c r="BN50" s="95">
        <v>1.7289828354602566E-2</v>
      </c>
      <c r="BO50" s="95">
        <v>1.8537808641975309E-2</v>
      </c>
      <c r="BP50" s="95">
        <v>2.0019874953418077E-2</v>
      </c>
      <c r="BQ50" s="95">
        <v>1.6526976524799536E-2</v>
      </c>
      <c r="BR50" s="95">
        <v>1.5988513107088112E-2</v>
      </c>
      <c r="BS50" s="95">
        <v>1.9053710918571068E-2</v>
      </c>
      <c r="BT50" s="95">
        <v>1.8735575787312143E-2</v>
      </c>
      <c r="BU50" s="95">
        <v>2.6591247047846749E-2</v>
      </c>
      <c r="BV50" s="95">
        <v>2.5717959708529789E-2</v>
      </c>
      <c r="BW50" s="95">
        <v>1.924559149830667E-2</v>
      </c>
      <c r="BX50" s="95">
        <v>1.8968429258152526E-2</v>
      </c>
      <c r="BY50" s="95">
        <v>1.9064898813677598E-2</v>
      </c>
      <c r="BZ50" s="95">
        <v>1.330884632814177E-2</v>
      </c>
      <c r="CA50" s="95">
        <v>1.3175415235825917E-2</v>
      </c>
      <c r="CB50" s="95">
        <v>1.7653520242703211E-2</v>
      </c>
      <c r="CC50" s="95">
        <v>1.7982372363358527E-2</v>
      </c>
      <c r="CD50" s="95">
        <v>1.4351364534928499E-2</v>
      </c>
      <c r="CE50" s="95">
        <v>1.3261310697647832E-2</v>
      </c>
      <c r="CF50" s="95">
        <v>8.0428954423592495E-3</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3</v>
      </c>
      <c r="J51" s="58">
        <v>2</v>
      </c>
      <c r="K51" s="58">
        <v>6</v>
      </c>
      <c r="L51" s="58">
        <v>5</v>
      </c>
      <c r="M51" s="58">
        <v>26</v>
      </c>
      <c r="N51" s="58">
        <v>24</v>
      </c>
      <c r="O51" s="58">
        <v>6</v>
      </c>
      <c r="P51" s="58">
        <v>26</v>
      </c>
      <c r="Q51" s="58">
        <v>29</v>
      </c>
      <c r="R51" s="58">
        <v>23</v>
      </c>
      <c r="S51" s="58">
        <v>16</v>
      </c>
      <c r="T51" s="58">
        <v>18</v>
      </c>
      <c r="U51" s="58">
        <v>10</v>
      </c>
      <c r="V51" s="58">
        <v>5</v>
      </c>
      <c r="W51" s="58">
        <v>12</v>
      </c>
      <c r="X51" s="58">
        <v>23</v>
      </c>
      <c r="Y51" s="58">
        <v>13</v>
      </c>
      <c r="Z51" s="58">
        <v>2</v>
      </c>
      <c r="AA51" s="58">
        <v>0</v>
      </c>
      <c r="AB51" s="58">
        <v>1</v>
      </c>
      <c r="AC51" s="58">
        <v>7</v>
      </c>
      <c r="AD51" s="58">
        <v>6</v>
      </c>
      <c r="AE51" s="58">
        <v>2</v>
      </c>
      <c r="AF51" s="58">
        <v>0</v>
      </c>
      <c r="AG51" s="58">
        <v>0</v>
      </c>
      <c r="AH51" s="58">
        <v>2</v>
      </c>
      <c r="AI51" s="58">
        <v>2</v>
      </c>
      <c r="AJ51" s="58">
        <v>4</v>
      </c>
      <c r="AK51" s="58">
        <v>2</v>
      </c>
      <c r="AL51" s="58">
        <v>0</v>
      </c>
      <c r="AM51" s="58">
        <v>3</v>
      </c>
      <c r="AN51" s="58">
        <v>1</v>
      </c>
      <c r="AO51" s="58">
        <v>0</v>
      </c>
      <c r="AP51" s="58">
        <v>3</v>
      </c>
      <c r="AQ51" s="58">
        <v>6</v>
      </c>
      <c r="AR51" s="58">
        <v>9</v>
      </c>
      <c r="AS51" s="58">
        <v>9</v>
      </c>
      <c r="AT51" s="58">
        <v>6</v>
      </c>
      <c r="AU51" s="58">
        <v>0</v>
      </c>
      <c r="AV51" s="58">
        <v>2</v>
      </c>
      <c r="AW51" s="58">
        <v>1</v>
      </c>
      <c r="AX51" s="58">
        <v>9</v>
      </c>
      <c r="AY51" s="58">
        <v>16</v>
      </c>
      <c r="AZ51" s="58">
        <v>9</v>
      </c>
      <c r="BA51" s="58">
        <v>2</v>
      </c>
      <c r="BB51" s="58">
        <v>15</v>
      </c>
      <c r="BC51" s="58">
        <v>10</v>
      </c>
      <c r="BD51" s="58">
        <v>3</v>
      </c>
      <c r="BE51" s="58">
        <v>15</v>
      </c>
      <c r="BF51" s="58">
        <v>16</v>
      </c>
      <c r="BG51" s="58">
        <v>6</v>
      </c>
      <c r="BH51" s="58">
        <v>3</v>
      </c>
      <c r="BI51" s="58">
        <v>9</v>
      </c>
      <c r="BJ51" s="58">
        <v>1</v>
      </c>
      <c r="BK51" s="58">
        <v>24</v>
      </c>
      <c r="BL51" s="58">
        <v>209</v>
      </c>
      <c r="BM51" s="58">
        <v>192</v>
      </c>
      <c r="BN51" s="58">
        <v>214</v>
      </c>
      <c r="BO51" s="58">
        <v>202</v>
      </c>
      <c r="BP51" s="58">
        <v>208</v>
      </c>
      <c r="BQ51" s="58">
        <v>178</v>
      </c>
      <c r="BR51" s="58">
        <v>170</v>
      </c>
      <c r="BS51" s="58">
        <v>211</v>
      </c>
      <c r="BT51" s="58">
        <v>221</v>
      </c>
      <c r="BU51" s="58">
        <v>127</v>
      </c>
      <c r="BV51" s="58">
        <v>131</v>
      </c>
      <c r="BW51" s="58">
        <v>134</v>
      </c>
      <c r="BX51" s="58">
        <v>144</v>
      </c>
      <c r="BY51" s="58">
        <v>150</v>
      </c>
      <c r="BZ51" s="58">
        <v>138</v>
      </c>
      <c r="CA51" s="58">
        <v>146</v>
      </c>
      <c r="CB51" s="58">
        <v>128</v>
      </c>
      <c r="CC51" s="58">
        <v>135</v>
      </c>
      <c r="CD51" s="58">
        <v>131</v>
      </c>
      <c r="CE51" s="58">
        <v>129</v>
      </c>
      <c r="CF51" s="58">
        <v>135</v>
      </c>
    </row>
    <row r="52" spans="1:84" x14ac:dyDescent="0.25">
      <c r="A52" s="17"/>
      <c r="B52" s="17"/>
      <c r="C52" s="17"/>
      <c r="D52" s="17"/>
      <c r="E52" s="11"/>
      <c r="F52" s="27" t="s">
        <v>52</v>
      </c>
      <c r="G52" s="23" t="e">
        <f ca="1">G51/G30</f>
        <v>#REF!</v>
      </c>
      <c r="H52" s="74" t="e">
        <f>IF(H30=0, 0, H51/H30)</f>
        <v>#REF!</v>
      </c>
      <c r="I52" s="74">
        <v>7.4233538712790433E-5</v>
      </c>
      <c r="J52" s="74">
        <v>4.2752399478420727E-5</v>
      </c>
      <c r="K52" s="74">
        <v>1.2824349164279912E-4</v>
      </c>
      <c r="L52" s="74">
        <v>9.9344327438903238E-5</v>
      </c>
      <c r="M52" s="74">
        <v>9.9884748367268543E-4</v>
      </c>
      <c r="N52" s="74">
        <v>9.0164550304305357E-4</v>
      </c>
      <c r="O52" s="74">
        <v>2.287980475899939E-4</v>
      </c>
      <c r="P52" s="74">
        <v>5.5177097260244903E-4</v>
      </c>
      <c r="Q52" s="74">
        <v>6.1505832449628849E-4</v>
      </c>
      <c r="R52" s="74">
        <v>4.8719523819610666E-4</v>
      </c>
      <c r="S52" s="74">
        <v>3.6468067648265487E-4</v>
      </c>
      <c r="T52" s="74">
        <v>3.5532393698922183E-4</v>
      </c>
      <c r="U52" s="74">
        <v>2.1131820295000213E-4</v>
      </c>
      <c r="V52" s="74">
        <v>1.3769173574202075E-4</v>
      </c>
      <c r="W52" s="74">
        <v>3.0526583566522515E-4</v>
      </c>
      <c r="X52" s="74">
        <v>4.1214206357739313E-4</v>
      </c>
      <c r="Y52" s="74">
        <v>4.1065167261585114E-4</v>
      </c>
      <c r="Z52" s="74">
        <v>5.3478795657521794E-5</v>
      </c>
      <c r="AA52" s="74">
        <v>0</v>
      </c>
      <c r="AB52" s="74">
        <v>3.3563804792911326E-5</v>
      </c>
      <c r="AC52" s="74">
        <v>2.2508038585209003E-4</v>
      </c>
      <c r="AD52" s="74">
        <v>1.9893239614071151E-4</v>
      </c>
      <c r="AE52" s="74">
        <v>7.6760698522356551E-5</v>
      </c>
      <c r="AF52" s="74">
        <v>0</v>
      </c>
      <c r="AG52" s="74">
        <v>0</v>
      </c>
      <c r="AH52" s="74">
        <v>6.0094348126558699E-5</v>
      </c>
      <c r="AI52" s="74">
        <v>5.8479532163742693E-5</v>
      </c>
      <c r="AJ52" s="74">
        <v>1.0669511869831955E-4</v>
      </c>
      <c r="AK52" s="74">
        <v>6.5746219592373436E-5</v>
      </c>
      <c r="AL52" s="74">
        <v>0</v>
      </c>
      <c r="AM52" s="74">
        <v>8.5043655743281552E-5</v>
      </c>
      <c r="AN52" s="74">
        <v>2.7387505819844987E-5</v>
      </c>
      <c r="AO52" s="74">
        <v>0</v>
      </c>
      <c r="AP52" s="74">
        <v>7.934618741569468E-5</v>
      </c>
      <c r="AQ52" s="74">
        <v>1.8254282150354436E-4</v>
      </c>
      <c r="AR52" s="74">
        <v>2.408155620367645E-4</v>
      </c>
      <c r="AS52" s="74">
        <v>3.5992801439712057E-4</v>
      </c>
      <c r="AT52" s="74">
        <v>1.8150467374534896E-4</v>
      </c>
      <c r="AU52" s="74">
        <v>0</v>
      </c>
      <c r="AV52" s="74">
        <v>5.6134048106879227E-5</v>
      </c>
      <c r="AW52" s="74">
        <v>3.1480198954857394E-5</v>
      </c>
      <c r="AX52" s="74">
        <v>2.582792860012627E-4</v>
      </c>
      <c r="AY52" s="74">
        <v>5.5824988660549174E-4</v>
      </c>
      <c r="AZ52" s="74">
        <v>2.1968901799008958E-4</v>
      </c>
      <c r="BA52" s="74">
        <v>5.7517542850569426E-5</v>
      </c>
      <c r="BB52" s="74">
        <v>4.2173925267804425E-4</v>
      </c>
      <c r="BC52" s="74">
        <v>3.3601021471052722E-4</v>
      </c>
      <c r="BD52" s="74">
        <v>7.7808901338313107E-5</v>
      </c>
      <c r="BE52" s="74">
        <v>3.834355828220859E-4</v>
      </c>
      <c r="BF52" s="74">
        <v>5.2350881785165066E-4</v>
      </c>
      <c r="BG52" s="74">
        <v>1.7012589316093909E-4</v>
      </c>
      <c r="BH52" s="74">
        <v>9.1027702764207905E-5</v>
      </c>
      <c r="BI52" s="74">
        <v>1.9057298945496126E-4</v>
      </c>
      <c r="BJ52" s="74">
        <v>1.8828491272994294E-5</v>
      </c>
      <c r="BK52" s="74">
        <v>4.8335448009183735E-4</v>
      </c>
      <c r="BL52" s="74">
        <v>4.392694255869186E-3</v>
      </c>
      <c r="BM52" s="74">
        <v>3.7189122181761833E-3</v>
      </c>
      <c r="BN52" s="74">
        <v>3.8302518301086431E-3</v>
      </c>
      <c r="BO52" s="74">
        <v>3.8966049382716051E-3</v>
      </c>
      <c r="BP52" s="74">
        <v>4.3062399072502176E-3</v>
      </c>
      <c r="BQ52" s="74">
        <v>3.2292006821232904E-3</v>
      </c>
      <c r="BR52" s="74">
        <v>3.2986010051031297E-3</v>
      </c>
      <c r="BS52" s="74">
        <v>4.0898606346068114E-3</v>
      </c>
      <c r="BT52" s="74">
        <v>4.0160642570281121E-3</v>
      </c>
      <c r="BU52" s="74">
        <v>3.7029477796891854E-3</v>
      </c>
      <c r="BV52" s="74">
        <v>4.0107770497826217E-3</v>
      </c>
      <c r="BW52" s="74">
        <v>3.1297442485110358E-3</v>
      </c>
      <c r="BX52" s="74">
        <v>3.7417175522931013E-3</v>
      </c>
      <c r="BY52" s="74">
        <v>4.1870202372644803E-3</v>
      </c>
      <c r="BZ52" s="74">
        <v>3.2914351134114054E-3</v>
      </c>
      <c r="CA52" s="74">
        <v>3.4106571355152194E-3</v>
      </c>
      <c r="CB52" s="74">
        <v>3.3476305052829794E-3</v>
      </c>
      <c r="CC52" s="74">
        <v>3.6837940349823996E-3</v>
      </c>
      <c r="CD52" s="74">
        <v>3.3631999178454983E-3</v>
      </c>
      <c r="CE52" s="74">
        <v>3.6868730172339879E-3</v>
      </c>
      <c r="CF52" s="74">
        <v>2.7212804128283175E-3</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97051</v>
      </c>
      <c r="J53" s="58">
        <v>93888</v>
      </c>
      <c r="K53" s="58">
        <v>91150</v>
      </c>
      <c r="L53" s="58">
        <v>91450</v>
      </c>
      <c r="M53" s="58">
        <v>94340</v>
      </c>
      <c r="N53" s="58">
        <v>94007</v>
      </c>
      <c r="O53" s="58">
        <v>93555</v>
      </c>
      <c r="P53" s="58">
        <v>91663</v>
      </c>
      <c r="Q53" s="58">
        <v>88275</v>
      </c>
      <c r="R53" s="58">
        <v>85026</v>
      </c>
      <c r="S53" s="58">
        <v>81864</v>
      </c>
      <c r="T53" s="58">
        <v>78425</v>
      </c>
      <c r="U53" s="58">
        <v>76525</v>
      </c>
      <c r="V53" s="58">
        <v>74663</v>
      </c>
      <c r="W53" s="58">
        <v>72595</v>
      </c>
      <c r="X53" s="58">
        <v>70995</v>
      </c>
      <c r="Y53" s="58">
        <v>69549</v>
      </c>
      <c r="Z53" s="58">
        <v>66296</v>
      </c>
      <c r="AA53" s="58">
        <v>65098</v>
      </c>
      <c r="AB53" s="58">
        <v>63034</v>
      </c>
      <c r="AC53" s="58">
        <v>62003</v>
      </c>
      <c r="AD53" s="58">
        <v>59581</v>
      </c>
      <c r="AE53" s="58">
        <v>58332</v>
      </c>
      <c r="AF53" s="58">
        <v>56409</v>
      </c>
      <c r="AG53" s="58">
        <v>55304</v>
      </c>
      <c r="AH53" s="58">
        <v>51362</v>
      </c>
      <c r="AI53" s="58">
        <v>50618</v>
      </c>
      <c r="AJ53" s="58">
        <v>50098</v>
      </c>
      <c r="AK53" s="58">
        <v>47225</v>
      </c>
      <c r="AL53" s="58">
        <v>47359</v>
      </c>
      <c r="AM53" s="58">
        <v>46141</v>
      </c>
      <c r="AN53" s="58">
        <v>43608</v>
      </c>
      <c r="AO53" s="58">
        <v>41740</v>
      </c>
      <c r="AP53" s="58">
        <v>39848</v>
      </c>
      <c r="AQ53" s="58">
        <v>40509</v>
      </c>
      <c r="AR53" s="58">
        <v>41010</v>
      </c>
      <c r="AS53" s="58">
        <v>40344</v>
      </c>
      <c r="AT53" s="58">
        <v>38164</v>
      </c>
      <c r="AU53" s="58">
        <v>36235</v>
      </c>
      <c r="AV53" s="58">
        <v>34464</v>
      </c>
      <c r="AW53" s="58">
        <v>31874</v>
      </c>
      <c r="AX53" s="58">
        <v>29473</v>
      </c>
      <c r="AY53" s="58">
        <v>27454</v>
      </c>
      <c r="AZ53" s="58">
        <v>25511</v>
      </c>
      <c r="BA53" s="58">
        <v>22055</v>
      </c>
      <c r="BB53" s="58">
        <v>20720</v>
      </c>
      <c r="BC53" s="58">
        <v>19859</v>
      </c>
      <c r="BD53" s="58">
        <v>19643</v>
      </c>
      <c r="BE53" s="58">
        <v>19440</v>
      </c>
      <c r="BF53" s="58">
        <v>16119</v>
      </c>
      <c r="BG53" s="58">
        <v>22558</v>
      </c>
      <c r="BH53" s="58">
        <v>21686</v>
      </c>
      <c r="BI53" s="58">
        <v>19975</v>
      </c>
      <c r="BJ53" s="58">
        <v>23749</v>
      </c>
      <c r="BK53" s="58">
        <v>22453</v>
      </c>
      <c r="BL53" s="58">
        <v>23682</v>
      </c>
      <c r="BM53" s="58">
        <v>34471</v>
      </c>
      <c r="BN53" s="58">
        <v>36589</v>
      </c>
      <c r="BO53" s="58">
        <v>36591</v>
      </c>
      <c r="BP53" s="58">
        <v>37021</v>
      </c>
      <c r="BQ53" s="58">
        <v>40222</v>
      </c>
      <c r="BR53" s="58">
        <v>38702</v>
      </c>
      <c r="BS53" s="58">
        <v>41206</v>
      </c>
      <c r="BT53" s="58">
        <v>44247</v>
      </c>
      <c r="BU53" s="58">
        <v>42740</v>
      </c>
      <c r="BV53" s="58">
        <v>44094</v>
      </c>
      <c r="BW53" s="58">
        <v>40339</v>
      </c>
      <c r="BX53" s="58">
        <v>37936</v>
      </c>
      <c r="BY53" s="58">
        <v>34403</v>
      </c>
      <c r="BZ53" s="58">
        <v>31543</v>
      </c>
      <c r="CA53" s="58">
        <v>30406</v>
      </c>
      <c r="CB53" s="58">
        <v>30553</v>
      </c>
      <c r="CC53" s="58">
        <v>5884</v>
      </c>
      <c r="CD53" s="58">
        <v>30028</v>
      </c>
      <c r="CE53" s="58">
        <v>28758</v>
      </c>
      <c r="CF53" s="58">
        <v>28106</v>
      </c>
    </row>
    <row r="54" spans="1:84" ht="27" thickBot="1" x14ac:dyDescent="0.3">
      <c r="A54" s="48" t="s">
        <v>65</v>
      </c>
      <c r="B54" s="62" t="s">
        <v>66</v>
      </c>
      <c r="C54" s="63" t="s">
        <v>67</v>
      </c>
      <c r="D54" s="17"/>
      <c r="E54" s="11"/>
      <c r="F54" s="31" t="s">
        <v>68</v>
      </c>
      <c r="G54" s="23" t="e">
        <f ca="1">G53/G8</f>
        <v>#REF!</v>
      </c>
      <c r="H54" s="60" t="e">
        <f>IF(H8=0, 0, H53/H8)</f>
        <v>#REF!</v>
      </c>
      <c r="I54" s="60">
        <v>4.5793894210352475</v>
      </c>
      <c r="J54" s="60">
        <v>4.4182588235294116</v>
      </c>
      <c r="K54" s="60">
        <v>4.2687210228070995</v>
      </c>
      <c r="L54" s="60">
        <v>4.2689758192512368</v>
      </c>
      <c r="M54" s="60">
        <v>4.3993657899645591</v>
      </c>
      <c r="N54" s="60">
        <v>4.3842458725865123</v>
      </c>
      <c r="O54" s="60">
        <v>4.3562581486310297</v>
      </c>
      <c r="P54" s="60">
        <v>4.2616114184759866</v>
      </c>
      <c r="Q54" s="60">
        <v>4.0966679042138479</v>
      </c>
      <c r="R54" s="60">
        <v>3.9391243919388463</v>
      </c>
      <c r="S54" s="60">
        <v>3.7910530702973047</v>
      </c>
      <c r="T54" s="60">
        <v>3.625248462996348</v>
      </c>
      <c r="U54" s="60">
        <v>3.5277982666420802</v>
      </c>
      <c r="V54" s="60">
        <v>3.4337288447387784</v>
      </c>
      <c r="W54" s="60">
        <v>3.3363206029688866</v>
      </c>
      <c r="X54" s="60">
        <v>3.2656393744250232</v>
      </c>
      <c r="Y54" s="60">
        <v>3.1969202482188002</v>
      </c>
      <c r="Z54" s="60">
        <v>3.0464111754434335</v>
      </c>
      <c r="AA54" s="60">
        <v>2.9825895720700082</v>
      </c>
      <c r="AB54" s="60">
        <v>2.874327405380757</v>
      </c>
      <c r="AC54" s="60">
        <v>2.8238375005692946</v>
      </c>
      <c r="AD54" s="60">
        <v>2.7104449094713856</v>
      </c>
      <c r="AE54" s="60">
        <v>2.6498887021305593</v>
      </c>
      <c r="AF54" s="60">
        <v>2.5626476467381427</v>
      </c>
      <c r="AG54" s="60">
        <v>2.5100531021649344</v>
      </c>
      <c r="AH54" s="60">
        <v>2.3296593640858165</v>
      </c>
      <c r="AI54" s="60">
        <v>2.2957050206358565</v>
      </c>
      <c r="AJ54" s="60">
        <v>2.2710911646040164</v>
      </c>
      <c r="AK54" s="60">
        <v>2.1392978482446208</v>
      </c>
      <c r="AL54" s="60">
        <v>2.144202472042378</v>
      </c>
      <c r="AM54" s="60">
        <v>2.0866006421561978</v>
      </c>
      <c r="AN54" s="60">
        <v>1.9687584650112866</v>
      </c>
      <c r="AO54" s="60">
        <v>1.9227048689483623</v>
      </c>
      <c r="AP54" s="60">
        <v>1.8299885189437428</v>
      </c>
      <c r="AQ54" s="60">
        <v>1.8172805168005024</v>
      </c>
      <c r="AR54" s="60">
        <v>1.878951708970952</v>
      </c>
      <c r="AS54" s="60">
        <v>1.8458159857253968</v>
      </c>
      <c r="AT54" s="60">
        <v>1.7442413162705668</v>
      </c>
      <c r="AU54" s="60">
        <v>1.6572147267322204</v>
      </c>
      <c r="AV54" s="60">
        <v>1.5741298986023569</v>
      </c>
      <c r="AW54" s="60">
        <v>1.4576302190515389</v>
      </c>
      <c r="AX54" s="60">
        <v>1.3461678998812461</v>
      </c>
      <c r="AY54" s="60">
        <v>1.253263945950881</v>
      </c>
      <c r="AZ54" s="60">
        <v>1.1652583017402822</v>
      </c>
      <c r="BA54" s="60">
        <v>1.007583717849148</v>
      </c>
      <c r="BB54" s="60">
        <v>0.94430772035365962</v>
      </c>
      <c r="BC54" s="60">
        <v>0.90581098339719024</v>
      </c>
      <c r="BD54" s="60">
        <v>0.89608138314857899</v>
      </c>
      <c r="BE54" s="60">
        <v>0.88754965073277636</v>
      </c>
      <c r="BF54" s="60">
        <v>0.7340832498406048</v>
      </c>
      <c r="BG54" s="60">
        <v>1.0269507420559045</v>
      </c>
      <c r="BH54" s="60">
        <v>0.98927968614570505</v>
      </c>
      <c r="BI54" s="60">
        <v>0.90836743974533884</v>
      </c>
      <c r="BJ54" s="60">
        <v>1.0774430632429</v>
      </c>
      <c r="BK54" s="60">
        <v>1.0155592745035957</v>
      </c>
      <c r="BL54" s="60">
        <v>1.0336068435754191</v>
      </c>
      <c r="BM54" s="60">
        <v>1.5044954608938548</v>
      </c>
      <c r="BN54" s="60">
        <v>1.5775200482883505</v>
      </c>
      <c r="BO54" s="60">
        <v>1.5758397932816537</v>
      </c>
      <c r="BP54" s="60">
        <v>1.5918218170873286</v>
      </c>
      <c r="BQ54" s="60">
        <v>1.7252294758514197</v>
      </c>
      <c r="BR54" s="60">
        <v>1.6554172548013175</v>
      </c>
      <c r="BS54" s="60">
        <v>1.744907897522761</v>
      </c>
      <c r="BT54" s="60">
        <v>1.8736819817912345</v>
      </c>
      <c r="BU54" s="60">
        <v>1.809866610205378</v>
      </c>
      <c r="BV54" s="60">
        <v>1.8653073311053767</v>
      </c>
      <c r="BW54" s="60">
        <v>1.7022111570596674</v>
      </c>
      <c r="BX54" s="60">
        <v>1.5991232137587994</v>
      </c>
      <c r="BY54" s="60">
        <v>1.4472067979135117</v>
      </c>
      <c r="BZ54" s="60">
        <v>1.3230014260548613</v>
      </c>
      <c r="CA54" s="60">
        <v>1.2700388454951757</v>
      </c>
      <c r="CB54" s="60">
        <v>1.2659733156542636</v>
      </c>
      <c r="CC54" s="60">
        <v>0.2416724853164661</v>
      </c>
      <c r="CD54" s="60">
        <v>1.2273860617208256</v>
      </c>
      <c r="CE54" s="60">
        <v>1.172599388379205</v>
      </c>
      <c r="CF54" s="60">
        <v>1.145173776636923</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24" customHeight="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2.75" customHeight="1"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53</v>
      </c>
      <c r="J62" s="73">
        <v>75</v>
      </c>
      <c r="K62" s="73">
        <v>64</v>
      </c>
      <c r="L62" s="73">
        <v>74</v>
      </c>
      <c r="M62" s="73">
        <v>62</v>
      </c>
      <c r="N62" s="73">
        <v>50</v>
      </c>
      <c r="O62" s="73">
        <v>66</v>
      </c>
      <c r="P62" s="73">
        <v>65</v>
      </c>
      <c r="Q62" s="73">
        <v>62</v>
      </c>
      <c r="R62" s="73">
        <v>58</v>
      </c>
      <c r="S62" s="73">
        <v>62</v>
      </c>
      <c r="T62" s="73">
        <v>53</v>
      </c>
      <c r="U62" s="73">
        <v>57</v>
      </c>
      <c r="V62" s="73">
        <v>62</v>
      </c>
      <c r="W62" s="73">
        <v>74</v>
      </c>
      <c r="X62" s="73">
        <v>51</v>
      </c>
      <c r="Y62" s="73">
        <v>47</v>
      </c>
      <c r="Z62" s="73">
        <v>46</v>
      </c>
      <c r="AA62" s="73">
        <v>41</v>
      </c>
      <c r="AB62" s="73">
        <v>40</v>
      </c>
      <c r="AC62" s="73">
        <v>51</v>
      </c>
      <c r="AD62" s="73">
        <v>44</v>
      </c>
      <c r="AE62" s="73">
        <v>39</v>
      </c>
      <c r="AF62" s="73">
        <v>41</v>
      </c>
      <c r="AG62" s="73">
        <v>21</v>
      </c>
      <c r="AH62" s="73">
        <v>21</v>
      </c>
      <c r="AI62" s="73">
        <v>31</v>
      </c>
      <c r="AJ62" s="73">
        <v>27</v>
      </c>
      <c r="AK62" s="73">
        <v>20</v>
      </c>
      <c r="AL62" s="73">
        <v>32</v>
      </c>
      <c r="AM62" s="73">
        <v>29</v>
      </c>
      <c r="AN62" s="73">
        <v>23</v>
      </c>
      <c r="AO62" s="73">
        <v>25</v>
      </c>
      <c r="AP62" s="73">
        <v>20</v>
      </c>
      <c r="AQ62" s="73">
        <v>15</v>
      </c>
      <c r="AR62" s="73">
        <v>13</v>
      </c>
      <c r="AS62" s="73">
        <v>19</v>
      </c>
      <c r="AT62" s="73">
        <v>19</v>
      </c>
      <c r="AU62" s="73">
        <v>24</v>
      </c>
      <c r="AV62" s="73">
        <v>51</v>
      </c>
      <c r="AW62" s="73">
        <v>19</v>
      </c>
      <c r="AX62" s="73">
        <v>43</v>
      </c>
      <c r="AY62" s="73">
        <v>46</v>
      </c>
      <c r="AZ62" s="73">
        <v>18</v>
      </c>
      <c r="BA62" s="73">
        <v>27</v>
      </c>
      <c r="BB62" s="73">
        <v>17</v>
      </c>
      <c r="BC62" s="73">
        <v>18</v>
      </c>
      <c r="BD62" s="73">
        <v>11</v>
      </c>
      <c r="BE62" s="73">
        <v>7</v>
      </c>
      <c r="BF62" s="73">
        <v>24</v>
      </c>
      <c r="BG62" s="73">
        <v>114</v>
      </c>
      <c r="BH62" s="73">
        <v>2</v>
      </c>
      <c r="BI62" s="73">
        <v>20</v>
      </c>
      <c r="BJ62" s="73">
        <v>17</v>
      </c>
      <c r="BK62" s="73">
        <v>25</v>
      </c>
      <c r="BL62" s="73">
        <v>25</v>
      </c>
      <c r="BM62" s="73">
        <v>32</v>
      </c>
      <c r="BN62" s="73">
        <v>19</v>
      </c>
      <c r="BO62" s="73">
        <v>23</v>
      </c>
      <c r="BP62" s="73">
        <v>16</v>
      </c>
      <c r="BQ62" s="73">
        <v>0</v>
      </c>
      <c r="BR62" s="73">
        <v>0</v>
      </c>
      <c r="BS62" s="73">
        <v>29</v>
      </c>
      <c r="BT62" s="73">
        <v>16</v>
      </c>
      <c r="BU62" s="73">
        <v>32</v>
      </c>
      <c r="BV62" s="73">
        <v>13</v>
      </c>
      <c r="BW62" s="73">
        <v>26</v>
      </c>
      <c r="BX62" s="73">
        <v>27</v>
      </c>
      <c r="BY62" s="73">
        <v>26</v>
      </c>
      <c r="BZ62" s="73">
        <v>24</v>
      </c>
      <c r="CA62" s="73">
        <v>22</v>
      </c>
      <c r="CB62" s="73">
        <v>38</v>
      </c>
      <c r="CC62" s="73">
        <v>38</v>
      </c>
      <c r="CD62" s="73">
        <v>43</v>
      </c>
      <c r="CE62" s="73">
        <v>26</v>
      </c>
      <c r="CF62" s="73">
        <v>21</v>
      </c>
    </row>
    <row r="63" spans="1:84" ht="13.8" thickBot="1" x14ac:dyDescent="0.3">
      <c r="A63" s="17"/>
      <c r="B63" s="17"/>
      <c r="C63" s="17"/>
      <c r="D63" s="17"/>
      <c r="E63" s="11"/>
      <c r="F63" s="31" t="s">
        <v>68</v>
      </c>
      <c r="G63" s="23" t="e">
        <f ca="1">G62/G8</f>
        <v>#REF!</v>
      </c>
      <c r="H63" s="77" t="e">
        <f>IF(H8=0, 0, H62/H8)</f>
        <v>#REF!</v>
      </c>
      <c r="I63" s="77">
        <v>2.5008257443495494E-3</v>
      </c>
      <c r="J63" s="77">
        <v>3.5294117647058825E-3</v>
      </c>
      <c r="K63" s="77">
        <v>2.9972369222123355E-3</v>
      </c>
      <c r="L63" s="77">
        <v>3.4543926804219962E-3</v>
      </c>
      <c r="M63" s="77">
        <v>2.8912516321581796E-3</v>
      </c>
      <c r="N63" s="77">
        <v>2.3318720268631658E-3</v>
      </c>
      <c r="O63" s="77">
        <v>3.0731979884522256E-3</v>
      </c>
      <c r="P63" s="77">
        <v>3.021990794551118E-3</v>
      </c>
      <c r="Q63" s="77">
        <v>2.8772971969556341E-3</v>
      </c>
      <c r="R63" s="77">
        <v>2.6870511929580729E-3</v>
      </c>
      <c r="S63" s="77">
        <v>2.8711679170139856E-3</v>
      </c>
      <c r="T63" s="77">
        <v>2.4499607081773216E-3</v>
      </c>
      <c r="U63" s="77">
        <v>2.6276968467637838E-3</v>
      </c>
      <c r="V63" s="77">
        <v>2.8513612950699044E-3</v>
      </c>
      <c r="W63" s="77">
        <v>3.4008915850912264E-3</v>
      </c>
      <c r="X63" s="77">
        <v>2.3459061637534501E-3</v>
      </c>
      <c r="Y63" s="77">
        <v>2.1604228912893587E-3</v>
      </c>
      <c r="Z63" s="77">
        <v>2.1137763073246943E-3</v>
      </c>
      <c r="AA63" s="77">
        <v>1.8784935398148996E-3</v>
      </c>
      <c r="AB63" s="77">
        <v>1.823985408116735E-3</v>
      </c>
      <c r="AC63" s="77">
        <v>2.3227216832900671E-3</v>
      </c>
      <c r="AD63" s="77">
        <v>2.0016377035756527E-3</v>
      </c>
      <c r="AE63" s="77">
        <v>1.7716803706900469E-3</v>
      </c>
      <c r="AF63" s="77">
        <v>1.8626203888787935E-3</v>
      </c>
      <c r="AG63" s="77">
        <v>9.5311578087414338E-4</v>
      </c>
      <c r="AH63" s="77">
        <v>9.5251054565246977E-4</v>
      </c>
      <c r="AI63" s="77">
        <v>1.4059594539434896E-3</v>
      </c>
      <c r="AJ63" s="77">
        <v>1.2239902080783353E-3</v>
      </c>
      <c r="AK63" s="77">
        <v>9.0600226500566253E-4</v>
      </c>
      <c r="AL63" s="77">
        <v>1.4488160456377055E-3</v>
      </c>
      <c r="AM63" s="77">
        <v>1.3114457558902003E-3</v>
      </c>
      <c r="AN63" s="77">
        <v>1.038374717832957E-3</v>
      </c>
      <c r="AO63" s="77">
        <v>1.1515961122115252E-3</v>
      </c>
      <c r="AP63" s="77">
        <v>9.1848450057405281E-4</v>
      </c>
      <c r="AQ63" s="77">
        <v>6.7291732089183977E-4</v>
      </c>
      <c r="AR63" s="77">
        <v>5.956199028681389E-4</v>
      </c>
      <c r="AS63" s="77">
        <v>8.6928672736423117E-4</v>
      </c>
      <c r="AT63" s="77">
        <v>8.6837294332723952E-4</v>
      </c>
      <c r="AU63" s="77">
        <v>1.0976446375485936E-3</v>
      </c>
      <c r="AV63" s="77">
        <v>2.3294053165250754E-3</v>
      </c>
      <c r="AW63" s="77">
        <v>8.6888919376229025E-4</v>
      </c>
      <c r="AX63" s="77">
        <v>1.9640084041289852E-3</v>
      </c>
      <c r="AY63" s="77">
        <v>2.0998813110563318E-3</v>
      </c>
      <c r="AZ63" s="77">
        <v>8.2218060567304616E-4</v>
      </c>
      <c r="BA63" s="77">
        <v>1.2334962766686463E-3</v>
      </c>
      <c r="BB63" s="77">
        <v>7.7476984778051226E-4</v>
      </c>
      <c r="BC63" s="77">
        <v>8.2101806239737272E-4</v>
      </c>
      <c r="BD63" s="77">
        <v>5.0180192509465807E-4</v>
      </c>
      <c r="BE63" s="77">
        <v>3.1959092361776926E-4</v>
      </c>
      <c r="BF63" s="77">
        <v>1.0929957191001002E-3</v>
      </c>
      <c r="BG63" s="77">
        <v>5.1898388418464897E-3</v>
      </c>
      <c r="BH63" s="77">
        <v>9.1236713653574202E-5</v>
      </c>
      <c r="BI63" s="77">
        <v>9.0950432014552066E-4</v>
      </c>
      <c r="BJ63" s="77">
        <v>7.7125487705289903E-4</v>
      </c>
      <c r="BK63" s="77">
        <v>1.1307612284589986E-3</v>
      </c>
      <c r="BL63" s="77">
        <v>1.0911312849162011E-3</v>
      </c>
      <c r="BM63" s="77">
        <v>1.3966480446927375E-3</v>
      </c>
      <c r="BN63" s="77">
        <v>8.1917737345865314E-4</v>
      </c>
      <c r="BO63" s="77">
        <v>9.9052540913006026E-4</v>
      </c>
      <c r="BP63" s="77">
        <v>6.8796491378939669E-4</v>
      </c>
      <c r="BQ63" s="77">
        <v>0</v>
      </c>
      <c r="BR63" s="77">
        <v>0</v>
      </c>
      <c r="BS63" s="77">
        <v>1.2280330298539064E-3</v>
      </c>
      <c r="BT63" s="77">
        <v>6.7753546474698281E-4</v>
      </c>
      <c r="BU63" s="77">
        <v>1.3550709294939656E-3</v>
      </c>
      <c r="BV63" s="77">
        <v>5.4993866068784637E-4</v>
      </c>
      <c r="BW63" s="77">
        <v>1.0971389990716517E-3</v>
      </c>
      <c r="BX63" s="77">
        <v>1.1381359861737555E-3</v>
      </c>
      <c r="BY63" s="77">
        <v>1.093723708564698E-3</v>
      </c>
      <c r="BZ63" s="77">
        <v>1.006626960825434E-3</v>
      </c>
      <c r="CA63" s="77">
        <v>9.1892569232697051E-4</v>
      </c>
      <c r="CB63" s="77">
        <v>1.5745421397198973E-3</v>
      </c>
      <c r="CC63" s="77">
        <v>1.5607672403170822E-3</v>
      </c>
      <c r="CD63" s="77">
        <v>1.7576129164111997E-3</v>
      </c>
      <c r="CE63" s="77">
        <v>1.0601427115188584E-3</v>
      </c>
      <c r="CF63" s="77">
        <v>8.5564111966752229E-4</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222</v>
      </c>
      <c r="J64" s="58">
        <v>259</v>
      </c>
      <c r="K64" s="58">
        <v>42</v>
      </c>
      <c r="L64" s="58">
        <v>275</v>
      </c>
      <c r="M64" s="58">
        <v>403</v>
      </c>
      <c r="N64" s="58">
        <v>368</v>
      </c>
      <c r="O64" s="58">
        <v>292</v>
      </c>
      <c r="P64" s="58">
        <v>288</v>
      </c>
      <c r="Q64" s="58">
        <v>312</v>
      </c>
      <c r="R64" s="58">
        <v>326</v>
      </c>
      <c r="S64" s="58">
        <v>402</v>
      </c>
      <c r="T64" s="58">
        <v>646</v>
      </c>
      <c r="U64" s="58">
        <v>776</v>
      </c>
      <c r="V64" s="58">
        <v>1019</v>
      </c>
      <c r="W64" s="58">
        <v>1138</v>
      </c>
      <c r="X64" s="58">
        <v>1707</v>
      </c>
      <c r="Y64" s="58">
        <v>1462</v>
      </c>
      <c r="Z64" s="58">
        <v>292</v>
      </c>
      <c r="AA64" s="58">
        <v>200</v>
      </c>
      <c r="AB64" s="58">
        <v>184</v>
      </c>
      <c r="AC64" s="58">
        <v>245</v>
      </c>
      <c r="AD64" s="58">
        <v>169</v>
      </c>
      <c r="AE64" s="58">
        <v>153</v>
      </c>
      <c r="AF64" s="58">
        <v>107</v>
      </c>
      <c r="AG64" s="58">
        <v>100</v>
      </c>
      <c r="AH64" s="58">
        <v>103</v>
      </c>
      <c r="AI64" s="58">
        <v>132</v>
      </c>
      <c r="AJ64" s="58">
        <v>93</v>
      </c>
      <c r="AK64" s="58">
        <v>79</v>
      </c>
      <c r="AL64" s="58">
        <v>126</v>
      </c>
      <c r="AM64" s="58">
        <v>61</v>
      </c>
      <c r="AN64" s="58">
        <v>83</v>
      </c>
      <c r="AO64" s="58">
        <v>77</v>
      </c>
      <c r="AP64" s="58">
        <v>10</v>
      </c>
      <c r="AQ64" s="58">
        <v>50</v>
      </c>
      <c r="AR64" s="58">
        <v>44</v>
      </c>
      <c r="AS64" s="58">
        <v>54</v>
      </c>
      <c r="AT64" s="58">
        <v>80</v>
      </c>
      <c r="AU64" s="58">
        <v>63</v>
      </c>
      <c r="AV64" s="58">
        <v>75</v>
      </c>
      <c r="AW64" s="58">
        <v>80</v>
      </c>
      <c r="AX64" s="58">
        <v>92</v>
      </c>
      <c r="AY64" s="58">
        <v>75</v>
      </c>
      <c r="AZ64" s="58">
        <v>103</v>
      </c>
      <c r="BA64" s="58">
        <v>66</v>
      </c>
      <c r="BB64" s="58">
        <v>61</v>
      </c>
      <c r="BC64" s="58">
        <v>62</v>
      </c>
      <c r="BD64" s="58">
        <v>39</v>
      </c>
      <c r="BE64" s="58">
        <v>71</v>
      </c>
      <c r="BF64" s="58">
        <v>114</v>
      </c>
      <c r="BG64" s="58">
        <v>102</v>
      </c>
      <c r="BH64" s="58">
        <v>70</v>
      </c>
      <c r="BI64" s="58">
        <v>132</v>
      </c>
      <c r="BJ64" s="58">
        <v>96</v>
      </c>
      <c r="BK64" s="58">
        <v>95</v>
      </c>
      <c r="BL64" s="58">
        <v>95</v>
      </c>
      <c r="BM64" s="58">
        <v>104</v>
      </c>
      <c r="BN64" s="58">
        <v>75</v>
      </c>
      <c r="BO64" s="58">
        <v>91</v>
      </c>
      <c r="BP64" s="58">
        <v>100</v>
      </c>
      <c r="BQ64" s="58">
        <v>190</v>
      </c>
      <c r="BR64" s="58">
        <v>190</v>
      </c>
      <c r="BS64" s="58">
        <v>146</v>
      </c>
      <c r="BT64" s="58">
        <v>159</v>
      </c>
      <c r="BU64" s="58">
        <v>212</v>
      </c>
      <c r="BV64" s="58">
        <v>104</v>
      </c>
      <c r="BW64" s="58">
        <v>104</v>
      </c>
      <c r="BX64" s="58">
        <v>186</v>
      </c>
      <c r="BY64" s="58">
        <v>152</v>
      </c>
      <c r="BZ64" s="58">
        <v>129</v>
      </c>
      <c r="CA64" s="58">
        <v>115</v>
      </c>
      <c r="CB64" s="58">
        <v>186</v>
      </c>
      <c r="CC64" s="58">
        <v>169</v>
      </c>
      <c r="CD64" s="58">
        <v>0</v>
      </c>
      <c r="CE64" s="58">
        <v>151</v>
      </c>
      <c r="CF64" s="58">
        <v>137</v>
      </c>
    </row>
    <row r="65" spans="1:84" x14ac:dyDescent="0.25">
      <c r="A65" s="48" t="s">
        <v>73</v>
      </c>
      <c r="B65" s="62" t="s">
        <v>74</v>
      </c>
      <c r="C65" s="63" t="s">
        <v>75</v>
      </c>
      <c r="D65" s="17"/>
      <c r="E65" s="11"/>
      <c r="F65" s="27" t="s">
        <v>68</v>
      </c>
      <c r="G65" s="23" t="e">
        <f ca="1">G64/G8</f>
        <v>#REF!</v>
      </c>
      <c r="H65" s="76" t="e">
        <f>IF(H8=0, 0, H64/H8)</f>
        <v>#REF!</v>
      </c>
      <c r="I65" s="76">
        <v>1.0475156891426415E-2</v>
      </c>
      <c r="J65" s="76">
        <v>1.2188235294117647E-2</v>
      </c>
      <c r="K65" s="76">
        <v>1.966936730201845E-3</v>
      </c>
      <c r="L65" s="76">
        <v>1.2837270096162824E-2</v>
      </c>
      <c r="M65" s="76">
        <v>1.8793135609028167E-2</v>
      </c>
      <c r="N65" s="76">
        <v>1.71625781177129E-2</v>
      </c>
      <c r="O65" s="76">
        <v>1.3596572918606817E-2</v>
      </c>
      <c r="P65" s="76">
        <v>1.3389743828164954E-2</v>
      </c>
      <c r="Q65" s="76">
        <v>1.4479302023389642E-2</v>
      </c>
      <c r="R65" s="76">
        <v>1.5103080843178133E-2</v>
      </c>
      <c r="S65" s="76">
        <v>1.8616282300639067E-2</v>
      </c>
      <c r="T65" s="76">
        <v>2.9861785235519807E-2</v>
      </c>
      <c r="U65" s="76">
        <v>3.5773557071731514E-2</v>
      </c>
      <c r="V65" s="76">
        <v>4.6863502575423106E-2</v>
      </c>
      <c r="W65" s="76">
        <v>5.2300197619375891E-2</v>
      </c>
      <c r="X65" s="76">
        <v>7.8518859245630179E-2</v>
      </c>
      <c r="Y65" s="76">
        <v>6.7202941852447712E-2</v>
      </c>
      <c r="Z65" s="76">
        <v>1.3417884385626321E-2</v>
      </c>
      <c r="AA65" s="76">
        <v>9.1633831210482918E-3</v>
      </c>
      <c r="AB65" s="76">
        <v>8.3903328773369812E-3</v>
      </c>
      <c r="AC65" s="76">
        <v>1.1158172792275812E-2</v>
      </c>
      <c r="AD65" s="76">
        <v>0</v>
      </c>
      <c r="AE65" s="76">
        <v>6.9504383773224916E-3</v>
      </c>
      <c r="AF65" s="76">
        <v>4.8609849173178264E-3</v>
      </c>
      <c r="AG65" s="76">
        <v>4.5386465755911584E-3</v>
      </c>
      <c r="AH65" s="76">
        <v>4.6718374382002086E-3</v>
      </c>
      <c r="AI65" s="76">
        <v>0</v>
      </c>
      <c r="AJ65" s="76">
        <v>4.215966272269822E-3</v>
      </c>
      <c r="AK65" s="76">
        <v>3.578708946772367E-3</v>
      </c>
      <c r="AL65" s="76">
        <v>5.7047131796984655E-3</v>
      </c>
      <c r="AM65" s="76">
        <v>2.7585583141138698E-3</v>
      </c>
      <c r="AN65" s="76">
        <v>3.747178329571106E-3</v>
      </c>
      <c r="AO65" s="76">
        <v>3.5469160256114975E-3</v>
      </c>
      <c r="AP65" s="76">
        <v>4.5924225028702641E-4</v>
      </c>
      <c r="AQ65" s="76">
        <v>2.2430577363061325E-3</v>
      </c>
      <c r="AR65" s="76">
        <v>2.0159442866306242E-3</v>
      </c>
      <c r="AS65" s="76">
        <v>2.4706043830351834E-3</v>
      </c>
      <c r="AT65" s="76">
        <v>3.6563071297989031E-3</v>
      </c>
      <c r="AU65" s="76">
        <v>2.8813171735650582E-3</v>
      </c>
      <c r="AV65" s="76">
        <v>3.4255960537133462E-3</v>
      </c>
      <c r="AW65" s="76">
        <v>3.6584808158412218E-3</v>
      </c>
      <c r="AX65" s="76">
        <v>4.2020644925550377E-3</v>
      </c>
      <c r="AY65" s="76">
        <v>3.4237195288961929E-3</v>
      </c>
      <c r="AZ65" s="76">
        <v>4.7047001324624308E-3</v>
      </c>
      <c r="BA65" s="76">
        <v>3.0152131207455799E-3</v>
      </c>
      <c r="BB65" s="76">
        <v>2.7800565126241909E-3</v>
      </c>
      <c r="BC65" s="76">
        <v>2.8279511038131729E-3</v>
      </c>
      <c r="BD65" s="76">
        <v>1.7791159162446968E-3</v>
      </c>
      <c r="BE65" s="76">
        <v>3.2415650824088025E-3</v>
      </c>
      <c r="BF65" s="76">
        <v>5.1917296657254756E-3</v>
      </c>
      <c r="BG65" s="76">
        <v>4.6435400163889647E-3</v>
      </c>
      <c r="BH65" s="76">
        <v>3.1932849778750971E-3</v>
      </c>
      <c r="BI65" s="76">
        <v>6.0027285129604369E-3</v>
      </c>
      <c r="BJ65" s="76">
        <v>4.355321658651665E-3</v>
      </c>
      <c r="BK65" s="76">
        <v>4.2968926681441946E-3</v>
      </c>
      <c r="BL65" s="76">
        <v>4.1462988826815646E-3</v>
      </c>
      <c r="BM65" s="76">
        <v>4.5391061452513971E-3</v>
      </c>
      <c r="BN65" s="76">
        <v>3.2335948952315254E-3</v>
      </c>
      <c r="BO65" s="76">
        <v>3.9190353143841519E-3</v>
      </c>
      <c r="BP65" s="76">
        <v>4.2997807111837295E-3</v>
      </c>
      <c r="BQ65" s="76">
        <v>8.1496096765891739E-3</v>
      </c>
      <c r="BR65" s="76">
        <v>8.1269515377047786E-3</v>
      </c>
      <c r="BS65" s="76">
        <v>6.1825111158162185E-3</v>
      </c>
      <c r="BT65" s="76">
        <v>6.7330086809231421E-3</v>
      </c>
      <c r="BU65" s="76">
        <v>8.9773449078975227E-3</v>
      </c>
      <c r="BV65" s="76">
        <v>4.399509285502771E-3</v>
      </c>
      <c r="BW65" s="76">
        <v>4.3885559962866067E-3</v>
      </c>
      <c r="BX65" s="76">
        <v>7.8404923491969813E-3</v>
      </c>
      <c r="BY65" s="76">
        <v>6.3940770654551575E-3</v>
      </c>
      <c r="BZ65" s="76">
        <v>5.410619914436708E-3</v>
      </c>
      <c r="CA65" s="76">
        <v>4.803475209890982E-3</v>
      </c>
      <c r="CB65" s="76">
        <v>7.7069694207342341E-3</v>
      </c>
      <c r="CC65" s="76">
        <v>6.9413069371996551E-3</v>
      </c>
      <c r="CD65" s="76">
        <v>0</v>
      </c>
      <c r="CE65" s="76">
        <v>6.1569826707441383E-3</v>
      </c>
      <c r="CF65" s="76">
        <v>5.5820396854500262E-3</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20</v>
      </c>
      <c r="J66" s="58">
        <v>14</v>
      </c>
      <c r="K66" s="58">
        <v>21</v>
      </c>
      <c r="L66" s="58">
        <v>17</v>
      </c>
      <c r="M66" s="58">
        <v>14</v>
      </c>
      <c r="N66" s="58">
        <v>9</v>
      </c>
      <c r="O66" s="58">
        <v>5</v>
      </c>
      <c r="P66" s="58">
        <v>5</v>
      </c>
      <c r="Q66" s="58">
        <v>11</v>
      </c>
      <c r="R66" s="58">
        <v>8</v>
      </c>
      <c r="S66" s="58">
        <v>12</v>
      </c>
      <c r="T66" s="58">
        <v>8</v>
      </c>
      <c r="U66" s="58">
        <v>12</v>
      </c>
      <c r="V66" s="58">
        <v>7</v>
      </c>
      <c r="W66" s="58">
        <v>13</v>
      </c>
      <c r="X66" s="58">
        <v>7</v>
      </c>
      <c r="Y66" s="58">
        <v>7</v>
      </c>
      <c r="Z66" s="58">
        <v>11</v>
      </c>
      <c r="AA66" s="58">
        <v>8</v>
      </c>
      <c r="AB66" s="58">
        <v>8</v>
      </c>
      <c r="AC66" s="58">
        <v>51</v>
      </c>
      <c r="AD66" s="58">
        <v>9</v>
      </c>
      <c r="AE66" s="58">
        <v>12</v>
      </c>
      <c r="AF66" s="58">
        <v>11</v>
      </c>
      <c r="AG66" s="58">
        <v>13</v>
      </c>
      <c r="AH66" s="58">
        <v>11</v>
      </c>
      <c r="AI66" s="58">
        <v>8</v>
      </c>
      <c r="AJ66" s="58">
        <v>10</v>
      </c>
      <c r="AK66" s="58">
        <v>18</v>
      </c>
      <c r="AL66" s="58">
        <v>12</v>
      </c>
      <c r="AM66" s="58">
        <v>6</v>
      </c>
      <c r="AN66" s="58">
        <v>11</v>
      </c>
      <c r="AO66" s="58">
        <v>10</v>
      </c>
      <c r="AP66" s="58">
        <v>55</v>
      </c>
      <c r="AQ66" s="58">
        <v>9</v>
      </c>
      <c r="AR66" s="58">
        <v>6</v>
      </c>
      <c r="AS66" s="58">
        <v>6</v>
      </c>
      <c r="AT66" s="58">
        <v>23</v>
      </c>
      <c r="AU66" s="58">
        <v>9</v>
      </c>
      <c r="AV66" s="58">
        <v>9</v>
      </c>
      <c r="AW66" s="58">
        <v>23</v>
      </c>
      <c r="AX66" s="58">
        <v>16</v>
      </c>
      <c r="AY66" s="58">
        <v>11</v>
      </c>
      <c r="AZ66" s="58">
        <v>17</v>
      </c>
      <c r="BA66" s="58">
        <v>9</v>
      </c>
      <c r="BB66" s="58">
        <v>13</v>
      </c>
      <c r="BC66" s="58">
        <v>9</v>
      </c>
      <c r="BD66" s="58">
        <v>10</v>
      </c>
      <c r="BE66" s="58">
        <v>10</v>
      </c>
      <c r="BF66" s="58">
        <v>13</v>
      </c>
      <c r="BG66" s="58">
        <v>10</v>
      </c>
      <c r="BH66" s="58">
        <v>10</v>
      </c>
      <c r="BI66" s="58">
        <v>14</v>
      </c>
      <c r="BJ66" s="58">
        <v>15</v>
      </c>
      <c r="BK66" s="58">
        <v>14</v>
      </c>
      <c r="BL66" s="58">
        <v>14</v>
      </c>
      <c r="BM66" s="58">
        <v>15</v>
      </c>
      <c r="BN66" s="58">
        <v>9</v>
      </c>
      <c r="BO66" s="58">
        <v>11</v>
      </c>
      <c r="BP66" s="58">
        <v>11</v>
      </c>
      <c r="BQ66" s="58">
        <v>29</v>
      </c>
      <c r="BR66" s="58">
        <v>29</v>
      </c>
      <c r="BS66" s="58">
        <v>16</v>
      </c>
      <c r="BT66" s="58">
        <v>15</v>
      </c>
      <c r="BU66" s="58">
        <v>8</v>
      </c>
      <c r="BV66" s="58">
        <v>13</v>
      </c>
      <c r="BW66" s="58">
        <v>6</v>
      </c>
      <c r="BX66" s="58">
        <v>10</v>
      </c>
      <c r="BY66" s="58">
        <v>10</v>
      </c>
      <c r="BZ66" s="58">
        <v>9</v>
      </c>
      <c r="CA66" s="58">
        <v>7</v>
      </c>
      <c r="CB66" s="58">
        <v>10</v>
      </c>
      <c r="CC66" s="58">
        <v>10</v>
      </c>
      <c r="CD66" s="58">
        <v>11</v>
      </c>
      <c r="CE66" s="58">
        <v>10</v>
      </c>
      <c r="CF66" s="58">
        <v>8</v>
      </c>
    </row>
    <row r="67" spans="1:84" x14ac:dyDescent="0.25">
      <c r="A67" s="48" t="s">
        <v>73</v>
      </c>
      <c r="B67" s="62" t="s">
        <v>74</v>
      </c>
      <c r="C67" s="63" t="s">
        <v>75</v>
      </c>
      <c r="D67" s="17"/>
      <c r="E67" s="11"/>
      <c r="F67" s="27" t="s">
        <v>68</v>
      </c>
      <c r="G67" s="23" t="e">
        <f ca="1">G66/G8</f>
        <v>#REF!</v>
      </c>
      <c r="H67" s="76" t="e">
        <f>IF(H5=0, 0, H66/H5)</f>
        <v>#REF!</v>
      </c>
      <c r="I67" s="76">
        <v>1.4609203798392988E-2</v>
      </c>
      <c r="J67" s="76">
        <v>1.0271460014673514E-2</v>
      </c>
      <c r="K67" s="76">
        <v>1.5441176470588236E-2</v>
      </c>
      <c r="L67" s="76">
        <v>1.2639405204460967E-2</v>
      </c>
      <c r="M67" s="76">
        <v>1.0447761194029851E-2</v>
      </c>
      <c r="N67" s="76">
        <v>6.7214339058999251E-3</v>
      </c>
      <c r="O67" s="76">
        <v>3.7678975131876413E-3</v>
      </c>
      <c r="P67" s="76">
        <v>3.779289493575208E-3</v>
      </c>
      <c r="Q67" s="76">
        <v>8.3144368858654571E-3</v>
      </c>
      <c r="R67" s="76">
        <v>6.0929169840060931E-3</v>
      </c>
      <c r="S67" s="76">
        <v>9.181331293037491E-3</v>
      </c>
      <c r="T67" s="76">
        <v>6.1396776669224865E-3</v>
      </c>
      <c r="U67" s="76">
        <v>9.2236740968485772E-3</v>
      </c>
      <c r="V67" s="76">
        <v>5.4095826893353939E-3</v>
      </c>
      <c r="W67" s="76">
        <v>1.0164190774042221E-2</v>
      </c>
      <c r="X67" s="76">
        <v>5.5161544523246652E-3</v>
      </c>
      <c r="Y67" s="76">
        <v>5.5118110236220472E-3</v>
      </c>
      <c r="Z67" s="76">
        <v>8.6682427107959027E-3</v>
      </c>
      <c r="AA67" s="76">
        <v>6.3441712926249009E-3</v>
      </c>
      <c r="AB67" s="76">
        <v>6.3897763578274758E-3</v>
      </c>
      <c r="AC67" s="76">
        <v>4.1062801932367152E-2</v>
      </c>
      <c r="AD67" s="76">
        <v>7.2522159548751011E-3</v>
      </c>
      <c r="AE67" s="76">
        <v>9.6696212731668015E-3</v>
      </c>
      <c r="AF67" s="76">
        <v>8.8638195004029016E-3</v>
      </c>
      <c r="AG67" s="76">
        <v>1.0492332526230832E-2</v>
      </c>
      <c r="AH67" s="76">
        <v>8.8070456365092076E-3</v>
      </c>
      <c r="AI67" s="76">
        <v>6.4412238325281803E-3</v>
      </c>
      <c r="AJ67" s="76">
        <v>8.0775444264943458E-3</v>
      </c>
      <c r="AK67" s="76">
        <v>1.461038961038961E-2</v>
      </c>
      <c r="AL67" s="76">
        <v>9.7640358014646055E-3</v>
      </c>
      <c r="AM67" s="76">
        <v>4.8543689320388345E-3</v>
      </c>
      <c r="AN67" s="76">
        <v>8.9141004862236632E-3</v>
      </c>
      <c r="AO67" s="76">
        <v>9.2081031307550652E-3</v>
      </c>
      <c r="AP67" s="76">
        <v>5.0831792975970423E-2</v>
      </c>
      <c r="AQ67" s="76">
        <v>7.3469387755102037E-3</v>
      </c>
      <c r="AR67" s="76">
        <v>5.5401662049861496E-3</v>
      </c>
      <c r="AS67" s="76">
        <v>5.5555555555555558E-3</v>
      </c>
      <c r="AT67" s="76">
        <v>2.1276595744680851E-2</v>
      </c>
      <c r="AU67" s="76">
        <v>8.3487940630797772E-3</v>
      </c>
      <c r="AV67" s="76">
        <v>8.3410565338276187E-3</v>
      </c>
      <c r="AW67" s="76">
        <v>2.1415270018621976E-2</v>
      </c>
      <c r="AX67" s="76">
        <v>1.4869888475836431E-2</v>
      </c>
      <c r="AY67" s="76">
        <v>1.0261194029850746E-2</v>
      </c>
      <c r="AZ67" s="76">
        <v>1.5902712815715623E-2</v>
      </c>
      <c r="BA67" s="76">
        <v>8.4269662921348312E-3</v>
      </c>
      <c r="BB67" s="76">
        <v>1.2241054613935969E-2</v>
      </c>
      <c r="BC67" s="76">
        <v>8.5388994307400382E-3</v>
      </c>
      <c r="BD67" s="76">
        <v>9.4250706880301596E-3</v>
      </c>
      <c r="BE67" s="76">
        <v>9.442870632672332E-3</v>
      </c>
      <c r="BF67" s="76">
        <v>1.2275731822474031E-2</v>
      </c>
      <c r="BG67" s="76">
        <v>9.4607379375591296E-3</v>
      </c>
      <c r="BH67" s="76">
        <v>9.4786729857819912E-3</v>
      </c>
      <c r="BI67" s="76">
        <v>1.3270142180094787E-2</v>
      </c>
      <c r="BJ67" s="76">
        <v>1.4204545454545454E-2</v>
      </c>
      <c r="BK67" s="76">
        <v>1.3333333333333334E-2</v>
      </c>
      <c r="BL67" s="76">
        <v>1.3448607108549471E-2</v>
      </c>
      <c r="BM67" s="76">
        <v>1.4409221902017291E-2</v>
      </c>
      <c r="BN67" s="76">
        <v>8.4348641049671984E-3</v>
      </c>
      <c r="BO67" s="76">
        <v>1.027077497665733E-2</v>
      </c>
      <c r="BP67" s="76">
        <v>1.027077497665733E-2</v>
      </c>
      <c r="BQ67" s="76">
        <v>2.6976744186046512E-2</v>
      </c>
      <c r="BR67" s="76">
        <v>2.6951672862453532E-2</v>
      </c>
      <c r="BS67" s="76">
        <v>1.4911463187325256E-2</v>
      </c>
      <c r="BT67" s="76">
        <v>1.3979496738117428E-2</v>
      </c>
      <c r="BU67" s="76">
        <v>7.4557315936626279E-3</v>
      </c>
      <c r="BV67" s="76">
        <v>1.2115563839701771E-2</v>
      </c>
      <c r="BW67" s="76">
        <v>5.5917986952469714E-3</v>
      </c>
      <c r="BX67" s="76">
        <v>9.3457943925233638E-3</v>
      </c>
      <c r="BY67" s="76">
        <v>9.3023255813953487E-3</v>
      </c>
      <c r="BZ67" s="76">
        <v>8.3720930232558145E-3</v>
      </c>
      <c r="CA67" s="76">
        <v>6.5237651444547996E-3</v>
      </c>
      <c r="CB67" s="76">
        <v>9.4073377234242701E-3</v>
      </c>
      <c r="CC67" s="76">
        <v>9.3984962406015032E-3</v>
      </c>
      <c r="CD67" s="76">
        <v>1.0348071495766699E-2</v>
      </c>
      <c r="CE67" s="76">
        <v>9.3632958801498131E-3</v>
      </c>
      <c r="CF67" s="76">
        <v>7.4557315936626279E-3</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202</v>
      </c>
      <c r="J68" s="58">
        <v>245</v>
      </c>
      <c r="K68" s="58">
        <v>357</v>
      </c>
      <c r="L68" s="58">
        <v>258</v>
      </c>
      <c r="M68" s="58">
        <v>389</v>
      </c>
      <c r="N68" s="58">
        <v>359</v>
      </c>
      <c r="O68" s="58">
        <v>287</v>
      </c>
      <c r="P68" s="58">
        <v>283</v>
      </c>
      <c r="Q68" s="58">
        <v>301</v>
      </c>
      <c r="R68" s="58">
        <v>318</v>
      </c>
      <c r="S68" s="58">
        <v>390</v>
      </c>
      <c r="T68" s="58">
        <v>638</v>
      </c>
      <c r="U68" s="58">
        <v>764</v>
      </c>
      <c r="V68" s="58">
        <v>1012</v>
      </c>
      <c r="W68" s="58">
        <v>1125</v>
      </c>
      <c r="X68" s="58">
        <v>1700</v>
      </c>
      <c r="Y68" s="58">
        <v>1455</v>
      </c>
      <c r="Z68" s="58">
        <v>281</v>
      </c>
      <c r="AA68" s="58">
        <v>192</v>
      </c>
      <c r="AB68" s="58">
        <v>176</v>
      </c>
      <c r="AC68" s="58">
        <v>194</v>
      </c>
      <c r="AD68" s="58">
        <v>160</v>
      </c>
      <c r="AE68" s="58">
        <v>141</v>
      </c>
      <c r="AF68" s="58">
        <v>96</v>
      </c>
      <c r="AG68" s="58">
        <v>87</v>
      </c>
      <c r="AH68" s="58">
        <v>92</v>
      </c>
      <c r="AI68" s="58">
        <v>124</v>
      </c>
      <c r="AJ68" s="58">
        <v>83</v>
      </c>
      <c r="AK68" s="58">
        <v>61</v>
      </c>
      <c r="AL68" s="58">
        <v>114</v>
      </c>
      <c r="AM68" s="58">
        <v>55</v>
      </c>
      <c r="AN68" s="58">
        <v>72</v>
      </c>
      <c r="AO68" s="58">
        <v>67</v>
      </c>
      <c r="AP68" s="58">
        <v>0</v>
      </c>
      <c r="AQ68" s="58">
        <v>41</v>
      </c>
      <c r="AR68" s="58">
        <v>38</v>
      </c>
      <c r="AS68" s="58">
        <v>48</v>
      </c>
      <c r="AT68" s="58">
        <v>57</v>
      </c>
      <c r="AU68" s="58">
        <v>54</v>
      </c>
      <c r="AV68" s="58">
        <v>66</v>
      </c>
      <c r="AW68" s="58">
        <v>57</v>
      </c>
      <c r="AX68" s="58">
        <v>76</v>
      </c>
      <c r="AY68" s="58">
        <v>64</v>
      </c>
      <c r="AZ68" s="58">
        <v>86</v>
      </c>
      <c r="BA68" s="58">
        <v>57</v>
      </c>
      <c r="BB68" s="58">
        <v>48</v>
      </c>
      <c r="BC68" s="58">
        <v>53</v>
      </c>
      <c r="BD68" s="58">
        <v>29</v>
      </c>
      <c r="BE68" s="58">
        <v>61</v>
      </c>
      <c r="BF68" s="58">
        <v>101</v>
      </c>
      <c r="BG68" s="58">
        <v>92</v>
      </c>
      <c r="BH68" s="58">
        <v>60</v>
      </c>
      <c r="BI68" s="58">
        <v>118</v>
      </c>
      <c r="BJ68" s="58">
        <v>81</v>
      </c>
      <c r="BK68" s="58">
        <v>81</v>
      </c>
      <c r="BL68" s="58">
        <v>81</v>
      </c>
      <c r="BM68" s="58">
        <v>89</v>
      </c>
      <c r="BN68" s="58">
        <v>66</v>
      </c>
      <c r="BO68" s="58">
        <v>80</v>
      </c>
      <c r="BP68" s="58">
        <v>89</v>
      </c>
      <c r="BQ68" s="58">
        <v>161</v>
      </c>
      <c r="BR68" s="58">
        <v>161</v>
      </c>
      <c r="BS68" s="58">
        <v>130</v>
      </c>
      <c r="BT68" s="58">
        <v>144</v>
      </c>
      <c r="BU68" s="58">
        <v>204</v>
      </c>
      <c r="BV68" s="58">
        <v>91</v>
      </c>
      <c r="BW68" s="58">
        <v>98</v>
      </c>
      <c r="BX68" s="58">
        <v>120</v>
      </c>
      <c r="BY68" s="58">
        <v>142</v>
      </c>
      <c r="BZ68" s="58">
        <v>120</v>
      </c>
      <c r="CA68" s="58">
        <v>108</v>
      </c>
      <c r="CB68" s="58">
        <v>176</v>
      </c>
      <c r="CC68" s="58">
        <v>159</v>
      </c>
      <c r="CD68" s="58">
        <v>184</v>
      </c>
      <c r="CE68" s="58">
        <v>141</v>
      </c>
      <c r="CF68" s="58">
        <v>129</v>
      </c>
    </row>
    <row r="69" spans="1:84" x14ac:dyDescent="0.25">
      <c r="A69" s="48" t="s">
        <v>73</v>
      </c>
      <c r="B69" s="62" t="s">
        <v>74</v>
      </c>
      <c r="C69" s="63" t="s">
        <v>75</v>
      </c>
      <c r="D69" s="17"/>
      <c r="E69" s="11"/>
      <c r="F69" s="27" t="s">
        <v>68</v>
      </c>
      <c r="G69" s="23" t="e">
        <f ca="1">G68/G8</f>
        <v>#REF!</v>
      </c>
      <c r="H69" s="76" t="e">
        <f>IF(H6=0, 0, H68/H6)</f>
        <v>#REF!</v>
      </c>
      <c r="I69" s="76">
        <v>1.0189669087974173E-2</v>
      </c>
      <c r="J69" s="76">
        <v>1.2319605772615276E-2</v>
      </c>
      <c r="K69" s="76">
        <v>1.7856249687390587E-2</v>
      </c>
      <c r="L69" s="76">
        <v>1.2850525476913881E-2</v>
      </c>
      <c r="M69" s="76">
        <v>1.9349383207321925E-2</v>
      </c>
      <c r="N69" s="76">
        <v>1.78580311396309E-2</v>
      </c>
      <c r="O69" s="76">
        <v>1.4243883071120155E-2</v>
      </c>
      <c r="P69" s="76">
        <v>1.401961755672248E-2</v>
      </c>
      <c r="Q69" s="76">
        <v>1.4882571075401731E-2</v>
      </c>
      <c r="R69" s="76">
        <v>1.568666140489345E-2</v>
      </c>
      <c r="S69" s="76">
        <v>1.9224133681668063E-2</v>
      </c>
      <c r="T69" s="76">
        <v>3.1382193802262669E-2</v>
      </c>
      <c r="U69" s="76">
        <v>3.7467510176058066E-2</v>
      </c>
      <c r="V69" s="76">
        <v>4.9486552567237163E-2</v>
      </c>
      <c r="W69" s="76">
        <v>5.4931640625E-2</v>
      </c>
      <c r="X69" s="76">
        <v>8.3044306580040056E-2</v>
      </c>
      <c r="Y69" s="76">
        <v>7.1027581156944103E-2</v>
      </c>
      <c r="Z69" s="76">
        <v>1.3711999219245596E-2</v>
      </c>
      <c r="AA69" s="76">
        <v>9.3362509117432529E-3</v>
      </c>
      <c r="AB69" s="76">
        <v>8.5114614566205622E-3</v>
      </c>
      <c r="AC69" s="76">
        <v>9.3651943036447017E-3</v>
      </c>
      <c r="AD69" s="76">
        <v>7.7141892869196276E-3</v>
      </c>
      <c r="AE69" s="76">
        <v>6.7879838243789714E-3</v>
      </c>
      <c r="AF69" s="76">
        <v>4.6218285109046265E-3</v>
      </c>
      <c r="AG69" s="76">
        <v>4.1838992016927957E-3</v>
      </c>
      <c r="AH69" s="76">
        <v>4.4235022598326764E-3</v>
      </c>
      <c r="AI69" s="76">
        <v>5.9595328495217958E-3</v>
      </c>
      <c r="AJ69" s="76">
        <v>3.9863599250756446E-3</v>
      </c>
      <c r="AK69" s="76">
        <v>2.9266420380943243E-3</v>
      </c>
      <c r="AL69" s="76">
        <v>5.4655288138843608E-3</v>
      </c>
      <c r="AM69" s="76">
        <v>2.6344781338314893E-3</v>
      </c>
      <c r="AN69" s="76">
        <v>3.4423407917383822E-3</v>
      </c>
      <c r="AO69" s="76">
        <v>3.2487998836250786E-3</v>
      </c>
      <c r="AP69" s="76">
        <v>0</v>
      </c>
      <c r="AQ69" s="76">
        <v>1.9462641222823508E-3</v>
      </c>
      <c r="AR69" s="76">
        <v>1.8319433061755772E-3</v>
      </c>
      <c r="AS69" s="76">
        <v>2.3102469076382538E-3</v>
      </c>
      <c r="AT69" s="76">
        <v>2.7405163709793741E-3</v>
      </c>
      <c r="AU69" s="76">
        <v>2.5977774570645116E-3</v>
      </c>
      <c r="AV69" s="76">
        <v>3.1707902954600047E-3</v>
      </c>
      <c r="AW69" s="76">
        <v>2.7413071706824414E-3</v>
      </c>
      <c r="AX69" s="76">
        <v>3.6506869055624941E-3</v>
      </c>
      <c r="AY69" s="76">
        <v>3.0719016991456274E-3</v>
      </c>
      <c r="AZ69" s="76">
        <v>4.1298501728774493E-3</v>
      </c>
      <c r="BA69" s="76">
        <v>2.7376206714374912E-3</v>
      </c>
      <c r="BB69" s="76">
        <v>2.2988505747126436E-3</v>
      </c>
      <c r="BC69" s="76">
        <v>2.539530426449449E-3</v>
      </c>
      <c r="BD69" s="76">
        <v>1.3902205177372963E-3</v>
      </c>
      <c r="BE69" s="76">
        <v>2.9265016311648437E-3</v>
      </c>
      <c r="BF69" s="76">
        <v>4.8327671180439253E-3</v>
      </c>
      <c r="BG69" s="76">
        <v>4.4000191305179591E-3</v>
      </c>
      <c r="BH69" s="76">
        <v>2.8754912297517493E-3</v>
      </c>
      <c r="BI69" s="76">
        <v>5.6364939097205639E-3</v>
      </c>
      <c r="BJ69" s="76">
        <v>3.8597160011436195E-3</v>
      </c>
      <c r="BK69" s="76">
        <v>3.846336483213828E-3</v>
      </c>
      <c r="BL69" s="76">
        <v>3.7035343605687897E-3</v>
      </c>
      <c r="BM69" s="76">
        <v>4.0693155319829911E-3</v>
      </c>
      <c r="BN69" s="76">
        <v>2.9827812175170607E-3</v>
      </c>
      <c r="BO69" s="76">
        <v>3.6119012145017833E-3</v>
      </c>
      <c r="BP69" s="76">
        <v>4.0115388082574595E-3</v>
      </c>
      <c r="BQ69" s="76">
        <v>7.239534151715455E-3</v>
      </c>
      <c r="BR69" s="76">
        <v>7.2187598080975654E-3</v>
      </c>
      <c r="BS69" s="76">
        <v>5.7670126874279125E-3</v>
      </c>
      <c r="BT69" s="76">
        <v>6.3880755922278414E-3</v>
      </c>
      <c r="BU69" s="76">
        <v>9.0497737556561094E-3</v>
      </c>
      <c r="BV69" s="76">
        <v>4.0326154391562528E-3</v>
      </c>
      <c r="BW69" s="76">
        <v>4.3314917127071821E-3</v>
      </c>
      <c r="BX69" s="76">
        <v>5.2973116143557146E-3</v>
      </c>
      <c r="BY69" s="76">
        <v>6.2563334361369341E-3</v>
      </c>
      <c r="BZ69" s="76">
        <v>5.2707866649097379E-3</v>
      </c>
      <c r="CA69" s="76">
        <v>4.7227566905719779E-3</v>
      </c>
      <c r="CB69" s="76">
        <v>7.628624680334619E-3</v>
      </c>
      <c r="CC69" s="76">
        <v>6.8290168792681351E-3</v>
      </c>
      <c r="CD69" s="76">
        <v>7.8625758482181018E-3</v>
      </c>
      <c r="CE69" s="76">
        <v>6.0109988489576672E-3</v>
      </c>
      <c r="CF69" s="76">
        <v>5.4963783553472522E-3</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17"/>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1" t="e">
        <f>#REF!</f>
        <v>#REF!</v>
      </c>
      <c r="I74" s="71">
        <v>31</v>
      </c>
      <c r="J74" s="71">
        <v>41</v>
      </c>
      <c r="K74" s="71">
        <v>105</v>
      </c>
      <c r="L74" s="71">
        <v>265</v>
      </c>
      <c r="M74" s="71">
        <v>105</v>
      </c>
      <c r="N74" s="71">
        <v>145</v>
      </c>
      <c r="O74" s="71">
        <v>75</v>
      </c>
      <c r="P74" s="71">
        <v>42</v>
      </c>
      <c r="Q74" s="71">
        <v>63</v>
      </c>
      <c r="R74" s="71">
        <v>38</v>
      </c>
      <c r="S74" s="71">
        <v>24</v>
      </c>
      <c r="T74" s="71">
        <v>339</v>
      </c>
      <c r="U74" s="71">
        <v>336</v>
      </c>
      <c r="V74" s="71">
        <v>562</v>
      </c>
      <c r="W74" s="71">
        <v>1053</v>
      </c>
      <c r="X74" s="71">
        <v>1639</v>
      </c>
      <c r="Y74" s="71">
        <v>753</v>
      </c>
      <c r="Z74" s="71">
        <v>336</v>
      </c>
      <c r="AA74" s="71">
        <v>23</v>
      </c>
      <c r="AB74" s="71">
        <v>11</v>
      </c>
      <c r="AC74" s="71">
        <v>16</v>
      </c>
      <c r="AD74" s="71">
        <v>0</v>
      </c>
      <c r="AE74" s="71">
        <v>13</v>
      </c>
      <c r="AF74" s="71">
        <v>310</v>
      </c>
      <c r="AG74" s="71">
        <v>1</v>
      </c>
      <c r="AH74" s="71">
        <v>4</v>
      </c>
      <c r="AI74" s="71">
        <v>43</v>
      </c>
      <c r="AJ74" s="71">
        <v>5</v>
      </c>
      <c r="AK74" s="71">
        <v>12</v>
      </c>
      <c r="AL74" s="71">
        <v>3</v>
      </c>
      <c r="AM74" s="71">
        <v>2</v>
      </c>
      <c r="AN74" s="71">
        <v>1</v>
      </c>
      <c r="AO74" s="71">
        <v>0</v>
      </c>
      <c r="AP74" s="71">
        <v>3</v>
      </c>
      <c r="AQ74" s="71">
        <v>0</v>
      </c>
      <c r="AR74" s="71">
        <v>0</v>
      </c>
      <c r="AS74" s="71">
        <v>0</v>
      </c>
      <c r="AT74" s="71">
        <v>0</v>
      </c>
      <c r="AU74" s="71">
        <v>6</v>
      </c>
      <c r="AV74" s="71">
        <v>2</v>
      </c>
      <c r="AW74" s="71">
        <v>73</v>
      </c>
      <c r="AX74" s="71">
        <v>0</v>
      </c>
      <c r="AY74" s="71">
        <v>2</v>
      </c>
      <c r="AZ74" s="71">
        <v>11</v>
      </c>
      <c r="BA74" s="71">
        <v>2</v>
      </c>
      <c r="BB74" s="71">
        <v>2</v>
      </c>
      <c r="BC74" s="71">
        <v>1</v>
      </c>
      <c r="BD74" s="71">
        <v>1</v>
      </c>
      <c r="BE74" s="71">
        <v>1</v>
      </c>
      <c r="BF74" s="71">
        <v>12</v>
      </c>
      <c r="BG74" s="71">
        <v>14</v>
      </c>
      <c r="BH74" s="71">
        <v>6</v>
      </c>
      <c r="BI74" s="71">
        <v>95</v>
      </c>
      <c r="BJ74" s="71">
        <v>3</v>
      </c>
      <c r="BK74" s="71">
        <v>4</v>
      </c>
      <c r="BL74" s="71">
        <v>2</v>
      </c>
      <c r="BM74" s="71">
        <v>3</v>
      </c>
      <c r="BN74" s="71">
        <v>11</v>
      </c>
      <c r="BO74" s="71">
        <v>3</v>
      </c>
      <c r="BP74" s="71">
        <v>8</v>
      </c>
      <c r="BQ74" s="71">
        <v>0</v>
      </c>
      <c r="BR74" s="71">
        <v>0</v>
      </c>
      <c r="BS74" s="71">
        <v>5</v>
      </c>
      <c r="BT74" s="71">
        <v>2</v>
      </c>
      <c r="BU74" s="71">
        <v>1</v>
      </c>
      <c r="BV74" s="71">
        <v>7</v>
      </c>
      <c r="BW74" s="71">
        <v>0</v>
      </c>
      <c r="BX74" s="71">
        <v>130</v>
      </c>
      <c r="BY74" s="71">
        <v>1</v>
      </c>
      <c r="BZ74" s="71">
        <v>18</v>
      </c>
      <c r="CA74" s="71">
        <v>0</v>
      </c>
      <c r="CB74" s="71">
        <v>0</v>
      </c>
      <c r="CC74" s="71">
        <v>0</v>
      </c>
      <c r="CD74" s="71">
        <v>0</v>
      </c>
      <c r="CE74" s="71">
        <v>0</v>
      </c>
      <c r="CF74" s="71">
        <v>0</v>
      </c>
    </row>
    <row r="75" spans="1:84" ht="26.4" x14ac:dyDescent="0.25">
      <c r="A75" s="48" t="s">
        <v>81</v>
      </c>
      <c r="B75" s="62" t="s">
        <v>226</v>
      </c>
      <c r="C75" s="63" t="s">
        <v>83</v>
      </c>
      <c r="D75" s="17"/>
      <c r="E75" s="11"/>
      <c r="F75" s="27" t="s">
        <v>68</v>
      </c>
      <c r="G75" s="23" t="e">
        <f ca="1">G74/G8</f>
        <v>#REF!</v>
      </c>
      <c r="H75" s="78" t="e">
        <f>IF(H8=0, 0, H74/H8)</f>
        <v>#REF!</v>
      </c>
      <c r="I75" s="78">
        <v>1.4627471334874723E-3</v>
      </c>
      <c r="J75" s="78">
        <v>1.9294117647058824E-3</v>
      </c>
      <c r="K75" s="78">
        <v>4.917341825504613E-3</v>
      </c>
      <c r="L75" s="78">
        <v>1.2370460274484175E-2</v>
      </c>
      <c r="M75" s="78">
        <v>4.8964745383324008E-3</v>
      </c>
      <c r="N75" s="78">
        <v>6.7624288779031807E-3</v>
      </c>
      <c r="O75" s="78">
        <v>3.4922704414229837E-3</v>
      </c>
      <c r="P75" s="78">
        <v>1.9526709749407224E-3</v>
      </c>
      <c r="Q75" s="78">
        <v>2.9237052162613699E-3</v>
      </c>
      <c r="R75" s="78">
        <v>1.7604818160759787E-3</v>
      </c>
      <c r="S75" s="78">
        <v>1.1114198388441233E-3</v>
      </c>
      <c r="T75" s="78">
        <v>1.5670503397587021E-2</v>
      </c>
      <c r="U75" s="78">
        <v>1.5489581412502305E-2</v>
      </c>
      <c r="V75" s="78">
        <v>2.5846210448859454E-2</v>
      </c>
      <c r="W75" s="78">
        <v>4.8393768095960292E-2</v>
      </c>
      <c r="X75" s="78">
        <v>7.5390984360625579E-2</v>
      </c>
      <c r="Y75" s="78">
        <v>3.4612732705125257E-2</v>
      </c>
      <c r="Z75" s="78">
        <v>1.5439757375241246E-2</v>
      </c>
      <c r="AA75" s="78">
        <v>1.0537890589205534E-3</v>
      </c>
      <c r="AB75" s="78">
        <v>5.0159598723210214E-4</v>
      </c>
      <c r="AC75" s="78">
        <v>7.2869699867923667E-4</v>
      </c>
      <c r="AD75" s="78">
        <v>0</v>
      </c>
      <c r="AE75" s="78">
        <v>5.9056012356334896E-4</v>
      </c>
      <c r="AF75" s="78">
        <v>1.4083227330546974E-2</v>
      </c>
      <c r="AG75" s="78">
        <v>4.538646575591159E-5</v>
      </c>
      <c r="AH75" s="78">
        <v>1.8143058012427994E-4</v>
      </c>
      <c r="AI75" s="78">
        <v>1.9502018232119371E-3</v>
      </c>
      <c r="AJ75" s="78">
        <v>2.2666485334783988E-4</v>
      </c>
      <c r="AK75" s="78">
        <v>5.4360135900339754E-4</v>
      </c>
      <c r="AL75" s="78">
        <v>1.3582650427853489E-4</v>
      </c>
      <c r="AM75" s="78">
        <v>9.0444534888979331E-5</v>
      </c>
      <c r="AN75" s="78">
        <v>4.5146726862302482E-5</v>
      </c>
      <c r="AO75" s="78">
        <v>0</v>
      </c>
      <c r="AP75" s="78">
        <v>1.3777267508610793E-4</v>
      </c>
      <c r="AQ75" s="78">
        <v>0</v>
      </c>
      <c r="AR75" s="78">
        <v>0</v>
      </c>
      <c r="AS75" s="78">
        <v>0</v>
      </c>
      <c r="AT75" s="78">
        <v>0</v>
      </c>
      <c r="AU75" s="78">
        <v>2.744111593871484E-4</v>
      </c>
      <c r="AV75" s="78">
        <v>9.1349228099022562E-5</v>
      </c>
      <c r="AW75" s="78">
        <v>3.3383637444551152E-3</v>
      </c>
      <c r="AX75" s="78">
        <v>0</v>
      </c>
      <c r="AY75" s="78">
        <v>9.1299187437231813E-5</v>
      </c>
      <c r="AZ75" s="78">
        <v>5.0244370346686157E-4</v>
      </c>
      <c r="BA75" s="78">
        <v>9.1370094568047879E-5</v>
      </c>
      <c r="BB75" s="78">
        <v>9.1149393856530849E-5</v>
      </c>
      <c r="BC75" s="78">
        <v>4.5612114577631816E-5</v>
      </c>
      <c r="BD75" s="78">
        <v>4.5618356826787101E-5</v>
      </c>
      <c r="BE75" s="78">
        <v>4.5655846231109894E-5</v>
      </c>
      <c r="BF75" s="78">
        <v>5.4649785955005012E-4</v>
      </c>
      <c r="BG75" s="78">
        <v>6.3734862970044612E-4</v>
      </c>
      <c r="BH75" s="78">
        <v>2.7371014096072262E-4</v>
      </c>
      <c r="BI75" s="78">
        <v>4.3201455206912237E-3</v>
      </c>
      <c r="BJ75" s="78">
        <v>1.3610380183286453E-4</v>
      </c>
      <c r="BK75" s="78">
        <v>1.8092179655343978E-4</v>
      </c>
      <c r="BL75" s="78">
        <v>8.7290502793296092E-5</v>
      </c>
      <c r="BM75" s="78">
        <v>1.3093575418994413E-4</v>
      </c>
      <c r="BN75" s="78">
        <v>4.7426058463395708E-4</v>
      </c>
      <c r="BO75" s="78">
        <v>1.2919896640826872E-4</v>
      </c>
      <c r="BP75" s="78">
        <v>3.4398245689469835E-4</v>
      </c>
      <c r="BQ75" s="78">
        <v>0</v>
      </c>
      <c r="BR75" s="78">
        <v>0</v>
      </c>
      <c r="BS75" s="78">
        <v>2.1172983273343214E-4</v>
      </c>
      <c r="BT75" s="78">
        <v>8.4691933093372851E-5</v>
      </c>
      <c r="BU75" s="78">
        <v>4.2345966546686426E-5</v>
      </c>
      <c r="BV75" s="78">
        <v>2.9612081729345571E-4</v>
      </c>
      <c r="BW75" s="78">
        <v>0</v>
      </c>
      <c r="BX75" s="78">
        <v>5.4799140075032669E-3</v>
      </c>
      <c r="BY75" s="78">
        <v>4.2066296483257616E-5</v>
      </c>
      <c r="BZ75" s="78">
        <v>7.5497022061907562E-4</v>
      </c>
      <c r="CA75" s="78">
        <v>0</v>
      </c>
      <c r="CB75" s="78">
        <v>0</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2</v>
      </c>
      <c r="J76" s="71">
        <v>3</v>
      </c>
      <c r="K76" s="71">
        <v>12</v>
      </c>
      <c r="L76" s="71">
        <v>35</v>
      </c>
      <c r="M76" s="71">
        <v>1</v>
      </c>
      <c r="N76" s="71">
        <v>4</v>
      </c>
      <c r="O76" s="71">
        <v>2</v>
      </c>
      <c r="P76" s="71">
        <v>4</v>
      </c>
      <c r="Q76" s="71">
        <v>1</v>
      </c>
      <c r="R76" s="71">
        <v>3</v>
      </c>
      <c r="S76" s="71">
        <v>2</v>
      </c>
      <c r="T76" s="71">
        <v>4</v>
      </c>
      <c r="U76" s="71">
        <v>0</v>
      </c>
      <c r="V76" s="71">
        <v>1</v>
      </c>
      <c r="W76" s="71">
        <v>30</v>
      </c>
      <c r="X76" s="71">
        <v>11</v>
      </c>
      <c r="Y76" s="71">
        <v>10</v>
      </c>
      <c r="Z76" s="71">
        <v>7</v>
      </c>
      <c r="AA76" s="71">
        <v>1</v>
      </c>
      <c r="AB76" s="71">
        <v>3</v>
      </c>
      <c r="AC76" s="71">
        <v>1</v>
      </c>
      <c r="AD76" s="71">
        <v>1</v>
      </c>
      <c r="AE76" s="71">
        <v>0</v>
      </c>
      <c r="AF76" s="71">
        <v>0</v>
      </c>
      <c r="AG76" s="71">
        <v>0</v>
      </c>
      <c r="AH76" s="71">
        <v>1</v>
      </c>
      <c r="AI76" s="71">
        <v>1</v>
      </c>
      <c r="AJ76" s="71">
        <v>0</v>
      </c>
      <c r="AK76" s="71">
        <v>3</v>
      </c>
      <c r="AL76" s="71">
        <v>0</v>
      </c>
      <c r="AM76" s="71">
        <v>0</v>
      </c>
      <c r="AN76" s="71">
        <v>0</v>
      </c>
      <c r="AO76" s="71">
        <v>0</v>
      </c>
      <c r="AP76" s="71">
        <v>1</v>
      </c>
      <c r="AQ76" s="71">
        <v>0</v>
      </c>
      <c r="AR76" s="71">
        <v>0</v>
      </c>
      <c r="AS76" s="71">
        <v>0</v>
      </c>
      <c r="AT76" s="71">
        <v>0</v>
      </c>
      <c r="AU76" s="71">
        <v>1</v>
      </c>
      <c r="AV76" s="71">
        <v>0</v>
      </c>
      <c r="AW76" s="71">
        <v>23</v>
      </c>
      <c r="AX76" s="71">
        <v>0</v>
      </c>
      <c r="AY76" s="71">
        <v>0</v>
      </c>
      <c r="AZ76" s="71">
        <v>1</v>
      </c>
      <c r="BA76" s="71">
        <v>1</v>
      </c>
      <c r="BB76" s="71">
        <v>1</v>
      </c>
      <c r="BC76" s="71">
        <v>1</v>
      </c>
      <c r="BD76" s="71">
        <v>0</v>
      </c>
      <c r="BE76" s="71">
        <v>0</v>
      </c>
      <c r="BF76" s="71">
        <v>3</v>
      </c>
      <c r="BG76" s="71">
        <v>1</v>
      </c>
      <c r="BH76" s="71">
        <v>1</v>
      </c>
      <c r="BI76" s="71">
        <v>21</v>
      </c>
      <c r="BJ76" s="71">
        <v>0</v>
      </c>
      <c r="BK76" s="71">
        <v>0</v>
      </c>
      <c r="BL76" s="71">
        <v>0</v>
      </c>
      <c r="BM76" s="71">
        <v>1</v>
      </c>
      <c r="BN76" s="71">
        <v>1</v>
      </c>
      <c r="BO76" s="71">
        <v>1</v>
      </c>
      <c r="BP76" s="71">
        <v>8</v>
      </c>
      <c r="BQ76" s="71">
        <v>0</v>
      </c>
      <c r="BR76" s="71">
        <v>0</v>
      </c>
      <c r="BS76" s="71">
        <v>3</v>
      </c>
      <c r="BT76" s="71">
        <v>1</v>
      </c>
      <c r="BU76" s="71">
        <v>1</v>
      </c>
      <c r="BV76" s="71">
        <v>5</v>
      </c>
      <c r="BW76" s="71">
        <v>0</v>
      </c>
      <c r="BX76" s="71">
        <v>10</v>
      </c>
      <c r="BY76" s="71">
        <v>0</v>
      </c>
      <c r="BZ76" s="71">
        <v>0</v>
      </c>
      <c r="CA76" s="71">
        <v>0</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1.4609203798392988E-3</v>
      </c>
      <c r="J77" s="76">
        <v>2.2010271460014674E-3</v>
      </c>
      <c r="K77" s="76">
        <v>8.8235294117647058E-3</v>
      </c>
      <c r="L77" s="76">
        <v>2.6022304832713755E-2</v>
      </c>
      <c r="M77" s="76">
        <v>7.4626865671641792E-4</v>
      </c>
      <c r="N77" s="76">
        <v>2.9873039581777448E-3</v>
      </c>
      <c r="O77" s="76">
        <v>1.5071590052750565E-3</v>
      </c>
      <c r="P77" s="76">
        <v>3.0234315948601664E-3</v>
      </c>
      <c r="Q77" s="76">
        <v>7.5585789871504159E-4</v>
      </c>
      <c r="R77" s="76">
        <v>2.284843869002285E-3</v>
      </c>
      <c r="S77" s="76">
        <v>1.530221882172915E-3</v>
      </c>
      <c r="T77" s="76">
        <v>3.0698388334612432E-3</v>
      </c>
      <c r="U77" s="76">
        <v>0</v>
      </c>
      <c r="V77" s="76">
        <v>7.7279752704791343E-4</v>
      </c>
      <c r="W77" s="76">
        <v>2.3455824863174355E-2</v>
      </c>
      <c r="X77" s="76">
        <v>8.6682427107959027E-3</v>
      </c>
      <c r="Y77" s="76">
        <v>7.874015748031496E-3</v>
      </c>
      <c r="Z77" s="76">
        <v>5.5161544523246652E-3</v>
      </c>
      <c r="AA77" s="76">
        <v>7.9302141157811261E-4</v>
      </c>
      <c r="AB77" s="76">
        <v>2.3961661341853034E-3</v>
      </c>
      <c r="AC77" s="76">
        <v>8.0515297906602254E-4</v>
      </c>
      <c r="AD77" s="76">
        <v>8.0580177276390005E-4</v>
      </c>
      <c r="AE77" s="76">
        <v>0</v>
      </c>
      <c r="AF77" s="76">
        <v>0</v>
      </c>
      <c r="AG77" s="76">
        <v>0</v>
      </c>
      <c r="AH77" s="76">
        <v>8.0064051240992789E-4</v>
      </c>
      <c r="AI77" s="76">
        <v>8.0515297906602254E-4</v>
      </c>
      <c r="AJ77" s="76">
        <v>0</v>
      </c>
      <c r="AK77" s="76">
        <v>2.435064935064935E-3</v>
      </c>
      <c r="AL77" s="76">
        <v>0</v>
      </c>
      <c r="AM77" s="76">
        <v>0</v>
      </c>
      <c r="AN77" s="76">
        <v>0</v>
      </c>
      <c r="AO77" s="76">
        <v>0</v>
      </c>
      <c r="AP77" s="76">
        <v>9.2421441774491681E-4</v>
      </c>
      <c r="AQ77" s="76">
        <v>0</v>
      </c>
      <c r="AR77" s="76">
        <v>0</v>
      </c>
      <c r="AS77" s="76">
        <v>0</v>
      </c>
      <c r="AT77" s="76">
        <v>0</v>
      </c>
      <c r="AU77" s="76">
        <v>9.2764378478664194E-4</v>
      </c>
      <c r="AV77" s="76">
        <v>0</v>
      </c>
      <c r="AW77" s="76">
        <v>2.1415270018621976E-2</v>
      </c>
      <c r="AX77" s="76">
        <v>0</v>
      </c>
      <c r="AY77" s="76">
        <v>0</v>
      </c>
      <c r="AZ77" s="76">
        <v>9.3545369504209543E-4</v>
      </c>
      <c r="BA77" s="76">
        <v>9.3632958801498128E-4</v>
      </c>
      <c r="BB77" s="76">
        <v>9.4161958568738226E-4</v>
      </c>
      <c r="BC77" s="76">
        <v>9.4876660341555979E-4</v>
      </c>
      <c r="BD77" s="76">
        <v>0</v>
      </c>
      <c r="BE77" s="76">
        <v>0</v>
      </c>
      <c r="BF77" s="76">
        <v>2.8328611898016999E-3</v>
      </c>
      <c r="BG77" s="76">
        <v>9.4607379375591296E-4</v>
      </c>
      <c r="BH77" s="76">
        <v>9.4786729857819908E-4</v>
      </c>
      <c r="BI77" s="76">
        <v>1.9905213270142181E-2</v>
      </c>
      <c r="BJ77" s="76">
        <v>0</v>
      </c>
      <c r="BK77" s="76">
        <v>0</v>
      </c>
      <c r="BL77" s="76">
        <v>0</v>
      </c>
      <c r="BM77" s="76">
        <v>9.6061479346781938E-4</v>
      </c>
      <c r="BN77" s="76">
        <v>9.372071227741331E-4</v>
      </c>
      <c r="BO77" s="76">
        <v>9.3370681605975728E-4</v>
      </c>
      <c r="BP77" s="76">
        <v>7.4696545284780582E-3</v>
      </c>
      <c r="BQ77" s="76">
        <v>0</v>
      </c>
      <c r="BR77" s="76">
        <v>0</v>
      </c>
      <c r="BS77" s="76">
        <v>2.7958993476234857E-3</v>
      </c>
      <c r="BT77" s="76">
        <v>9.3196644920782849E-4</v>
      </c>
      <c r="BU77" s="76">
        <v>9.3196644920782849E-4</v>
      </c>
      <c r="BV77" s="76">
        <v>4.6598322460391422E-3</v>
      </c>
      <c r="BW77" s="76">
        <v>0</v>
      </c>
      <c r="BX77" s="76">
        <v>9.3457943925233638E-3</v>
      </c>
      <c r="BY77" s="76">
        <v>0</v>
      </c>
      <c r="BZ77" s="76">
        <v>0</v>
      </c>
      <c r="CA77" s="76">
        <v>0</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29</v>
      </c>
      <c r="J78" s="71">
        <v>38</v>
      </c>
      <c r="K78" s="71">
        <v>93</v>
      </c>
      <c r="L78" s="71">
        <v>230</v>
      </c>
      <c r="M78" s="71">
        <v>104</v>
      </c>
      <c r="N78" s="71">
        <v>141</v>
      </c>
      <c r="O78" s="71">
        <v>73</v>
      </c>
      <c r="P78" s="71">
        <v>38</v>
      </c>
      <c r="Q78" s="71">
        <v>62</v>
      </c>
      <c r="R78" s="71">
        <v>35</v>
      </c>
      <c r="S78" s="71">
        <v>22</v>
      </c>
      <c r="T78" s="71">
        <v>335</v>
      </c>
      <c r="U78" s="71">
        <v>336</v>
      </c>
      <c r="V78" s="71">
        <v>561</v>
      </c>
      <c r="W78" s="71">
        <v>1023</v>
      </c>
      <c r="X78" s="71">
        <v>1628</v>
      </c>
      <c r="Y78" s="71">
        <v>743</v>
      </c>
      <c r="Z78" s="71">
        <v>329</v>
      </c>
      <c r="AA78" s="71">
        <v>22</v>
      </c>
      <c r="AB78" s="71">
        <v>8</v>
      </c>
      <c r="AC78" s="71">
        <v>15</v>
      </c>
      <c r="AD78" s="71">
        <v>10</v>
      </c>
      <c r="AE78" s="71">
        <v>13</v>
      </c>
      <c r="AF78" s="71">
        <v>310</v>
      </c>
      <c r="AG78" s="71">
        <v>1</v>
      </c>
      <c r="AH78" s="71">
        <v>3</v>
      </c>
      <c r="AI78" s="71">
        <v>42</v>
      </c>
      <c r="AJ78" s="71">
        <v>5</v>
      </c>
      <c r="AK78" s="71">
        <v>9</v>
      </c>
      <c r="AL78" s="71">
        <v>3</v>
      </c>
      <c r="AM78" s="71">
        <v>2</v>
      </c>
      <c r="AN78" s="71">
        <v>1</v>
      </c>
      <c r="AO78" s="71">
        <v>2</v>
      </c>
      <c r="AP78" s="71">
        <v>2</v>
      </c>
      <c r="AQ78" s="71">
        <v>2</v>
      </c>
      <c r="AR78" s="71">
        <v>0</v>
      </c>
      <c r="AS78" s="71">
        <v>0</v>
      </c>
      <c r="AT78" s="71">
        <v>0</v>
      </c>
      <c r="AU78" s="71">
        <v>5</v>
      </c>
      <c r="AV78" s="71">
        <v>2</v>
      </c>
      <c r="AW78" s="71">
        <v>50</v>
      </c>
      <c r="AX78" s="71">
        <v>0</v>
      </c>
      <c r="AY78" s="71">
        <v>2</v>
      </c>
      <c r="AZ78" s="71">
        <v>10</v>
      </c>
      <c r="BA78" s="71">
        <v>1</v>
      </c>
      <c r="BB78" s="71">
        <v>1</v>
      </c>
      <c r="BC78" s="71">
        <v>0</v>
      </c>
      <c r="BD78" s="71">
        <v>1</v>
      </c>
      <c r="BE78" s="71">
        <v>1</v>
      </c>
      <c r="BF78" s="71">
        <v>9</v>
      </c>
      <c r="BG78" s="71">
        <v>13</v>
      </c>
      <c r="BH78" s="71">
        <v>5</v>
      </c>
      <c r="BI78" s="71">
        <v>74</v>
      </c>
      <c r="BJ78" s="71">
        <v>3</v>
      </c>
      <c r="BK78" s="71">
        <v>4</v>
      </c>
      <c r="BL78" s="71">
        <v>2</v>
      </c>
      <c r="BM78" s="71">
        <v>2</v>
      </c>
      <c r="BN78" s="71">
        <v>10</v>
      </c>
      <c r="BO78" s="71">
        <v>2</v>
      </c>
      <c r="BP78" s="71">
        <v>0</v>
      </c>
      <c r="BQ78" s="71">
        <v>0</v>
      </c>
      <c r="BR78" s="71">
        <v>0</v>
      </c>
      <c r="BS78" s="71">
        <v>2</v>
      </c>
      <c r="BT78" s="71">
        <v>1</v>
      </c>
      <c r="BU78" s="71">
        <v>0</v>
      </c>
      <c r="BV78" s="71">
        <v>2</v>
      </c>
      <c r="BW78" s="71">
        <v>0</v>
      </c>
      <c r="BX78" s="71">
        <v>120</v>
      </c>
      <c r="BY78" s="71">
        <v>1</v>
      </c>
      <c r="BZ78" s="71">
        <v>18</v>
      </c>
      <c r="CA78" s="71">
        <v>0</v>
      </c>
      <c r="CB78" s="71">
        <v>0</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1.4628732849071833E-3</v>
      </c>
      <c r="J79" s="76">
        <v>1.9107959973852266E-3</v>
      </c>
      <c r="K79" s="76">
        <v>4.6516280698244384E-3</v>
      </c>
      <c r="L79" s="76">
        <v>1.1455894805000748E-2</v>
      </c>
      <c r="M79" s="76">
        <v>5.1730998806207721E-3</v>
      </c>
      <c r="N79" s="76">
        <v>7.0138785255931951E-3</v>
      </c>
      <c r="O79" s="76">
        <v>3.6230085860340464E-3</v>
      </c>
      <c r="P79" s="76">
        <v>1.8824928168037253E-3</v>
      </c>
      <c r="Q79" s="76">
        <v>3.0655129789864031E-3</v>
      </c>
      <c r="R79" s="76">
        <v>1.7265193370165745E-3</v>
      </c>
      <c r="S79" s="76">
        <v>1.084438310247942E-3</v>
      </c>
      <c r="T79" s="76">
        <v>1.6478111165764881E-2</v>
      </c>
      <c r="U79" s="76">
        <v>1.6477857878475798E-2</v>
      </c>
      <c r="V79" s="76">
        <v>2.7432762836185818E-2</v>
      </c>
      <c r="W79" s="76">
        <v>4.9951171874999999E-2</v>
      </c>
      <c r="X79" s="76">
        <v>7.9527135948414832E-2</v>
      </c>
      <c r="Y79" s="76">
        <v>3.6270441786673178E-2</v>
      </c>
      <c r="Z79" s="76">
        <v>1.6054262431074027E-2</v>
      </c>
      <c r="AA79" s="76">
        <v>1.0697787503039144E-3</v>
      </c>
      <c r="AB79" s="76">
        <v>3.8688461166457103E-4</v>
      </c>
      <c r="AC79" s="76">
        <v>7.2411296162201298E-4</v>
      </c>
      <c r="AD79" s="76">
        <v>4.8213683043247672E-4</v>
      </c>
      <c r="AE79" s="76">
        <v>6.2584248026189095E-4</v>
      </c>
      <c r="AF79" s="76">
        <v>1.4924654566462857E-2</v>
      </c>
      <c r="AG79" s="76">
        <v>4.8090795421756275E-5</v>
      </c>
      <c r="AH79" s="76">
        <v>1.4424463890758726E-4</v>
      </c>
      <c r="AI79" s="76">
        <v>2.0185514490315758E-3</v>
      </c>
      <c r="AJ79" s="76">
        <v>2.4014216416118342E-4</v>
      </c>
      <c r="AK79" s="76">
        <v>4.3179964496473637E-4</v>
      </c>
      <c r="AL79" s="76">
        <v>1.4382970562853582E-4</v>
      </c>
      <c r="AM79" s="76">
        <v>9.5799204866599605E-5</v>
      </c>
      <c r="AN79" s="76">
        <v>4.7810288774144196E-5</v>
      </c>
      <c r="AO79" s="76">
        <v>9.6979101003733691E-5</v>
      </c>
      <c r="AP79" s="76">
        <v>9.6651041414971245E-5</v>
      </c>
      <c r="AQ79" s="76">
        <v>9.4939713282065892E-5</v>
      </c>
      <c r="AR79" s="76">
        <v>0</v>
      </c>
      <c r="AS79" s="76">
        <v>0</v>
      </c>
      <c r="AT79" s="76">
        <v>0</v>
      </c>
      <c r="AU79" s="76">
        <v>2.4053494972819551E-4</v>
      </c>
      <c r="AV79" s="76">
        <v>9.6084554407878937E-5</v>
      </c>
      <c r="AW79" s="76">
        <v>2.4046554128793344E-3</v>
      </c>
      <c r="AX79" s="76">
        <v>0</v>
      </c>
      <c r="AY79" s="76">
        <v>9.5996928098300856E-5</v>
      </c>
      <c r="AZ79" s="76">
        <v>4.8021513638109872E-4</v>
      </c>
      <c r="BA79" s="76">
        <v>4.8028432832236681E-5</v>
      </c>
      <c r="BB79" s="76">
        <v>4.7892720306513412E-5</v>
      </c>
      <c r="BC79" s="76">
        <v>0</v>
      </c>
      <c r="BD79" s="76">
        <v>4.7938638542665386E-5</v>
      </c>
      <c r="BE79" s="76">
        <v>4.7975436576472843E-5</v>
      </c>
      <c r="BF79" s="76">
        <v>4.3064261447916169E-4</v>
      </c>
      <c r="BG79" s="76">
        <v>6.2174183366014632E-4</v>
      </c>
      <c r="BH79" s="76">
        <v>2.396242691459791E-4</v>
      </c>
      <c r="BI79" s="76">
        <v>3.5347504179603535E-3</v>
      </c>
      <c r="BJ79" s="76">
        <v>1.4295244448680073E-4</v>
      </c>
      <c r="BK79" s="76">
        <v>1.8994254238092977E-4</v>
      </c>
      <c r="BL79" s="76">
        <v>9.1445292853550359E-5</v>
      </c>
      <c r="BM79" s="76">
        <v>9.1445292853550359E-5</v>
      </c>
      <c r="BN79" s="76">
        <v>4.5193654810864555E-4</v>
      </c>
      <c r="BO79" s="76">
        <v>9.0297530362544578E-5</v>
      </c>
      <c r="BP79" s="76">
        <v>0</v>
      </c>
      <c r="BQ79" s="76">
        <v>0</v>
      </c>
      <c r="BR79" s="76">
        <v>0</v>
      </c>
      <c r="BS79" s="76">
        <v>8.8723272114275568E-5</v>
      </c>
      <c r="BT79" s="76">
        <v>4.4361636057137784E-5</v>
      </c>
      <c r="BU79" s="76">
        <v>0</v>
      </c>
      <c r="BV79" s="76">
        <v>8.8628910750686868E-5</v>
      </c>
      <c r="BW79" s="76">
        <v>0</v>
      </c>
      <c r="BX79" s="76">
        <v>5.2973116143557146E-3</v>
      </c>
      <c r="BY79" s="76">
        <v>4.4058686169978412E-5</v>
      </c>
      <c r="BZ79" s="76">
        <v>7.9061799973646069E-4</v>
      </c>
      <c r="CA79" s="76">
        <v>0</v>
      </c>
      <c r="CB79" s="76">
        <v>0</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(INDIRECT("H84")+INDIRECT("I84")+INDIRECT("J84")+INDIRECT("K84")+INDIRECT("L84")+INDIRECT("M84")+INDIRECT("N84")+INDIRECT("O84")+INDIRECT("P84")+INDIRECT("Q84")+INDIRECT("R84")+INDIRECT("S84")) /12</f>
        <v>#REF!</v>
      </c>
      <c r="H82" s="71" t="e">
        <f>#REF!</f>
        <v>#REF!</v>
      </c>
      <c r="I82" s="71">
        <v>521</v>
      </c>
      <c r="J82" s="71">
        <v>679</v>
      </c>
      <c r="K82" s="71">
        <v>745</v>
      </c>
      <c r="L82" s="71">
        <v>847</v>
      </c>
      <c r="M82" s="71">
        <v>1012</v>
      </c>
      <c r="N82" s="71">
        <v>1218</v>
      </c>
      <c r="O82" s="71">
        <v>1091</v>
      </c>
      <c r="P82" s="71">
        <v>1141</v>
      </c>
      <c r="Q82" s="71">
        <v>1248</v>
      </c>
      <c r="R82" s="71">
        <v>1119</v>
      </c>
      <c r="S82" s="71">
        <v>1138</v>
      </c>
      <c r="T82" s="71">
        <v>1311</v>
      </c>
      <c r="U82" s="71">
        <v>877</v>
      </c>
      <c r="V82" s="71">
        <v>792</v>
      </c>
      <c r="W82" s="71">
        <v>726</v>
      </c>
      <c r="X82" s="71">
        <v>817</v>
      </c>
      <c r="Y82" s="71">
        <v>762</v>
      </c>
      <c r="Z82" s="71">
        <v>669</v>
      </c>
      <c r="AA82" s="71">
        <v>643</v>
      </c>
      <c r="AB82" s="71">
        <v>690</v>
      </c>
      <c r="AC82" s="71">
        <v>663</v>
      </c>
      <c r="AD82" s="71">
        <v>631</v>
      </c>
      <c r="AE82" s="71">
        <v>632</v>
      </c>
      <c r="AF82" s="71">
        <v>697</v>
      </c>
      <c r="AG82" s="71">
        <v>456</v>
      </c>
      <c r="AH82" s="71">
        <v>632</v>
      </c>
      <c r="AI82" s="71">
        <v>649</v>
      </c>
      <c r="AJ82" s="71">
        <v>598</v>
      </c>
      <c r="AK82" s="71">
        <v>539</v>
      </c>
      <c r="AL82" s="71">
        <v>603</v>
      </c>
      <c r="AM82" s="71">
        <v>661</v>
      </c>
      <c r="AN82" s="71">
        <v>641</v>
      </c>
      <c r="AO82" s="71">
        <v>571</v>
      </c>
      <c r="AP82" s="71">
        <v>611</v>
      </c>
      <c r="AQ82" s="71">
        <v>1133</v>
      </c>
      <c r="AR82" s="71">
        <v>951</v>
      </c>
      <c r="AS82" s="71">
        <v>993</v>
      </c>
      <c r="AT82" s="71">
        <v>906</v>
      </c>
      <c r="AU82" s="71">
        <v>580</v>
      </c>
      <c r="AV82" s="71">
        <v>478</v>
      </c>
      <c r="AW82" s="71">
        <v>413</v>
      </c>
      <c r="AX82" s="71">
        <v>1370</v>
      </c>
      <c r="AY82" s="71">
        <v>1531</v>
      </c>
      <c r="AZ82" s="71">
        <v>1422</v>
      </c>
      <c r="BA82" s="71">
        <v>1787</v>
      </c>
      <c r="BB82" s="71">
        <v>1661</v>
      </c>
      <c r="BC82" s="71">
        <v>1604</v>
      </c>
      <c r="BD82" s="71">
        <v>1792</v>
      </c>
      <c r="BE82" s="71">
        <v>1556</v>
      </c>
      <c r="BF82" s="71">
        <v>1473</v>
      </c>
      <c r="BG82" s="71">
        <v>1744</v>
      </c>
      <c r="BH82" s="71">
        <v>1590</v>
      </c>
      <c r="BI82" s="71">
        <v>1370</v>
      </c>
      <c r="BJ82" s="71">
        <v>2014</v>
      </c>
      <c r="BK82" s="71">
        <v>1709</v>
      </c>
      <c r="BL82" s="71">
        <v>1759</v>
      </c>
      <c r="BM82" s="71">
        <v>1872</v>
      </c>
      <c r="BN82" s="71">
        <v>1809</v>
      </c>
      <c r="BO82" s="71">
        <v>1859</v>
      </c>
      <c r="BP82" s="71">
        <v>1910</v>
      </c>
      <c r="BQ82" s="71">
        <v>1695</v>
      </c>
      <c r="BR82" s="71">
        <v>1858</v>
      </c>
      <c r="BS82" s="71">
        <v>1976</v>
      </c>
      <c r="BT82" s="71" t="e">
        <f>#REF!</f>
        <v>#REF!</v>
      </c>
      <c r="BU82" s="71" t="e">
        <f>#REF!</f>
        <v>#REF!</v>
      </c>
      <c r="BV82" s="71" t="e">
        <f>#REF!</f>
        <v>#REF!</v>
      </c>
      <c r="BW82" s="71" t="e">
        <f>#REF!</f>
        <v>#REF!</v>
      </c>
      <c r="BX82" s="71" t="e">
        <f>#REF!</f>
        <v>#REF!</v>
      </c>
      <c r="BY82" s="71" t="e">
        <f>#REF!</f>
        <v>#REF!</v>
      </c>
      <c r="BZ82" s="71" t="e">
        <f>#REF!</f>
        <v>#REF!</v>
      </c>
      <c r="CA82" s="73">
        <v>1361</v>
      </c>
      <c r="CB82" s="73">
        <v>8383</v>
      </c>
      <c r="CC82" s="73">
        <v>1771</v>
      </c>
      <c r="CD82" s="73">
        <v>1553</v>
      </c>
      <c r="CE82" s="73">
        <v>1871</v>
      </c>
      <c r="CF82" s="73">
        <v>1659</v>
      </c>
    </row>
    <row r="83" spans="1:84" x14ac:dyDescent="0.25">
      <c r="A83" s="48" t="s">
        <v>88</v>
      </c>
      <c r="B83" s="62" t="s">
        <v>74</v>
      </c>
      <c r="C83" s="63" t="s">
        <v>89</v>
      </c>
      <c r="D83" s="17"/>
      <c r="E83" s="11"/>
      <c r="F83" s="27" t="s">
        <v>68</v>
      </c>
      <c r="G83" s="23" t="e">
        <f ca="1">G82/G8</f>
        <v>#REF!</v>
      </c>
      <c r="H83" s="76" t="e">
        <f>IF(H8=0, 0, H82/H8)</f>
        <v>#REF!</v>
      </c>
      <c r="I83" s="76">
        <v>2.4583588920870099E-2</v>
      </c>
      <c r="J83" s="76">
        <v>3.1952941176470587E-2</v>
      </c>
      <c r="K83" s="76">
        <v>3.4889711047627968E-2</v>
      </c>
      <c r="L83" s="76">
        <v>3.9538791896181494E-2</v>
      </c>
      <c r="M83" s="76">
        <v>4.7192687931356093E-2</v>
      </c>
      <c r="N83" s="76">
        <v>5.6804402574386716E-2</v>
      </c>
      <c r="O83" s="76">
        <v>5.0800894021233008E-2</v>
      </c>
      <c r="P83" s="76">
        <v>5.3047561485889627E-2</v>
      </c>
      <c r="Q83" s="76">
        <v>5.7917208093558568E-2</v>
      </c>
      <c r="R83" s="76">
        <v>5.1841556636553161E-2</v>
      </c>
      <c r="S83" s="76">
        <v>5.2699824025192181E-2</v>
      </c>
      <c r="T83" s="76">
        <v>6.0601858272084315E-2</v>
      </c>
      <c r="U83" s="76">
        <v>4.0429651484418218E-2</v>
      </c>
      <c r="V83" s="76">
        <v>3.6423841059602648E-2</v>
      </c>
      <c r="W83" s="76">
        <v>3.336550392940852E-2</v>
      </c>
      <c r="X83" s="76">
        <v>3.7580496780128793E-2</v>
      </c>
      <c r="Y83" s="76">
        <v>3.5026430705584921E-2</v>
      </c>
      <c r="Z83" s="76">
        <v>3.0741659773917837E-2</v>
      </c>
      <c r="AA83" s="76">
        <v>2.9460276734170256E-2</v>
      </c>
      <c r="AB83" s="76">
        <v>3.1463748290013679E-2</v>
      </c>
      <c r="AC83" s="76">
        <v>3.0195381882770871E-2</v>
      </c>
      <c r="AD83" s="76">
        <v>2.8705304339914476E-2</v>
      </c>
      <c r="AE83" s="76">
        <v>2.8710307545541273E-2</v>
      </c>
      <c r="AF83" s="76">
        <v>3.1664546610939488E-2</v>
      </c>
      <c r="AG83" s="76">
        <v>2.0696228384695682E-2</v>
      </c>
      <c r="AH83" s="76">
        <v>2.8666031659636233E-2</v>
      </c>
      <c r="AI83" s="76">
        <v>2.9434441471268537E-2</v>
      </c>
      <c r="AJ83" s="76">
        <v>2.710911646040165E-2</v>
      </c>
      <c r="AK83" s="76">
        <v>2.4416761041902605E-2</v>
      </c>
      <c r="AL83" s="76">
        <v>2.7301127359985512E-2</v>
      </c>
      <c r="AM83" s="76">
        <v>2.9891918780807668E-2</v>
      </c>
      <c r="AN83" s="76">
        <v>2.8939051918735893E-2</v>
      </c>
      <c r="AO83" s="76">
        <v>2.6302455202911235E-2</v>
      </c>
      <c r="AP83" s="76">
        <v>2.8059701492537312E-2</v>
      </c>
      <c r="AQ83" s="76">
        <v>5.0827688304696965E-2</v>
      </c>
      <c r="AR83" s="76">
        <v>4.3571886740584626E-2</v>
      </c>
      <c r="AS83" s="76">
        <v>4.543166948803587E-2</v>
      </c>
      <c r="AT83" s="76">
        <v>4.140767824497258E-2</v>
      </c>
      <c r="AU83" s="76">
        <v>2.6526412074091014E-2</v>
      </c>
      <c r="AV83" s="76">
        <v>2.1832465515666394E-2</v>
      </c>
      <c r="AW83" s="76">
        <v>1.888690721178031E-2</v>
      </c>
      <c r="AX83" s="76">
        <v>6.257422124783045E-2</v>
      </c>
      <c r="AY83" s="76">
        <v>6.9889527983200944E-2</v>
      </c>
      <c r="AZ83" s="76">
        <v>6.4952267848170653E-2</v>
      </c>
      <c r="BA83" s="76">
        <v>8.1639179496550779E-2</v>
      </c>
      <c r="BB83" s="76">
        <v>7.5699571597848875E-2</v>
      </c>
      <c r="BC83" s="76">
        <v>7.3161831782521433E-2</v>
      </c>
      <c r="BD83" s="76">
        <v>8.174809543360248E-2</v>
      </c>
      <c r="BE83" s="76">
        <v>7.1040496735607001E-2</v>
      </c>
      <c r="BF83" s="76">
        <v>6.7082612259768651E-2</v>
      </c>
      <c r="BG83" s="76">
        <v>7.9395429299827E-2</v>
      </c>
      <c r="BH83" s="76">
        <v>7.2533187354591494E-2</v>
      </c>
      <c r="BI83" s="76">
        <v>6.2301045929968164E-2</v>
      </c>
      <c r="BJ83" s="76">
        <v>9.1371018963796388E-2</v>
      </c>
      <c r="BK83" s="76">
        <v>7.7298837577457147E-2</v>
      </c>
      <c r="BL83" s="76">
        <v>7.6771997206703912E-2</v>
      </c>
      <c r="BM83" s="76">
        <v>8.1703910614525144E-2</v>
      </c>
      <c r="BN83" s="76">
        <v>7.7994308872984391E-2</v>
      </c>
      <c r="BO83" s="76">
        <v>8.0060292850990519E-2</v>
      </c>
      <c r="BP83" s="76">
        <v>8.2125811583609237E-2</v>
      </c>
      <c r="BQ83" s="76">
        <v>7.2703096851677099E-2</v>
      </c>
      <c r="BR83" s="76">
        <v>7.9473031352923565E-2</v>
      </c>
      <c r="BS83" s="76">
        <v>8.3675629896252379E-2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5.6848084875318491E-2</v>
      </c>
      <c r="CB83" s="76">
        <v>0.34735228308610261</v>
      </c>
      <c r="CC83" s="76">
        <v>7.2739967963198746E-2</v>
      </c>
      <c r="CD83" s="76">
        <v>6.3478438585734723E-2</v>
      </c>
      <c r="CE83" s="76">
        <v>7.6289500509684E-2</v>
      </c>
      <c r="CF83" s="76">
        <v>6.7595648453734267E-2</v>
      </c>
    </row>
    <row r="84" spans="1:84" x14ac:dyDescent="0.25">
      <c r="A84" s="17"/>
      <c r="B84" s="17"/>
      <c r="C84" s="17"/>
      <c r="D84" s="17"/>
      <c r="E84" s="11"/>
      <c r="F84" s="148" t="s">
        <v>90</v>
      </c>
      <c r="G84" s="111" t="e">
        <f ca="1">(INDIRECT("H84")+INDIRECT("I84")+INDIRECT("J84")+INDIRECT("K84")+INDIRECT("L84")+INDIRECT("M84")+INDIRECT("N84")+INDIRECT("O84")+INDIRECT("P84")+INDIRECT("Q84")+INDIRECT("R84")+INDIRECT("S84")) /12</f>
        <v>#REF!</v>
      </c>
      <c r="H84" s="71" t="e">
        <f>#REF!</f>
        <v>#REF!</v>
      </c>
      <c r="I84" s="71">
        <v>0</v>
      </c>
      <c r="J84" s="71">
        <v>0</v>
      </c>
      <c r="K84" s="71">
        <v>0</v>
      </c>
      <c r="L84" s="71">
        <v>0</v>
      </c>
      <c r="M84" s="71">
        <v>0</v>
      </c>
      <c r="N84" s="71">
        <v>1</v>
      </c>
      <c r="O84" s="71">
        <v>0</v>
      </c>
      <c r="P84" s="71">
        <v>0</v>
      </c>
      <c r="Q84" s="71">
        <v>0</v>
      </c>
      <c r="R84" s="71">
        <v>0</v>
      </c>
      <c r="S84" s="71">
        <v>0</v>
      </c>
      <c r="T84" s="71">
        <v>0</v>
      </c>
      <c r="U84" s="71">
        <v>1</v>
      </c>
      <c r="V84" s="71">
        <v>0</v>
      </c>
      <c r="W84" s="71">
        <v>0</v>
      </c>
      <c r="X84" s="71">
        <v>1</v>
      </c>
      <c r="Y84" s="71">
        <v>0</v>
      </c>
      <c r="Z84" s="71">
        <v>0</v>
      </c>
      <c r="AA84" s="71">
        <v>0</v>
      </c>
      <c r="AB84" s="71">
        <v>1</v>
      </c>
      <c r="AC84" s="71">
        <v>0</v>
      </c>
      <c r="AD84" s="71">
        <v>1</v>
      </c>
      <c r="AE84" s="71">
        <v>0</v>
      </c>
      <c r="AF84" s="71">
        <v>0</v>
      </c>
      <c r="AG84" s="71">
        <v>0</v>
      </c>
      <c r="AH84" s="71">
        <v>1</v>
      </c>
      <c r="AI84" s="71">
        <v>0</v>
      </c>
      <c r="AJ84" s="71">
        <v>0</v>
      </c>
      <c r="AK84" s="71">
        <v>1</v>
      </c>
      <c r="AL84" s="71">
        <v>1</v>
      </c>
      <c r="AM84" s="71">
        <v>1</v>
      </c>
      <c r="AN84" s="71">
        <v>1</v>
      </c>
      <c r="AO84" s="71">
        <v>1</v>
      </c>
      <c r="AP84" s="71">
        <v>1</v>
      </c>
      <c r="AQ84" s="71">
        <v>1</v>
      </c>
      <c r="AR84" s="71">
        <v>1</v>
      </c>
      <c r="AS84" s="71">
        <v>1</v>
      </c>
      <c r="AT84" s="71">
        <v>1</v>
      </c>
      <c r="AU84" s="71">
        <v>0</v>
      </c>
      <c r="AV84" s="71">
        <v>1</v>
      </c>
      <c r="AW84" s="71">
        <v>1</v>
      </c>
      <c r="AX84" s="71">
        <v>1</v>
      </c>
      <c r="AY84" s="71">
        <v>1</v>
      </c>
      <c r="AZ84" s="71">
        <v>1</v>
      </c>
      <c r="BA84" s="71">
        <v>1</v>
      </c>
      <c r="BB84" s="71">
        <v>1</v>
      </c>
      <c r="BC84" s="71">
        <v>1</v>
      </c>
      <c r="BD84" s="71">
        <v>1</v>
      </c>
      <c r="BE84" s="71">
        <v>1</v>
      </c>
      <c r="BF84" s="71">
        <v>1</v>
      </c>
      <c r="BG84" s="71">
        <v>1</v>
      </c>
      <c r="BH84" s="71">
        <v>1</v>
      </c>
      <c r="BI84" s="71">
        <v>1</v>
      </c>
      <c r="BJ84" s="71">
        <v>2</v>
      </c>
      <c r="BK84" s="71">
        <v>1</v>
      </c>
      <c r="BL84" s="71">
        <v>1</v>
      </c>
      <c r="BM84" s="71">
        <v>1</v>
      </c>
      <c r="BN84" s="71">
        <v>1</v>
      </c>
      <c r="BO84" s="71">
        <v>2</v>
      </c>
      <c r="BP84" s="71">
        <v>1</v>
      </c>
      <c r="BQ84" s="71">
        <v>1</v>
      </c>
      <c r="BR84" s="71">
        <v>1</v>
      </c>
      <c r="BS84" s="71">
        <v>0</v>
      </c>
      <c r="BT84" s="71">
        <v>1</v>
      </c>
      <c r="BU84" s="71">
        <v>1</v>
      </c>
      <c r="BV84" s="71">
        <v>3</v>
      </c>
      <c r="BW84" s="71">
        <v>3</v>
      </c>
      <c r="BX84" s="71">
        <v>2</v>
      </c>
      <c r="BY84" s="71">
        <v>2</v>
      </c>
      <c r="BZ84" s="71">
        <v>1</v>
      </c>
      <c r="CA84" s="71">
        <v>2</v>
      </c>
      <c r="CB84" s="71">
        <v>19</v>
      </c>
      <c r="CC84" s="71">
        <v>0</v>
      </c>
      <c r="CD84" s="71">
        <v>1</v>
      </c>
      <c r="CE84" s="71">
        <v>0</v>
      </c>
      <c r="CF84" s="71">
        <v>1</v>
      </c>
    </row>
    <row r="85" spans="1:84" x14ac:dyDescent="0.25">
      <c r="A85" s="48" t="s">
        <v>88</v>
      </c>
      <c r="B85" s="62" t="s">
        <v>74</v>
      </c>
      <c r="C85" s="63" t="s">
        <v>89</v>
      </c>
      <c r="D85" s="17"/>
      <c r="E85" s="11"/>
      <c r="F85" s="27" t="s">
        <v>68</v>
      </c>
      <c r="G85" s="23" t="e">
        <f ca="1">G84/G8</f>
        <v>#REF!</v>
      </c>
      <c r="H85" s="76" t="e">
        <f>IF(H5=0, 0, H84/H5)</f>
        <v>#REF!</v>
      </c>
      <c r="I85" s="76">
        <v>0</v>
      </c>
      <c r="J85" s="76">
        <v>0</v>
      </c>
      <c r="K85" s="76">
        <v>0</v>
      </c>
      <c r="L85" s="76">
        <v>0</v>
      </c>
      <c r="M85" s="76">
        <v>0</v>
      </c>
      <c r="N85" s="76">
        <v>7.468259895444362E-4</v>
      </c>
      <c r="O85" s="76">
        <v>0</v>
      </c>
      <c r="P85" s="76">
        <v>0</v>
      </c>
      <c r="Q85" s="76">
        <v>0</v>
      </c>
      <c r="R85" s="76">
        <v>0</v>
      </c>
      <c r="S85" s="76">
        <v>0</v>
      </c>
      <c r="T85" s="76">
        <v>0</v>
      </c>
      <c r="U85" s="76">
        <v>7.6863950807071484E-4</v>
      </c>
      <c r="V85" s="76">
        <v>0</v>
      </c>
      <c r="W85" s="76">
        <v>0</v>
      </c>
      <c r="X85" s="76">
        <v>7.8802206461780935E-4</v>
      </c>
      <c r="Y85" s="76">
        <v>0</v>
      </c>
      <c r="Z85" s="76">
        <v>0</v>
      </c>
      <c r="AA85" s="76">
        <v>0</v>
      </c>
      <c r="AB85" s="76">
        <v>7.9872204472843447E-4</v>
      </c>
      <c r="AC85" s="76">
        <v>0</v>
      </c>
      <c r="AD85" s="76">
        <v>8.0580177276390005E-4</v>
      </c>
      <c r="AE85" s="76">
        <v>0</v>
      </c>
      <c r="AF85" s="76">
        <v>0</v>
      </c>
      <c r="AG85" s="76">
        <v>0</v>
      </c>
      <c r="AH85" s="76">
        <v>8.0064051240992789E-4</v>
      </c>
      <c r="AI85" s="76">
        <v>0</v>
      </c>
      <c r="AJ85" s="76">
        <v>0</v>
      </c>
      <c r="AK85" s="76">
        <v>8.1168831168831174E-4</v>
      </c>
      <c r="AL85" s="76">
        <v>8.1366965012205042E-4</v>
      </c>
      <c r="AM85" s="76">
        <v>8.090614886731392E-4</v>
      </c>
      <c r="AN85" s="76">
        <v>8.1037277147487841E-4</v>
      </c>
      <c r="AO85" s="76">
        <v>9.2081031307550648E-4</v>
      </c>
      <c r="AP85" s="76">
        <v>9.2421441774491681E-4</v>
      </c>
      <c r="AQ85" s="76">
        <v>8.1632653061224493E-4</v>
      </c>
      <c r="AR85" s="76">
        <v>9.2336103416435823E-4</v>
      </c>
      <c r="AS85" s="76">
        <v>9.2592592592592596E-4</v>
      </c>
      <c r="AT85" s="76">
        <v>9.2506938020351531E-4</v>
      </c>
      <c r="AU85" s="76">
        <v>0</v>
      </c>
      <c r="AV85" s="76">
        <v>9.2678405931417981E-4</v>
      </c>
      <c r="AW85" s="76">
        <v>9.3109869646182495E-4</v>
      </c>
      <c r="AX85" s="76">
        <v>9.2936802973977691E-4</v>
      </c>
      <c r="AY85" s="76">
        <v>9.3283582089552237E-4</v>
      </c>
      <c r="AZ85" s="76">
        <v>9.3545369504209543E-4</v>
      </c>
      <c r="BA85" s="76">
        <v>9.3632958801498128E-4</v>
      </c>
      <c r="BB85" s="76">
        <v>9.4161958568738226E-4</v>
      </c>
      <c r="BC85" s="76">
        <v>9.4876660341555979E-4</v>
      </c>
      <c r="BD85" s="76">
        <v>9.42507068803016E-4</v>
      </c>
      <c r="BE85" s="76">
        <v>9.4428706326723328E-4</v>
      </c>
      <c r="BF85" s="76">
        <v>9.4428706326723328E-4</v>
      </c>
      <c r="BG85" s="76">
        <v>9.4607379375591296E-4</v>
      </c>
      <c r="BH85" s="76">
        <v>9.4786729857819908E-4</v>
      </c>
      <c r="BI85" s="76">
        <v>9.4786729857819908E-4</v>
      </c>
      <c r="BJ85" s="76">
        <v>1.893939393939394E-3</v>
      </c>
      <c r="BK85" s="76">
        <v>9.5238095238095238E-4</v>
      </c>
      <c r="BL85" s="76">
        <v>9.6061479346781938E-4</v>
      </c>
      <c r="BM85" s="76">
        <v>9.6061479346781938E-4</v>
      </c>
      <c r="BN85" s="76">
        <v>9.372071227741331E-4</v>
      </c>
      <c r="BO85" s="76">
        <v>1.8674136321195146E-3</v>
      </c>
      <c r="BP85" s="76">
        <v>9.3370681605975728E-4</v>
      </c>
      <c r="BQ85" s="76">
        <v>9.3023255813953494E-4</v>
      </c>
      <c r="BR85" s="76">
        <v>9.2936802973977691E-4</v>
      </c>
      <c r="BS85" s="76">
        <v>0</v>
      </c>
      <c r="BT85" s="76">
        <v>9.3196644920782849E-4</v>
      </c>
      <c r="BU85" s="76">
        <v>9.3196644920782849E-4</v>
      </c>
      <c r="BV85" s="76">
        <v>2.7958993476234857E-3</v>
      </c>
      <c r="BW85" s="76">
        <v>2.7958993476234857E-3</v>
      </c>
      <c r="BX85" s="76">
        <v>1.869158878504673E-3</v>
      </c>
      <c r="BY85" s="76">
        <v>1.8604651162790699E-3</v>
      </c>
      <c r="BZ85" s="76">
        <v>9.3023255813953494E-4</v>
      </c>
      <c r="CA85" s="76">
        <v>1.863932898415657E-3</v>
      </c>
      <c r="CB85" s="76">
        <v>1.7873941674506115E-2</v>
      </c>
      <c r="CC85" s="76">
        <v>0</v>
      </c>
      <c r="CD85" s="76">
        <v>9.4073377234242712E-4</v>
      </c>
      <c r="CE85" s="76">
        <v>0</v>
      </c>
      <c r="CF85" s="76">
        <v>9.3196644920782849E-4</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1" t="e">
        <f>#REF!</f>
        <v>#REF!</v>
      </c>
      <c r="I86" s="71">
        <v>521</v>
      </c>
      <c r="J86" s="71">
        <v>679</v>
      </c>
      <c r="K86" s="71">
        <v>745</v>
      </c>
      <c r="L86" s="71">
        <v>847</v>
      </c>
      <c r="M86" s="71">
        <v>1012</v>
      </c>
      <c r="N86" s="71">
        <v>1217</v>
      </c>
      <c r="O86" s="71">
        <v>1091</v>
      </c>
      <c r="P86" s="71">
        <v>1141</v>
      </c>
      <c r="Q86" s="71">
        <v>1248</v>
      </c>
      <c r="R86" s="71">
        <v>1119</v>
      </c>
      <c r="S86" s="71">
        <v>1138</v>
      </c>
      <c r="T86" s="71">
        <v>1311</v>
      </c>
      <c r="U86" s="71">
        <v>876</v>
      </c>
      <c r="V86" s="71">
        <v>792</v>
      </c>
      <c r="W86" s="71">
        <v>726</v>
      </c>
      <c r="X86" s="71">
        <v>816</v>
      </c>
      <c r="Y86" s="71">
        <v>762</v>
      </c>
      <c r="Z86" s="71">
        <v>669</v>
      </c>
      <c r="AA86" s="71">
        <v>643</v>
      </c>
      <c r="AB86" s="71">
        <v>689</v>
      </c>
      <c r="AC86" s="71">
        <v>663</v>
      </c>
      <c r="AD86" s="71">
        <v>630</v>
      </c>
      <c r="AE86" s="71">
        <v>632</v>
      </c>
      <c r="AF86" s="71">
        <v>697</v>
      </c>
      <c r="AG86" s="71">
        <v>456</v>
      </c>
      <c r="AH86" s="71">
        <v>631</v>
      </c>
      <c r="AI86" s="71">
        <v>649</v>
      </c>
      <c r="AJ86" s="71">
        <v>598</v>
      </c>
      <c r="AK86" s="71">
        <v>538</v>
      </c>
      <c r="AL86" s="71">
        <v>602</v>
      </c>
      <c r="AM86" s="71">
        <v>660</v>
      </c>
      <c r="AN86" s="71">
        <v>640</v>
      </c>
      <c r="AO86" s="71">
        <v>570</v>
      </c>
      <c r="AP86" s="71">
        <v>610</v>
      </c>
      <c r="AQ86" s="71">
        <v>1132</v>
      </c>
      <c r="AR86" s="71">
        <v>950</v>
      </c>
      <c r="AS86" s="71">
        <v>992</v>
      </c>
      <c r="AT86" s="71">
        <v>905</v>
      </c>
      <c r="AU86" s="71">
        <v>580</v>
      </c>
      <c r="AV86" s="71">
        <v>477</v>
      </c>
      <c r="AW86" s="71">
        <v>412</v>
      </c>
      <c r="AX86" s="71">
        <v>1369</v>
      </c>
      <c r="AY86" s="71">
        <v>1530</v>
      </c>
      <c r="AZ86" s="71">
        <v>1421</v>
      </c>
      <c r="BA86" s="71">
        <v>1786</v>
      </c>
      <c r="BB86" s="71">
        <v>1660</v>
      </c>
      <c r="BC86" s="71">
        <v>1603</v>
      </c>
      <c r="BD86" s="71">
        <v>1791</v>
      </c>
      <c r="BE86" s="71">
        <v>1555</v>
      </c>
      <c r="BF86" s="71">
        <v>1472</v>
      </c>
      <c r="BG86" s="71">
        <v>1743</v>
      </c>
      <c r="BH86" s="71">
        <v>1589</v>
      </c>
      <c r="BI86" s="71">
        <v>1369</v>
      </c>
      <c r="BJ86" s="71">
        <v>2012</v>
      </c>
      <c r="BK86" s="71">
        <v>1709</v>
      </c>
      <c r="BL86" s="71">
        <v>1758</v>
      </c>
      <c r="BM86" s="71">
        <v>1871</v>
      </c>
      <c r="BN86" s="71">
        <v>1808</v>
      </c>
      <c r="BO86" s="71">
        <v>1857</v>
      </c>
      <c r="BP86" s="71">
        <v>1909</v>
      </c>
      <c r="BQ86" s="71">
        <v>1694</v>
      </c>
      <c r="BR86" s="71">
        <v>1857</v>
      </c>
      <c r="BS86" s="71">
        <v>1876</v>
      </c>
      <c r="BT86" s="71">
        <v>1330</v>
      </c>
      <c r="BU86" s="71">
        <v>838</v>
      </c>
      <c r="BV86" s="71">
        <v>1568</v>
      </c>
      <c r="BW86" s="71">
        <v>1882</v>
      </c>
      <c r="BX86" s="71">
        <v>1562</v>
      </c>
      <c r="BY86" s="71">
        <v>3108</v>
      </c>
      <c r="BZ86" s="71">
        <v>1993</v>
      </c>
      <c r="CA86" s="71">
        <v>1359</v>
      </c>
      <c r="CB86" s="71">
        <v>8364</v>
      </c>
      <c r="CC86" s="71">
        <v>1771</v>
      </c>
      <c r="CD86" s="71">
        <v>1552</v>
      </c>
      <c r="CE86" s="71">
        <v>1871</v>
      </c>
      <c r="CF86" s="71">
        <v>1658</v>
      </c>
    </row>
    <row r="87" spans="1:84" x14ac:dyDescent="0.25">
      <c r="A87" s="48" t="s">
        <v>88</v>
      </c>
      <c r="B87" s="62" t="s">
        <v>74</v>
      </c>
      <c r="C87" s="63" t="s">
        <v>89</v>
      </c>
      <c r="D87" s="17"/>
      <c r="E87" s="11"/>
      <c r="F87" s="27" t="s">
        <v>68</v>
      </c>
      <c r="G87" s="23" t="e">
        <f ca="1">G86/G8</f>
        <v>#REF!</v>
      </c>
      <c r="H87" s="76" t="e">
        <f>IF(H6=0, 0, H86/H6)</f>
        <v>#REF!</v>
      </c>
      <c r="I87" s="76">
        <v>2.6281275221953188E-2</v>
      </c>
      <c r="J87" s="76">
        <v>3.4142907426962341E-2</v>
      </c>
      <c r="K87" s="76">
        <v>3.7263042064722654E-2</v>
      </c>
      <c r="L87" s="76">
        <v>4.2187577825372316E-2</v>
      </c>
      <c r="M87" s="76">
        <v>5.0338241146040588E-2</v>
      </c>
      <c r="N87" s="76">
        <v>6.0538228125155448E-2</v>
      </c>
      <c r="O87" s="76">
        <v>5.4146607772097871E-2</v>
      </c>
      <c r="P87" s="76">
        <v>5.6524323788764493E-2</v>
      </c>
      <c r="Q87" s="76">
        <v>6.1705809641532758E-2</v>
      </c>
      <c r="R87" s="76">
        <v>5.519928966061563E-2</v>
      </c>
      <c r="S87" s="76">
        <v>5.6095036230098094E-2</v>
      </c>
      <c r="T87" s="76">
        <v>6.4485981308411211E-2</v>
      </c>
      <c r="U87" s="76">
        <v>4.2960129468883328E-2</v>
      </c>
      <c r="V87" s="76">
        <v>3.8728606356968218E-2</v>
      </c>
      <c r="W87" s="76">
        <v>3.5449218749999997E-2</v>
      </c>
      <c r="X87" s="76">
        <v>3.9861267158419228E-2</v>
      </c>
      <c r="Y87" s="76">
        <v>3.719794971930681E-2</v>
      </c>
      <c r="Z87" s="76">
        <v>3.2645293514858731E-2</v>
      </c>
      <c r="AA87" s="76">
        <v>3.12667152929735E-2</v>
      </c>
      <c r="AB87" s="76">
        <v>3.3320437179611181E-2</v>
      </c>
      <c r="AC87" s="76">
        <v>3.2005792903692973E-2</v>
      </c>
      <c r="AD87" s="76">
        <v>3.0374620317246033E-2</v>
      </c>
      <c r="AE87" s="76">
        <v>3.0425572886578087E-2</v>
      </c>
      <c r="AF87" s="76">
        <v>3.3556400751047134E-2</v>
      </c>
      <c r="AG87" s="76">
        <v>2.1929402712320863E-2</v>
      </c>
      <c r="AH87" s="76">
        <v>3.0339455716895856E-2</v>
      </c>
      <c r="AI87" s="76">
        <v>3.1191425962416496E-2</v>
      </c>
      <c r="AJ87" s="76">
        <v>2.8721002833677536E-2</v>
      </c>
      <c r="AK87" s="76">
        <v>2.581202322122535E-2</v>
      </c>
      <c r="AL87" s="76">
        <v>2.8861827596126186E-2</v>
      </c>
      <c r="AM87" s="76">
        <v>3.1613737605977868E-2</v>
      </c>
      <c r="AN87" s="76">
        <v>3.0598584815452284E-2</v>
      </c>
      <c r="AO87" s="76">
        <v>2.7639043786064105E-2</v>
      </c>
      <c r="AP87" s="76">
        <v>2.9478567631566231E-2</v>
      </c>
      <c r="AQ87" s="76">
        <v>5.3735877717649295E-2</v>
      </c>
      <c r="AR87" s="76">
        <v>4.5798582654389436E-2</v>
      </c>
      <c r="AS87" s="76">
        <v>4.7745102757857247E-2</v>
      </c>
      <c r="AT87" s="76">
        <v>4.3511707293619889E-2</v>
      </c>
      <c r="AU87" s="76">
        <v>2.7902054168470677E-2</v>
      </c>
      <c r="AV87" s="76">
        <v>2.2916166226279126E-2</v>
      </c>
      <c r="AW87" s="76">
        <v>1.9814360602125717E-2</v>
      </c>
      <c r="AX87" s="76">
        <v>6.5760399654145457E-2</v>
      </c>
      <c r="AY87" s="76">
        <v>7.3437649995200152E-2</v>
      </c>
      <c r="AZ87" s="76">
        <v>6.8238570879754129E-2</v>
      </c>
      <c r="BA87" s="76">
        <v>8.5778781038374718E-2</v>
      </c>
      <c r="BB87" s="76">
        <v>7.9501915708812265E-2</v>
      </c>
      <c r="BC87" s="76">
        <v>7.6808816482989942E-2</v>
      </c>
      <c r="BD87" s="76">
        <v>8.5858101629913711E-2</v>
      </c>
      <c r="BE87" s="76">
        <v>7.4601803876415282E-2</v>
      </c>
      <c r="BF87" s="76">
        <v>7.0433992057036224E-2</v>
      </c>
      <c r="BG87" s="76">
        <v>8.3361232005356542E-2</v>
      </c>
      <c r="BH87" s="76">
        <v>7.6152592734592156E-2</v>
      </c>
      <c r="BI87" s="76">
        <v>6.5392882732266538E-2</v>
      </c>
      <c r="BJ87" s="76">
        <v>9.5873439435814348E-2</v>
      </c>
      <c r="BK87" s="76">
        <v>8.1152951232252246E-2</v>
      </c>
      <c r="BL87" s="76">
        <v>8.0380412418270764E-2</v>
      </c>
      <c r="BM87" s="76">
        <v>8.554707146449636E-2</v>
      </c>
      <c r="BN87" s="76">
        <v>8.1710127898043119E-2</v>
      </c>
      <c r="BO87" s="76">
        <v>8.3841256941622644E-2</v>
      </c>
      <c r="BP87" s="76">
        <v>8.6045253763634727E-2</v>
      </c>
      <c r="BQ87" s="76">
        <v>7.6172489770223478E-2</v>
      </c>
      <c r="BR87" s="76">
        <v>8.3262341389050795E-2</v>
      </c>
      <c r="BS87" s="76">
        <v>8.3222429243190482E-2</v>
      </c>
      <c r="BT87" s="76">
        <v>5.9000975955993254E-2</v>
      </c>
      <c r="BU87" s="76">
        <v>3.7175051015881463E-2</v>
      </c>
      <c r="BV87" s="76">
        <v>6.9485066028538503E-2</v>
      </c>
      <c r="BW87" s="76">
        <v>8.3182320441988949E-2</v>
      </c>
      <c r="BX87" s="76">
        <v>6.8953339513530221E-2</v>
      </c>
      <c r="BY87" s="76">
        <v>0.13693439661629289</v>
      </c>
      <c r="BZ87" s="76">
        <v>8.7538981859709222E-2</v>
      </c>
      <c r="CA87" s="76">
        <v>5.9428021689697394E-2</v>
      </c>
      <c r="CB87" s="76">
        <v>0.36253305014953841</v>
      </c>
      <c r="CC87" s="76">
        <v>7.6064081089206717E-2</v>
      </c>
      <c r="CD87" s="76">
        <v>6.631911802410051E-2</v>
      </c>
      <c r="CE87" s="76">
        <v>7.9762970541842518E-2</v>
      </c>
      <c r="CF87" s="76">
        <v>7.0643374520664673E-2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425</v>
      </c>
      <c r="J88" s="73">
        <v>571</v>
      </c>
      <c r="K88" s="73">
        <v>601</v>
      </c>
      <c r="L88" s="73">
        <v>724</v>
      </c>
      <c r="M88" s="73">
        <v>869</v>
      </c>
      <c r="N88" s="73">
        <v>1030</v>
      </c>
      <c r="O88" s="73">
        <v>947</v>
      </c>
      <c r="P88" s="73">
        <v>986</v>
      </c>
      <c r="Q88" s="73">
        <v>1068</v>
      </c>
      <c r="R88" s="73">
        <v>970</v>
      </c>
      <c r="S88" s="73">
        <v>978</v>
      </c>
      <c r="T88" s="73">
        <v>1119</v>
      </c>
      <c r="U88" s="73">
        <v>749</v>
      </c>
      <c r="V88" s="73">
        <v>674</v>
      </c>
      <c r="W88" s="73">
        <v>587</v>
      </c>
      <c r="X88" s="73">
        <v>693</v>
      </c>
      <c r="Y88" s="73">
        <v>617</v>
      </c>
      <c r="Z88" s="73">
        <v>548</v>
      </c>
      <c r="AA88" s="73">
        <v>510</v>
      </c>
      <c r="AB88" s="73">
        <v>546</v>
      </c>
      <c r="AC88" s="73">
        <v>542</v>
      </c>
      <c r="AD88" s="73">
        <v>511</v>
      </c>
      <c r="AE88" s="73">
        <v>498</v>
      </c>
      <c r="AF88" s="73">
        <v>567</v>
      </c>
      <c r="AG88" s="73">
        <v>355</v>
      </c>
      <c r="AH88" s="73">
        <v>506</v>
      </c>
      <c r="AI88" s="73">
        <v>516</v>
      </c>
      <c r="AJ88" s="73">
        <v>493</v>
      </c>
      <c r="AK88" s="73">
        <v>419</v>
      </c>
      <c r="AL88" s="73">
        <v>469</v>
      </c>
      <c r="AM88" s="73">
        <v>518</v>
      </c>
      <c r="AN88" s="73">
        <v>513</v>
      </c>
      <c r="AO88" s="73">
        <v>460</v>
      </c>
      <c r="AP88" s="73">
        <v>494</v>
      </c>
      <c r="AQ88" s="73">
        <v>961</v>
      </c>
      <c r="AR88" s="73">
        <v>747</v>
      </c>
      <c r="AS88" s="73">
        <v>803</v>
      </c>
      <c r="AT88" s="73">
        <v>736</v>
      </c>
      <c r="AU88" s="73">
        <v>442</v>
      </c>
      <c r="AV88" s="73">
        <v>369</v>
      </c>
      <c r="AW88" s="73">
        <v>330</v>
      </c>
      <c r="AX88" s="73">
        <v>1166</v>
      </c>
      <c r="AY88" s="73">
        <v>1318</v>
      </c>
      <c r="AZ88" s="73">
        <v>1148</v>
      </c>
      <c r="BA88" s="73">
        <v>1567</v>
      </c>
      <c r="BB88" s="73">
        <v>1453</v>
      </c>
      <c r="BC88" s="73">
        <v>1327</v>
      </c>
      <c r="BD88" s="73">
        <v>1574</v>
      </c>
      <c r="BE88" s="73">
        <v>1367</v>
      </c>
      <c r="BF88" s="73">
        <v>1219</v>
      </c>
      <c r="BG88" s="73">
        <v>1527</v>
      </c>
      <c r="BH88" s="73">
        <v>1396</v>
      </c>
      <c r="BI88" s="73">
        <v>1107</v>
      </c>
      <c r="BJ88" s="73">
        <v>1795</v>
      </c>
      <c r="BK88" s="73">
        <v>1563</v>
      </c>
      <c r="BL88" s="73">
        <v>1508</v>
      </c>
      <c r="BM88" s="73">
        <v>1814</v>
      </c>
      <c r="BN88" s="73">
        <v>1801</v>
      </c>
      <c r="BO88" s="73">
        <v>1857</v>
      </c>
      <c r="BP88" s="73">
        <v>1909</v>
      </c>
      <c r="BQ88" s="73">
        <v>1695</v>
      </c>
      <c r="BR88" s="73">
        <v>1858</v>
      </c>
      <c r="BS88" s="73">
        <v>1876</v>
      </c>
      <c r="BT88" s="73">
        <v>1331</v>
      </c>
      <c r="BU88" s="73">
        <v>838</v>
      </c>
      <c r="BV88" s="73">
        <v>1570</v>
      </c>
      <c r="BW88" s="73">
        <v>1885</v>
      </c>
      <c r="BX88" s="73">
        <v>1564</v>
      </c>
      <c r="BY88" s="73">
        <v>3110</v>
      </c>
      <c r="BZ88" s="73">
        <v>1994</v>
      </c>
      <c r="CA88" s="73">
        <v>1361</v>
      </c>
      <c r="CB88" s="73">
        <v>1655</v>
      </c>
      <c r="CC88" s="73">
        <v>1771</v>
      </c>
      <c r="CD88" s="73">
        <v>1553</v>
      </c>
      <c r="CE88" s="73">
        <v>1871</v>
      </c>
      <c r="CF88" s="73">
        <v>1659</v>
      </c>
    </row>
    <row r="89" spans="1:84" x14ac:dyDescent="0.25">
      <c r="A89" s="48" t="s">
        <v>88</v>
      </c>
      <c r="B89" s="62" t="s">
        <v>74</v>
      </c>
      <c r="C89" s="63" t="s">
        <v>89</v>
      </c>
      <c r="D89" s="17"/>
      <c r="E89" s="11"/>
      <c r="F89" s="27" t="s">
        <v>68</v>
      </c>
      <c r="G89" s="23" t="e">
        <f ca="1">G88/G8</f>
        <v>#REF!</v>
      </c>
      <c r="H89" s="76" t="e">
        <f>IF(H8=0, 0, H88/H8)</f>
        <v>#REF!</v>
      </c>
      <c r="I89" s="76">
        <v>2.0053791346199216E-2</v>
      </c>
      <c r="J89" s="76">
        <v>2.6870588235294118E-2</v>
      </c>
      <c r="K89" s="76">
        <v>2.8145927972650212E-2</v>
      </c>
      <c r="L89" s="76">
        <v>3.3797031089534121E-2</v>
      </c>
      <c r="M89" s="76">
        <v>4.0524155941055774E-2</v>
      </c>
      <c r="N89" s="76">
        <v>4.8036563753381216E-2</v>
      </c>
      <c r="O89" s="76">
        <v>4.4095734773700879E-2</v>
      </c>
      <c r="P89" s="76">
        <v>4.5841275745036963E-2</v>
      </c>
      <c r="Q89" s="76">
        <v>4.9563764618526081E-2</v>
      </c>
      <c r="R89" s="76">
        <v>4.4938614778781562E-2</v>
      </c>
      <c r="S89" s="76">
        <v>4.5290358432898026E-2</v>
      </c>
      <c r="T89" s="76">
        <v>5.1726528914158923E-2</v>
      </c>
      <c r="U89" s="76">
        <v>3.4528858565369719E-2</v>
      </c>
      <c r="V89" s="76">
        <v>3.0997056659308315E-2</v>
      </c>
      <c r="W89" s="76">
        <v>2.6977342708764191E-2</v>
      </c>
      <c r="X89" s="76">
        <v>3.1876724931002763E-2</v>
      </c>
      <c r="Y89" s="76">
        <v>2.8361296253734774E-2</v>
      </c>
      <c r="Z89" s="76">
        <v>2.5181509052476795E-2</v>
      </c>
      <c r="AA89" s="76">
        <v>2.3366626958673142E-2</v>
      </c>
      <c r="AB89" s="76">
        <v>2.4897400820793433E-2</v>
      </c>
      <c r="AC89" s="76">
        <v>2.4684610830259142E-2</v>
      </c>
      <c r="AD89" s="76">
        <v>2.3246292421071787E-2</v>
      </c>
      <c r="AE89" s="76">
        <v>2.262299550265752E-2</v>
      </c>
      <c r="AF89" s="76">
        <v>2.575867708522624E-2</v>
      </c>
      <c r="AG89" s="76">
        <v>1.6112195343348613E-2</v>
      </c>
      <c r="AH89" s="76">
        <v>2.2950968385721412E-2</v>
      </c>
      <c r="AI89" s="76">
        <v>2.3402421878543245E-2</v>
      </c>
      <c r="AJ89" s="76">
        <v>2.2349154540097012E-2</v>
      </c>
      <c r="AK89" s="76">
        <v>1.8980747451868629E-2</v>
      </c>
      <c r="AL89" s="76">
        <v>2.123421016887762E-2</v>
      </c>
      <c r="AM89" s="76">
        <v>2.3425134536245649E-2</v>
      </c>
      <c r="AN89" s="76">
        <v>2.3160270880361173E-2</v>
      </c>
      <c r="AO89" s="76">
        <v>2.1189368464692063E-2</v>
      </c>
      <c r="AP89" s="76">
        <v>2.2686567164179106E-2</v>
      </c>
      <c r="AQ89" s="76">
        <v>4.3111569691803867E-2</v>
      </c>
      <c r="AR89" s="76">
        <v>3.4225235957115366E-2</v>
      </c>
      <c r="AS89" s="76">
        <v>3.6738802214393559E-2</v>
      </c>
      <c r="AT89" s="76">
        <v>3.3638025594149912E-2</v>
      </c>
      <c r="AU89" s="76">
        <v>2.0214955408186599E-2</v>
      </c>
      <c r="AV89" s="76">
        <v>1.6853932584269662E-2</v>
      </c>
      <c r="AW89" s="76">
        <v>1.509123336534504E-2</v>
      </c>
      <c r="AX89" s="76">
        <v>5.3256599981730157E-2</v>
      </c>
      <c r="AY89" s="76">
        <v>6.0166164521135761E-2</v>
      </c>
      <c r="AZ89" s="76">
        <v>5.2436851961814281E-2</v>
      </c>
      <c r="BA89" s="76">
        <v>7.1588469094065507E-2</v>
      </c>
      <c r="BB89" s="76">
        <v>6.6220034636769662E-2</v>
      </c>
      <c r="BC89" s="76">
        <v>6.0527276044517422E-2</v>
      </c>
      <c r="BD89" s="76">
        <v>7.1803293645362892E-2</v>
      </c>
      <c r="BE89" s="76">
        <v>6.2411541797927225E-2</v>
      </c>
      <c r="BF89" s="76">
        <v>5.5515074232625923E-2</v>
      </c>
      <c r="BG89" s="76">
        <v>6.9516525539470089E-2</v>
      </c>
      <c r="BH89" s="76">
        <v>6.3683226130194795E-2</v>
      </c>
      <c r="BI89" s="76">
        <v>5.0341064120054568E-2</v>
      </c>
      <c r="BJ89" s="76">
        <v>8.1435441429997271E-2</v>
      </c>
      <c r="BK89" s="76">
        <v>7.0695192003256593E-2</v>
      </c>
      <c r="BL89" s="76">
        <v>6.5817039106145253E-2</v>
      </c>
      <c r="BM89" s="76">
        <v>7.9172486033519548E-2</v>
      </c>
      <c r="BN89" s="76">
        <v>7.7649392084159691E-2</v>
      </c>
      <c r="BO89" s="76">
        <v>7.9974160206718339E-2</v>
      </c>
      <c r="BP89" s="76">
        <v>8.2082813776497399E-2</v>
      </c>
      <c r="BQ89" s="76">
        <v>7.2703096851677099E-2</v>
      </c>
      <c r="BR89" s="76">
        <v>7.9473031352923565E-2</v>
      </c>
      <c r="BS89" s="76">
        <v>7.9441033241583733E-2</v>
      </c>
      <c r="BT89" s="76">
        <v>5.6362481473639633E-2</v>
      </c>
      <c r="BU89" s="76">
        <v>3.5485919966123228E-2</v>
      </c>
      <c r="BV89" s="76">
        <v>6.6415669021532217E-2</v>
      </c>
      <c r="BW89" s="76">
        <v>7.9542577432694744E-2</v>
      </c>
      <c r="BX89" s="76">
        <v>6.5927580828731611E-2</v>
      </c>
      <c r="BY89" s="76">
        <v>0.13082618206293117</v>
      </c>
      <c r="BZ89" s="76">
        <v>8.3633923328579815E-2</v>
      </c>
      <c r="CA89" s="76">
        <v>5.6848084875318491E-2</v>
      </c>
      <c r="CB89" s="76">
        <v>6.8575453716748155E-2</v>
      </c>
      <c r="CC89" s="76">
        <v>7.2739967963198746E-2</v>
      </c>
      <c r="CD89" s="76">
        <v>6.3478438585734723E-2</v>
      </c>
      <c r="CE89" s="76">
        <v>7.6289500509684E-2</v>
      </c>
      <c r="CF89" s="76">
        <v>6.7595648453734267E-2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1" t="e">
        <f>#REF!</f>
        <v>#REF!</v>
      </c>
      <c r="I90" s="71">
        <v>0</v>
      </c>
      <c r="J90" s="71">
        <v>0</v>
      </c>
      <c r="K90" s="71">
        <v>0</v>
      </c>
      <c r="L90" s="71">
        <v>0</v>
      </c>
      <c r="M90" s="71">
        <v>0</v>
      </c>
      <c r="N90" s="71">
        <v>0</v>
      </c>
      <c r="O90" s="71">
        <v>0</v>
      </c>
      <c r="P90" s="71">
        <v>0</v>
      </c>
      <c r="Q90" s="71">
        <v>0</v>
      </c>
      <c r="R90" s="71">
        <v>0</v>
      </c>
      <c r="S90" s="71">
        <v>0</v>
      </c>
      <c r="T90" s="71">
        <v>0</v>
      </c>
      <c r="U90" s="71">
        <v>0</v>
      </c>
      <c r="V90" s="71">
        <v>0</v>
      </c>
      <c r="W90" s="71">
        <v>0</v>
      </c>
      <c r="X90" s="71">
        <v>0</v>
      </c>
      <c r="Y90" s="71">
        <v>0</v>
      </c>
      <c r="Z90" s="71">
        <v>0</v>
      </c>
      <c r="AA90" s="71">
        <v>0</v>
      </c>
      <c r="AB90" s="71">
        <v>0</v>
      </c>
      <c r="AC90" s="71">
        <v>0</v>
      </c>
      <c r="AD90" s="71">
        <v>1</v>
      </c>
      <c r="AE90" s="71">
        <v>0</v>
      </c>
      <c r="AF90" s="71">
        <v>0</v>
      </c>
      <c r="AG90" s="71">
        <v>0</v>
      </c>
      <c r="AH90" s="71">
        <v>0</v>
      </c>
      <c r="AI90" s="71">
        <v>0</v>
      </c>
      <c r="AJ90" s="71">
        <v>0</v>
      </c>
      <c r="AK90" s="71">
        <v>0</v>
      </c>
      <c r="AL90" s="71">
        <v>0</v>
      </c>
      <c r="AM90" s="71">
        <v>0</v>
      </c>
      <c r="AN90" s="71">
        <v>0</v>
      </c>
      <c r="AO90" s="71">
        <v>0</v>
      </c>
      <c r="AP90" s="71">
        <v>0</v>
      </c>
      <c r="AQ90" s="71">
        <v>0</v>
      </c>
      <c r="AR90" s="71">
        <v>0</v>
      </c>
      <c r="AS90" s="71">
        <v>0</v>
      </c>
      <c r="AT90" s="71">
        <v>0</v>
      </c>
      <c r="AU90" s="71">
        <v>0</v>
      </c>
      <c r="AV90" s="71">
        <v>0</v>
      </c>
      <c r="AW90" s="71">
        <v>0</v>
      </c>
      <c r="AX90" s="71">
        <v>0</v>
      </c>
      <c r="AY90" s="71">
        <v>0</v>
      </c>
      <c r="AZ90" s="71">
        <v>0</v>
      </c>
      <c r="BA90" s="71">
        <v>0</v>
      </c>
      <c r="BB90" s="71">
        <v>0</v>
      </c>
      <c r="BC90" s="71">
        <v>0</v>
      </c>
      <c r="BD90" s="71">
        <v>0</v>
      </c>
      <c r="BE90" s="71">
        <v>0</v>
      </c>
      <c r="BF90" s="71">
        <v>0</v>
      </c>
      <c r="BG90" s="71">
        <v>0</v>
      </c>
      <c r="BH90" s="71">
        <v>0</v>
      </c>
      <c r="BI90" s="71">
        <v>0</v>
      </c>
      <c r="BJ90" s="71">
        <v>1</v>
      </c>
      <c r="BK90" s="71">
        <v>0</v>
      </c>
      <c r="BL90" s="71">
        <v>0</v>
      </c>
      <c r="BM90" s="71">
        <v>0</v>
      </c>
      <c r="BN90" s="71">
        <v>0</v>
      </c>
      <c r="BO90" s="71">
        <v>1</v>
      </c>
      <c r="BP90" s="71">
        <v>0</v>
      </c>
      <c r="BQ90" s="71">
        <v>1</v>
      </c>
      <c r="BR90" s="71">
        <v>1</v>
      </c>
      <c r="BS90" s="71">
        <v>0</v>
      </c>
      <c r="BT90" s="71">
        <v>1</v>
      </c>
      <c r="BU90" s="71">
        <v>0</v>
      </c>
      <c r="BV90" s="71">
        <v>2</v>
      </c>
      <c r="BW90" s="71">
        <v>3</v>
      </c>
      <c r="BX90" s="71">
        <v>2</v>
      </c>
      <c r="BY90" s="71">
        <v>2</v>
      </c>
      <c r="BZ90" s="71">
        <v>1</v>
      </c>
      <c r="CA90" s="71">
        <v>2</v>
      </c>
      <c r="CB90" s="71">
        <v>2</v>
      </c>
      <c r="CC90" s="71">
        <v>0</v>
      </c>
      <c r="CD90" s="71">
        <v>1</v>
      </c>
      <c r="CE90" s="71">
        <v>0</v>
      </c>
      <c r="CF90" s="71">
        <v>1</v>
      </c>
    </row>
    <row r="91" spans="1:84" x14ac:dyDescent="0.25">
      <c r="A91" s="48" t="s">
        <v>88</v>
      </c>
      <c r="B91" s="62" t="s">
        <v>74</v>
      </c>
      <c r="C91" s="63" t="s">
        <v>89</v>
      </c>
      <c r="D91" s="17"/>
      <c r="E91" s="11"/>
      <c r="F91" s="27" t="s">
        <v>68</v>
      </c>
      <c r="G91" s="23" t="e">
        <f ca="1">G90/G8</f>
        <v>#REF!</v>
      </c>
      <c r="H91" s="76" t="e">
        <f>IF(H5=0, 0, H90/H5)</f>
        <v>#REF!</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8.0580177276390005E-4</v>
      </c>
      <c r="AE91" s="76">
        <v>0</v>
      </c>
      <c r="AF91" s="76">
        <v>0</v>
      </c>
      <c r="AG91" s="76">
        <v>0</v>
      </c>
      <c r="AH91" s="76">
        <v>0</v>
      </c>
      <c r="AI91" s="76">
        <v>0</v>
      </c>
      <c r="AJ91" s="76">
        <v>0</v>
      </c>
      <c r="AK91" s="76">
        <v>0</v>
      </c>
      <c r="AL91" s="76">
        <v>0</v>
      </c>
      <c r="AM91" s="76">
        <v>0</v>
      </c>
      <c r="AN91" s="76">
        <v>0</v>
      </c>
      <c r="AO91" s="76">
        <v>0</v>
      </c>
      <c r="AP91" s="76">
        <v>0</v>
      </c>
      <c r="AQ91" s="76">
        <v>0</v>
      </c>
      <c r="AR91" s="76">
        <v>0</v>
      </c>
      <c r="AS91" s="76">
        <v>0</v>
      </c>
      <c r="AT91" s="76">
        <v>0</v>
      </c>
      <c r="AU91" s="76">
        <v>0</v>
      </c>
      <c r="AV91" s="76">
        <v>0</v>
      </c>
      <c r="AW91" s="76">
        <v>0</v>
      </c>
      <c r="AX91" s="76">
        <v>0</v>
      </c>
      <c r="AY91" s="76">
        <v>0</v>
      </c>
      <c r="AZ91" s="76">
        <v>0</v>
      </c>
      <c r="BA91" s="76">
        <v>0</v>
      </c>
      <c r="BB91" s="76">
        <v>0</v>
      </c>
      <c r="BC91" s="76">
        <v>0</v>
      </c>
      <c r="BD91" s="76">
        <v>0</v>
      </c>
      <c r="BE91" s="76">
        <v>0</v>
      </c>
      <c r="BF91" s="76">
        <v>0</v>
      </c>
      <c r="BG91" s="76">
        <v>0</v>
      </c>
      <c r="BH91" s="76">
        <v>0</v>
      </c>
      <c r="BI91" s="76">
        <v>0</v>
      </c>
      <c r="BJ91" s="76">
        <v>9.46969696969697E-4</v>
      </c>
      <c r="BK91" s="76">
        <v>0</v>
      </c>
      <c r="BL91" s="76">
        <v>0</v>
      </c>
      <c r="BM91" s="76">
        <v>0</v>
      </c>
      <c r="BN91" s="76">
        <v>0</v>
      </c>
      <c r="BO91" s="76">
        <v>9.3370681605975728E-4</v>
      </c>
      <c r="BP91" s="76">
        <v>0</v>
      </c>
      <c r="BQ91" s="76">
        <v>9.3023255813953494E-4</v>
      </c>
      <c r="BR91" s="76">
        <v>9.2936802973977691E-4</v>
      </c>
      <c r="BS91" s="76">
        <v>0</v>
      </c>
      <c r="BT91" s="76">
        <v>9.3196644920782849E-4</v>
      </c>
      <c r="BU91" s="76">
        <v>0</v>
      </c>
      <c r="BV91" s="76">
        <v>1.863932898415657E-3</v>
      </c>
      <c r="BW91" s="76">
        <v>2.7958993476234857E-3</v>
      </c>
      <c r="BX91" s="76">
        <v>1.869158878504673E-3</v>
      </c>
      <c r="BY91" s="76">
        <v>1.8604651162790699E-3</v>
      </c>
      <c r="BZ91" s="76">
        <v>9.3023255813953494E-4</v>
      </c>
      <c r="CA91" s="76">
        <v>1.863932898415657E-3</v>
      </c>
      <c r="CB91" s="76">
        <v>1.8814675446848542E-3</v>
      </c>
      <c r="CC91" s="76">
        <v>0</v>
      </c>
      <c r="CD91" s="76">
        <v>9.4073377234242712E-4</v>
      </c>
      <c r="CE91" s="76">
        <v>0</v>
      </c>
      <c r="CF91" s="76">
        <v>9.3196644920782849E-4</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1" t="e">
        <f>#REF!</f>
        <v>#REF!</v>
      </c>
      <c r="I92" s="71">
        <v>425</v>
      </c>
      <c r="J92" s="71">
        <v>571</v>
      </c>
      <c r="K92" s="71">
        <v>601</v>
      </c>
      <c r="L92" s="71">
        <v>724</v>
      </c>
      <c r="M92" s="71">
        <v>869</v>
      </c>
      <c r="N92" s="71">
        <v>1030</v>
      </c>
      <c r="O92" s="71">
        <v>947</v>
      </c>
      <c r="P92" s="71">
        <v>986</v>
      </c>
      <c r="Q92" s="71">
        <v>1068</v>
      </c>
      <c r="R92" s="71">
        <v>970</v>
      </c>
      <c r="S92" s="71">
        <v>978</v>
      </c>
      <c r="T92" s="71">
        <v>1119</v>
      </c>
      <c r="U92" s="71">
        <v>749</v>
      </c>
      <c r="V92" s="71">
        <v>674</v>
      </c>
      <c r="W92" s="71">
        <v>587</v>
      </c>
      <c r="X92" s="71">
        <v>693</v>
      </c>
      <c r="Y92" s="71">
        <v>617</v>
      </c>
      <c r="Z92" s="71">
        <v>548</v>
      </c>
      <c r="AA92" s="71">
        <v>510</v>
      </c>
      <c r="AB92" s="71">
        <v>546</v>
      </c>
      <c r="AC92" s="71">
        <v>542</v>
      </c>
      <c r="AD92" s="71">
        <v>510</v>
      </c>
      <c r="AE92" s="71">
        <v>498</v>
      </c>
      <c r="AF92" s="71">
        <v>567</v>
      </c>
      <c r="AG92" s="71">
        <v>355</v>
      </c>
      <c r="AH92" s="71">
        <v>506</v>
      </c>
      <c r="AI92" s="71">
        <v>516</v>
      </c>
      <c r="AJ92" s="71">
        <v>493</v>
      </c>
      <c r="AK92" s="71">
        <v>419</v>
      </c>
      <c r="AL92" s="71">
        <v>469</v>
      </c>
      <c r="AM92" s="71">
        <v>518</v>
      </c>
      <c r="AN92" s="71">
        <v>513</v>
      </c>
      <c r="AO92" s="71">
        <v>460</v>
      </c>
      <c r="AP92" s="71">
        <v>494</v>
      </c>
      <c r="AQ92" s="71">
        <v>961</v>
      </c>
      <c r="AR92" s="71">
        <v>747</v>
      </c>
      <c r="AS92" s="71">
        <v>803</v>
      </c>
      <c r="AT92" s="71">
        <v>736</v>
      </c>
      <c r="AU92" s="71">
        <v>442</v>
      </c>
      <c r="AV92" s="71">
        <v>369</v>
      </c>
      <c r="AW92" s="71">
        <v>330</v>
      </c>
      <c r="AX92" s="71">
        <v>1166</v>
      </c>
      <c r="AY92" s="71">
        <v>1318</v>
      </c>
      <c r="AZ92" s="71">
        <v>1148</v>
      </c>
      <c r="BA92" s="71">
        <v>1567</v>
      </c>
      <c r="BB92" s="71">
        <v>1453</v>
      </c>
      <c r="BC92" s="71">
        <v>1327</v>
      </c>
      <c r="BD92" s="71">
        <v>1574</v>
      </c>
      <c r="BE92" s="71">
        <v>1367</v>
      </c>
      <c r="BF92" s="71">
        <v>1219</v>
      </c>
      <c r="BG92" s="71">
        <v>1527</v>
      </c>
      <c r="BH92" s="71">
        <v>1396</v>
      </c>
      <c r="BI92" s="71">
        <v>1107</v>
      </c>
      <c r="BJ92" s="71">
        <v>1794</v>
      </c>
      <c r="BK92" s="71">
        <v>1563</v>
      </c>
      <c r="BL92" s="71">
        <v>1508</v>
      </c>
      <c r="BM92" s="71">
        <v>1814</v>
      </c>
      <c r="BN92" s="71">
        <v>1801</v>
      </c>
      <c r="BO92" s="71">
        <v>1856</v>
      </c>
      <c r="BP92" s="71">
        <v>1909</v>
      </c>
      <c r="BQ92" s="71">
        <v>1694</v>
      </c>
      <c r="BR92" s="71">
        <v>1857</v>
      </c>
      <c r="BS92" s="71">
        <v>1876</v>
      </c>
      <c r="BT92" s="71">
        <v>1330</v>
      </c>
      <c r="BU92" s="71">
        <v>838</v>
      </c>
      <c r="BV92" s="71">
        <v>1568</v>
      </c>
      <c r="BW92" s="71">
        <v>1882</v>
      </c>
      <c r="BX92" s="71">
        <v>1562</v>
      </c>
      <c r="BY92" s="71">
        <v>3108</v>
      </c>
      <c r="BZ92" s="71">
        <v>1993</v>
      </c>
      <c r="CA92" s="71">
        <v>1359</v>
      </c>
      <c r="CB92" s="71">
        <v>1653</v>
      </c>
      <c r="CC92" s="71">
        <v>1771</v>
      </c>
      <c r="CD92" s="71">
        <v>1552</v>
      </c>
      <c r="CE92" s="71">
        <v>1871</v>
      </c>
      <c r="CF92" s="71">
        <v>1658</v>
      </c>
    </row>
    <row r="93" spans="1:84" x14ac:dyDescent="0.25">
      <c r="A93" s="48" t="s">
        <v>88</v>
      </c>
      <c r="B93" s="62" t="s">
        <v>74</v>
      </c>
      <c r="C93" s="63" t="s">
        <v>89</v>
      </c>
      <c r="D93" s="17"/>
      <c r="E93" s="11"/>
      <c r="F93" s="27" t="s">
        <v>68</v>
      </c>
      <c r="G93" s="23" t="e">
        <f ca="1">G92/G8</f>
        <v>#REF!</v>
      </c>
      <c r="H93" s="76" t="e">
        <f>IF(H6=0, 0, H92/H6)</f>
        <v>#REF!</v>
      </c>
      <c r="I93" s="76">
        <v>2.1438660209846652E-2</v>
      </c>
      <c r="J93" s="76">
        <v>2.8712224065972746E-2</v>
      </c>
      <c r="K93" s="76">
        <v>3.0060521182413844E-2</v>
      </c>
      <c r="L93" s="76">
        <v>3.6061164516611045E-2</v>
      </c>
      <c r="M93" s="76">
        <v>4.3225228810187026E-2</v>
      </c>
      <c r="N93" s="76">
        <v>5.1236133910361636E-2</v>
      </c>
      <c r="O93" s="76">
        <v>4.6999851109236192E-2</v>
      </c>
      <c r="P93" s="76">
        <v>4.8845734667591401E-2</v>
      </c>
      <c r="Q93" s="76">
        <v>5.280593325092707E-2</v>
      </c>
      <c r="R93" s="76">
        <v>4.7849250197316492E-2</v>
      </c>
      <c r="S93" s="76">
        <v>4.8208212155567608E-2</v>
      </c>
      <c r="T93" s="76">
        <v>5.5041810132808656E-2</v>
      </c>
      <c r="U93" s="76">
        <v>3.6731891520768965E-2</v>
      </c>
      <c r="V93" s="76">
        <v>3.2958435207823961E-2</v>
      </c>
      <c r="W93" s="76">
        <v>2.8662109375000001E-2</v>
      </c>
      <c r="X93" s="76">
        <v>3.3852767329392797E-2</v>
      </c>
      <c r="Y93" s="76">
        <v>3.0119599707102759E-2</v>
      </c>
      <c r="Z93" s="76">
        <v>2.6740838335041234E-2</v>
      </c>
      <c r="AA93" s="76">
        <v>2.4799416484318017E-2</v>
      </c>
      <c r="AB93" s="76">
        <v>2.6404874746106973E-2</v>
      </c>
      <c r="AC93" s="76">
        <v>2.6164615013275404E-2</v>
      </c>
      <c r="AD93" s="76">
        <v>2.4588978352056312E-2</v>
      </c>
      <c r="AE93" s="76">
        <v>2.3974581166955517E-2</v>
      </c>
      <c r="AF93" s="76">
        <v>2.729767464253045E-2</v>
      </c>
      <c r="AG93" s="76">
        <v>1.7072232374723478E-2</v>
      </c>
      <c r="AH93" s="76">
        <v>2.432926242907972E-2</v>
      </c>
      <c r="AI93" s="76">
        <v>2.4799346373816505E-2</v>
      </c>
      <c r="AJ93" s="76">
        <v>2.3678017386292684E-2</v>
      </c>
      <c r="AK93" s="76">
        <v>2.0102672360024949E-2</v>
      </c>
      <c r="AL93" s="76">
        <v>2.2485377313261098E-2</v>
      </c>
      <c r="AM93" s="76">
        <v>2.4811994060449299E-2</v>
      </c>
      <c r="AN93" s="76">
        <v>2.4526678141135974E-2</v>
      </c>
      <c r="AO93" s="76">
        <v>2.230519323085875E-2</v>
      </c>
      <c r="AP93" s="76">
        <v>2.3872807229497899E-2</v>
      </c>
      <c r="AQ93" s="76">
        <v>4.561853223203266E-2</v>
      </c>
      <c r="AR93" s="76">
        <v>3.6012148676662005E-2</v>
      </c>
      <c r="AS93" s="76">
        <v>3.8648505559031619E-2</v>
      </c>
      <c r="AT93" s="76">
        <v>3.5386316649838934E-2</v>
      </c>
      <c r="AU93" s="76">
        <v>2.1263289555972485E-2</v>
      </c>
      <c r="AV93" s="76">
        <v>1.7727600288253664E-2</v>
      </c>
      <c r="AW93" s="76">
        <v>1.5870725725003608E-2</v>
      </c>
      <c r="AX93" s="76">
        <v>5.6009222787971949E-2</v>
      </c>
      <c r="AY93" s="76">
        <v>6.3261975616780264E-2</v>
      </c>
      <c r="AZ93" s="76">
        <v>5.5128697656550131E-2</v>
      </c>
      <c r="BA93" s="76">
        <v>7.5260554248114883E-2</v>
      </c>
      <c r="BB93" s="76">
        <v>6.9588122605363983E-2</v>
      </c>
      <c r="BC93" s="76">
        <v>6.3584091998083375E-2</v>
      </c>
      <c r="BD93" s="76">
        <v>7.5455417066155328E-2</v>
      </c>
      <c r="BE93" s="76">
        <v>6.5582421800038385E-2</v>
      </c>
      <c r="BF93" s="76">
        <v>5.8328149672233119E-2</v>
      </c>
      <c r="BG93" s="76">
        <v>7.3030752307618726E-2</v>
      </c>
      <c r="BH93" s="76">
        <v>6.6903095945557364E-2</v>
      </c>
      <c r="BI93" s="76">
        <v>5.287795557678529E-2</v>
      </c>
      <c r="BJ93" s="76">
        <v>8.5485561803106833E-2</v>
      </c>
      <c r="BK93" s="76">
        <v>7.422004843534831E-2</v>
      </c>
      <c r="BL93" s="76">
        <v>6.8949750811576976E-2</v>
      </c>
      <c r="BM93" s="76">
        <v>8.2940880618170176E-2</v>
      </c>
      <c r="BN93" s="76">
        <v>8.1393772314367063E-2</v>
      </c>
      <c r="BO93" s="76">
        <v>8.379610817644137E-2</v>
      </c>
      <c r="BP93" s="76">
        <v>8.6045253763634727E-2</v>
      </c>
      <c r="BQ93" s="76">
        <v>7.6172489770223478E-2</v>
      </c>
      <c r="BR93" s="76">
        <v>8.3262341389050795E-2</v>
      </c>
      <c r="BS93" s="76">
        <v>8.3222429243190482E-2</v>
      </c>
      <c r="BT93" s="76">
        <v>5.9000975955993254E-2</v>
      </c>
      <c r="BU93" s="76">
        <v>3.7175051015881463E-2</v>
      </c>
      <c r="BV93" s="76">
        <v>6.9485066028538503E-2</v>
      </c>
      <c r="BW93" s="76">
        <v>8.3182320441988949E-2</v>
      </c>
      <c r="BX93" s="76">
        <v>6.8953339513530221E-2</v>
      </c>
      <c r="BY93" s="76">
        <v>0.13693439661629289</v>
      </c>
      <c r="BZ93" s="76">
        <v>8.7538981859709222E-2</v>
      </c>
      <c r="CA93" s="76">
        <v>5.9428021689697394E-2</v>
      </c>
      <c r="CB93" s="76">
        <v>7.1648389753370026E-2</v>
      </c>
      <c r="CC93" s="76">
        <v>7.6064081089206717E-2</v>
      </c>
      <c r="CD93" s="76">
        <v>6.631911802410051E-2</v>
      </c>
      <c r="CE93" s="76">
        <v>7.9762970541842518E-2</v>
      </c>
      <c r="CF93" s="76">
        <v>7.0643374520664673E-2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521</v>
      </c>
      <c r="J94" s="73">
        <v>679</v>
      </c>
      <c r="K94" s="73">
        <v>745</v>
      </c>
      <c r="L94" s="73">
        <v>847</v>
      </c>
      <c r="M94" s="73">
        <v>1012</v>
      </c>
      <c r="N94" s="73">
        <v>1218</v>
      </c>
      <c r="O94" s="73">
        <v>1091</v>
      </c>
      <c r="P94" s="73">
        <v>1141</v>
      </c>
      <c r="Q94" s="73">
        <v>1248</v>
      </c>
      <c r="R94" s="73">
        <v>1119</v>
      </c>
      <c r="S94" s="73">
        <v>1138</v>
      </c>
      <c r="T94" s="73">
        <v>1311</v>
      </c>
      <c r="U94" s="73">
        <v>877</v>
      </c>
      <c r="V94" s="73">
        <v>792</v>
      </c>
      <c r="W94" s="73">
        <v>726</v>
      </c>
      <c r="X94" s="73">
        <v>817</v>
      </c>
      <c r="Y94" s="73">
        <v>762</v>
      </c>
      <c r="Z94" s="73">
        <v>669</v>
      </c>
      <c r="AA94" s="73">
        <v>643</v>
      </c>
      <c r="AB94" s="73">
        <v>690</v>
      </c>
      <c r="AC94" s="73">
        <v>663</v>
      </c>
      <c r="AD94" s="73">
        <v>631</v>
      </c>
      <c r="AE94" s="73">
        <v>632</v>
      </c>
      <c r="AF94" s="73">
        <v>697</v>
      </c>
      <c r="AG94" s="73">
        <v>456</v>
      </c>
      <c r="AH94" s="73">
        <v>632</v>
      </c>
      <c r="AI94" s="73">
        <v>649</v>
      </c>
      <c r="AJ94" s="73">
        <v>598</v>
      </c>
      <c r="AK94" s="73">
        <v>539</v>
      </c>
      <c r="AL94" s="73">
        <v>603</v>
      </c>
      <c r="AM94" s="73">
        <v>661</v>
      </c>
      <c r="AN94" s="73">
        <v>641</v>
      </c>
      <c r="AO94" s="73">
        <v>571</v>
      </c>
      <c r="AP94" s="73">
        <v>611</v>
      </c>
      <c r="AQ94" s="73">
        <v>1133</v>
      </c>
      <c r="AR94" s="73">
        <v>951</v>
      </c>
      <c r="AS94" s="73">
        <v>993</v>
      </c>
      <c r="AT94" s="73">
        <v>906</v>
      </c>
      <c r="AU94" s="73">
        <v>580</v>
      </c>
      <c r="AV94" s="73">
        <v>478</v>
      </c>
      <c r="AW94" s="73">
        <v>413</v>
      </c>
      <c r="AX94" s="73">
        <v>1370</v>
      </c>
      <c r="AY94" s="73">
        <v>1531</v>
      </c>
      <c r="AZ94" s="73">
        <v>1422</v>
      </c>
      <c r="BA94" s="73">
        <v>1787</v>
      </c>
      <c r="BB94" s="73">
        <v>1661</v>
      </c>
      <c r="BC94" s="73">
        <v>1604</v>
      </c>
      <c r="BD94" s="73">
        <v>1792</v>
      </c>
      <c r="BE94" s="73">
        <v>1556</v>
      </c>
      <c r="BF94" s="73">
        <v>1473</v>
      </c>
      <c r="BG94" s="73">
        <v>1744</v>
      </c>
      <c r="BH94" s="73">
        <v>1590</v>
      </c>
      <c r="BI94" s="73">
        <v>1370</v>
      </c>
      <c r="BJ94" s="73">
        <v>2014</v>
      </c>
      <c r="BK94" s="73">
        <v>1709</v>
      </c>
      <c r="BL94" s="73">
        <v>1759</v>
      </c>
      <c r="BM94" s="73">
        <v>1872</v>
      </c>
      <c r="BN94" s="73">
        <v>1809</v>
      </c>
      <c r="BO94" s="73">
        <v>1859</v>
      </c>
      <c r="BP94" s="73">
        <v>1910</v>
      </c>
      <c r="BQ94" s="73">
        <v>1695</v>
      </c>
      <c r="BR94" s="73">
        <v>1858</v>
      </c>
      <c r="BS94" s="73">
        <v>1976</v>
      </c>
      <c r="BT94" s="73">
        <v>1331</v>
      </c>
      <c r="BU94" s="73">
        <v>839</v>
      </c>
      <c r="BV94" s="73">
        <v>1571</v>
      </c>
      <c r="BW94" s="73">
        <v>1885</v>
      </c>
      <c r="BX94" s="73">
        <v>1564</v>
      </c>
      <c r="BY94" s="73">
        <v>3110</v>
      </c>
      <c r="BZ94" s="73">
        <v>1994</v>
      </c>
      <c r="CA94" s="73">
        <v>7505</v>
      </c>
      <c r="CB94" s="73">
        <v>1655</v>
      </c>
      <c r="CC94" s="73">
        <v>9302</v>
      </c>
      <c r="CD94" s="73">
        <v>8546</v>
      </c>
      <c r="CE94" s="73">
        <v>9586</v>
      </c>
      <c r="CF94" s="73">
        <v>9171</v>
      </c>
    </row>
    <row r="95" spans="1:84" x14ac:dyDescent="0.25">
      <c r="A95" s="48" t="s">
        <v>88</v>
      </c>
      <c r="B95" s="62" t="s">
        <v>74</v>
      </c>
      <c r="C95" s="63" t="s">
        <v>89</v>
      </c>
      <c r="D95" s="17"/>
      <c r="E95" s="11"/>
      <c r="F95" s="27" t="s">
        <v>68</v>
      </c>
      <c r="G95" s="23" t="e">
        <f ca="1">G94/G8</f>
        <v>#REF!</v>
      </c>
      <c r="H95" s="76" t="e">
        <f>IF(H8=0, 0, H94/H8)</f>
        <v>#REF!</v>
      </c>
      <c r="I95" s="76">
        <v>2.4583588920870099E-2</v>
      </c>
      <c r="J95" s="76">
        <v>3.1952941176470587E-2</v>
      </c>
      <c r="K95" s="76">
        <v>3.4889711047627968E-2</v>
      </c>
      <c r="L95" s="76">
        <v>3.9538791896181494E-2</v>
      </c>
      <c r="M95" s="76">
        <v>4.7192687931356093E-2</v>
      </c>
      <c r="N95" s="76">
        <v>5.6804402574386716E-2</v>
      </c>
      <c r="O95" s="76">
        <v>5.0800894021233008E-2</v>
      </c>
      <c r="P95" s="76">
        <v>5.3047561485889627E-2</v>
      </c>
      <c r="Q95" s="76">
        <v>5.7917208093558568E-2</v>
      </c>
      <c r="R95" s="76">
        <v>5.1841556636553161E-2</v>
      </c>
      <c r="S95" s="76">
        <v>5.2699824025192181E-2</v>
      </c>
      <c r="T95" s="76">
        <v>6.0601858272084315E-2</v>
      </c>
      <c r="U95" s="76">
        <v>4.0429651484418218E-2</v>
      </c>
      <c r="V95" s="76">
        <v>3.6423841059602648E-2</v>
      </c>
      <c r="W95" s="76">
        <v>3.336550392940852E-2</v>
      </c>
      <c r="X95" s="76">
        <v>3.7580496780128793E-2</v>
      </c>
      <c r="Y95" s="76">
        <v>3.5026430705584921E-2</v>
      </c>
      <c r="Z95" s="76">
        <v>3.0741659773917837E-2</v>
      </c>
      <c r="AA95" s="76">
        <v>2.9460276734170256E-2</v>
      </c>
      <c r="AB95" s="76">
        <v>3.1463748290013679E-2</v>
      </c>
      <c r="AC95" s="76">
        <v>3.0195381882770871E-2</v>
      </c>
      <c r="AD95" s="76">
        <v>2.8705304339914476E-2</v>
      </c>
      <c r="AE95" s="76">
        <v>2.8710307545541273E-2</v>
      </c>
      <c r="AF95" s="76">
        <v>3.1664546610939488E-2</v>
      </c>
      <c r="AG95" s="76">
        <v>2.0696228384695682E-2</v>
      </c>
      <c r="AH95" s="76">
        <v>2.8666031659636233E-2</v>
      </c>
      <c r="AI95" s="76">
        <v>2.9434441471268537E-2</v>
      </c>
      <c r="AJ95" s="76">
        <v>2.710911646040165E-2</v>
      </c>
      <c r="AK95" s="76">
        <v>2.4416761041902605E-2</v>
      </c>
      <c r="AL95" s="76">
        <v>2.7301127359985512E-2</v>
      </c>
      <c r="AM95" s="76">
        <v>2.9891918780807668E-2</v>
      </c>
      <c r="AN95" s="76">
        <v>2.8939051918735893E-2</v>
      </c>
      <c r="AO95" s="76">
        <v>2.6302455202911235E-2</v>
      </c>
      <c r="AP95" s="76">
        <v>2.8059701492537312E-2</v>
      </c>
      <c r="AQ95" s="76">
        <v>5.0827688304696965E-2</v>
      </c>
      <c r="AR95" s="76">
        <v>4.3571886740584626E-2</v>
      </c>
      <c r="AS95" s="76">
        <v>4.543166948803587E-2</v>
      </c>
      <c r="AT95" s="76">
        <v>4.140767824497258E-2</v>
      </c>
      <c r="AU95" s="76">
        <v>2.6526412074091014E-2</v>
      </c>
      <c r="AV95" s="76">
        <v>2.1832465515666394E-2</v>
      </c>
      <c r="AW95" s="76">
        <v>1.888690721178031E-2</v>
      </c>
      <c r="AX95" s="76">
        <v>6.257422124783045E-2</v>
      </c>
      <c r="AY95" s="76">
        <v>6.9889527983200944E-2</v>
      </c>
      <c r="AZ95" s="76">
        <v>6.4952267848170653E-2</v>
      </c>
      <c r="BA95" s="76">
        <v>8.1639179496550779E-2</v>
      </c>
      <c r="BB95" s="76">
        <v>7.5699571597848875E-2</v>
      </c>
      <c r="BC95" s="76">
        <v>7.3161831782521433E-2</v>
      </c>
      <c r="BD95" s="76">
        <v>8.174809543360248E-2</v>
      </c>
      <c r="BE95" s="76">
        <v>7.1040496735607001E-2</v>
      </c>
      <c r="BF95" s="76">
        <v>6.7082612259768651E-2</v>
      </c>
      <c r="BG95" s="76">
        <v>7.9395429299827E-2</v>
      </c>
      <c r="BH95" s="76">
        <v>7.2533187354591494E-2</v>
      </c>
      <c r="BI95" s="76">
        <v>6.2301045929968164E-2</v>
      </c>
      <c r="BJ95" s="76">
        <v>9.1371018963796388E-2</v>
      </c>
      <c r="BK95" s="76">
        <v>7.7298837577457147E-2</v>
      </c>
      <c r="BL95" s="76">
        <v>7.6771997206703912E-2</v>
      </c>
      <c r="BM95" s="76">
        <v>8.1703910614525144E-2</v>
      </c>
      <c r="BN95" s="76">
        <v>7.7994308872984391E-2</v>
      </c>
      <c r="BO95" s="76">
        <v>8.0060292850990519E-2</v>
      </c>
      <c r="BP95" s="76">
        <v>8.2125811583609237E-2</v>
      </c>
      <c r="BQ95" s="76">
        <v>7.2703096851677099E-2</v>
      </c>
      <c r="BR95" s="76">
        <v>7.9473031352923565E-2</v>
      </c>
      <c r="BS95" s="76">
        <v>8.3675629896252379E-2</v>
      </c>
      <c r="BT95" s="76">
        <v>5.6362481473639633E-2</v>
      </c>
      <c r="BU95" s="76">
        <v>3.552826593266991E-2</v>
      </c>
      <c r="BV95" s="76">
        <v>6.6457971995431284E-2</v>
      </c>
      <c r="BW95" s="76">
        <v>7.9542577432694744E-2</v>
      </c>
      <c r="BX95" s="76">
        <v>6.5927580828731611E-2</v>
      </c>
      <c r="BY95" s="76">
        <v>0.13082618206293117</v>
      </c>
      <c r="BZ95" s="76">
        <v>8.3633923328579815E-2</v>
      </c>
      <c r="CA95" s="76">
        <v>0.3134789691324506</v>
      </c>
      <c r="CB95" s="76">
        <v>6.8575453716748155E-2</v>
      </c>
      <c r="CC95" s="76">
        <v>0.38205939130077626</v>
      </c>
      <c r="CD95" s="76">
        <v>0.34931534845697937</v>
      </c>
      <c r="CE95" s="76">
        <v>0.3908664627930683</v>
      </c>
      <c r="CF95" s="76">
        <v>0.37367070040337369</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1" t="e">
        <f>#REF!</f>
        <v>#REF!</v>
      </c>
      <c r="I96" s="71">
        <v>1</v>
      </c>
      <c r="J96" s="71">
        <v>2</v>
      </c>
      <c r="K96" s="71">
        <v>1</v>
      </c>
      <c r="L96" s="71">
        <v>1</v>
      </c>
      <c r="M96" s="71">
        <v>1</v>
      </c>
      <c r="N96" s="71">
        <v>1</v>
      </c>
      <c r="O96" s="71">
        <v>1</v>
      </c>
      <c r="P96" s="71">
        <v>1</v>
      </c>
      <c r="Q96" s="71">
        <v>1</v>
      </c>
      <c r="R96" s="71">
        <v>1</v>
      </c>
      <c r="S96" s="71">
        <v>1</v>
      </c>
      <c r="T96" s="71">
        <v>1</v>
      </c>
      <c r="U96" s="71">
        <v>1</v>
      </c>
      <c r="V96" s="71">
        <v>1</v>
      </c>
      <c r="W96" s="71">
        <v>1</v>
      </c>
      <c r="X96" s="71">
        <v>1</v>
      </c>
      <c r="Y96" s="71">
        <v>1</v>
      </c>
      <c r="Z96" s="71">
        <v>2</v>
      </c>
      <c r="AA96" s="71">
        <v>1</v>
      </c>
      <c r="AB96" s="71">
        <v>1</v>
      </c>
      <c r="AC96" s="71">
        <v>1</v>
      </c>
      <c r="AD96" s="71">
        <v>1</v>
      </c>
      <c r="AE96" s="71">
        <v>1</v>
      </c>
      <c r="AF96" s="71">
        <v>1</v>
      </c>
      <c r="AG96" s="71">
        <v>0</v>
      </c>
      <c r="AH96" s="71">
        <v>1</v>
      </c>
      <c r="AI96" s="71">
        <v>1</v>
      </c>
      <c r="AJ96" s="71">
        <v>1</v>
      </c>
      <c r="AK96" s="71">
        <v>1</v>
      </c>
      <c r="AL96" s="71">
        <v>2</v>
      </c>
      <c r="AM96" s="71">
        <v>2</v>
      </c>
      <c r="AN96" s="71">
        <v>1</v>
      </c>
      <c r="AO96" s="71">
        <v>1</v>
      </c>
      <c r="AP96" s="71">
        <v>1</v>
      </c>
      <c r="AQ96" s="71">
        <v>1</v>
      </c>
      <c r="AR96" s="71">
        <v>2</v>
      </c>
      <c r="AS96" s="71">
        <v>1</v>
      </c>
      <c r="AT96" s="71">
        <v>1</v>
      </c>
      <c r="AU96" s="71">
        <v>3</v>
      </c>
      <c r="AV96" s="71">
        <v>4</v>
      </c>
      <c r="AW96" s="71">
        <v>2</v>
      </c>
      <c r="AX96" s="71">
        <v>4</v>
      </c>
      <c r="AY96" s="71">
        <v>2</v>
      </c>
      <c r="AZ96" s="71">
        <v>3</v>
      </c>
      <c r="BA96" s="71">
        <v>4</v>
      </c>
      <c r="BB96" s="71">
        <v>4</v>
      </c>
      <c r="BC96" s="71">
        <v>4</v>
      </c>
      <c r="BD96" s="71">
        <v>4</v>
      </c>
      <c r="BE96" s="71">
        <v>3</v>
      </c>
      <c r="BF96" s="71">
        <v>4</v>
      </c>
      <c r="BG96" s="71">
        <v>5</v>
      </c>
      <c r="BH96" s="71">
        <v>7</v>
      </c>
      <c r="BI96" s="71">
        <v>5</v>
      </c>
      <c r="BJ96" s="71">
        <v>9</v>
      </c>
      <c r="BK96" s="71">
        <v>9</v>
      </c>
      <c r="BL96" s="71">
        <v>10</v>
      </c>
      <c r="BM96" s="71">
        <v>14</v>
      </c>
      <c r="BN96" s="71">
        <v>14</v>
      </c>
      <c r="BO96" s="71">
        <v>14</v>
      </c>
      <c r="BP96" s="71">
        <v>12</v>
      </c>
      <c r="BQ96" s="71">
        <v>12</v>
      </c>
      <c r="BR96" s="71">
        <v>12</v>
      </c>
      <c r="BS96" s="71">
        <v>13</v>
      </c>
      <c r="BT96" s="71">
        <v>10</v>
      </c>
      <c r="BU96" s="71">
        <v>12</v>
      </c>
      <c r="BV96" s="71">
        <v>15</v>
      </c>
      <c r="BW96" s="71">
        <v>17</v>
      </c>
      <c r="BX96" s="71">
        <v>15</v>
      </c>
      <c r="BY96" s="71">
        <v>17</v>
      </c>
      <c r="BZ96" s="71">
        <v>21</v>
      </c>
      <c r="CA96" s="71">
        <v>20</v>
      </c>
      <c r="CB96" s="71">
        <v>2</v>
      </c>
      <c r="CC96" s="71">
        <v>20</v>
      </c>
      <c r="CD96" s="71">
        <v>20</v>
      </c>
      <c r="CE96" s="71">
        <v>17</v>
      </c>
      <c r="CF96" s="71">
        <v>19</v>
      </c>
    </row>
    <row r="97" spans="1:84" x14ac:dyDescent="0.25">
      <c r="A97" s="48" t="s">
        <v>88</v>
      </c>
      <c r="B97" s="62" t="s">
        <v>74</v>
      </c>
      <c r="C97" s="63" t="s">
        <v>89</v>
      </c>
      <c r="D97" s="17"/>
      <c r="E97" s="11"/>
      <c r="F97" s="27" t="s">
        <v>68</v>
      </c>
      <c r="G97" s="23" t="e">
        <f ca="1">G96/G8</f>
        <v>#REF!</v>
      </c>
      <c r="H97" s="76" t="e">
        <f>IF(H5=0, 0, H96/H5)</f>
        <v>#REF!</v>
      </c>
      <c r="I97" s="76">
        <v>7.3046018991964939E-4</v>
      </c>
      <c r="J97" s="76">
        <v>1.467351430667645E-3</v>
      </c>
      <c r="K97" s="76">
        <v>7.3529411764705881E-4</v>
      </c>
      <c r="L97" s="76">
        <v>7.4349442379182155E-4</v>
      </c>
      <c r="M97" s="76">
        <v>7.4626865671641792E-4</v>
      </c>
      <c r="N97" s="76">
        <v>7.468259895444362E-4</v>
      </c>
      <c r="O97" s="76">
        <v>7.5357950263752827E-4</v>
      </c>
      <c r="P97" s="76">
        <v>7.5585789871504159E-4</v>
      </c>
      <c r="Q97" s="76">
        <v>7.5585789871504159E-4</v>
      </c>
      <c r="R97" s="76">
        <v>7.6161462300076163E-4</v>
      </c>
      <c r="S97" s="76">
        <v>7.6511094108645751E-4</v>
      </c>
      <c r="T97" s="76">
        <v>7.6745970836531081E-4</v>
      </c>
      <c r="U97" s="76">
        <v>7.6863950807071484E-4</v>
      </c>
      <c r="V97" s="76">
        <v>7.7279752704791343E-4</v>
      </c>
      <c r="W97" s="76">
        <v>7.8186082877247849E-4</v>
      </c>
      <c r="X97" s="76">
        <v>7.8802206461780935E-4</v>
      </c>
      <c r="Y97" s="76">
        <v>7.874015748031496E-4</v>
      </c>
      <c r="Z97" s="76">
        <v>1.5760441292356187E-3</v>
      </c>
      <c r="AA97" s="76">
        <v>7.9302141157811261E-4</v>
      </c>
      <c r="AB97" s="76">
        <v>7.9872204472843447E-4</v>
      </c>
      <c r="AC97" s="76">
        <v>8.0515297906602254E-4</v>
      </c>
      <c r="AD97" s="76">
        <v>8.0580177276390005E-4</v>
      </c>
      <c r="AE97" s="76">
        <v>8.0580177276390005E-4</v>
      </c>
      <c r="AF97" s="76">
        <v>8.0580177276390005E-4</v>
      </c>
      <c r="AG97" s="76">
        <v>0</v>
      </c>
      <c r="AH97" s="76">
        <v>8.0064051240992789E-4</v>
      </c>
      <c r="AI97" s="76">
        <v>8.0515297906602254E-4</v>
      </c>
      <c r="AJ97" s="76">
        <v>8.0775444264943462E-4</v>
      </c>
      <c r="AK97" s="76">
        <v>8.1168831168831174E-4</v>
      </c>
      <c r="AL97" s="76">
        <v>1.6273393002441008E-3</v>
      </c>
      <c r="AM97" s="76">
        <v>1.6181229773462784E-3</v>
      </c>
      <c r="AN97" s="76">
        <v>8.1037277147487841E-4</v>
      </c>
      <c r="AO97" s="76">
        <v>9.2081031307550648E-4</v>
      </c>
      <c r="AP97" s="76">
        <v>9.2421441774491681E-4</v>
      </c>
      <c r="AQ97" s="76">
        <v>8.1632653061224493E-4</v>
      </c>
      <c r="AR97" s="76">
        <v>1.8467220683287165E-3</v>
      </c>
      <c r="AS97" s="76">
        <v>9.2592592592592596E-4</v>
      </c>
      <c r="AT97" s="76">
        <v>9.2506938020351531E-4</v>
      </c>
      <c r="AU97" s="76">
        <v>2.7829313543599257E-3</v>
      </c>
      <c r="AV97" s="76">
        <v>3.7071362372567192E-3</v>
      </c>
      <c r="AW97" s="76">
        <v>1.8621973929236499E-3</v>
      </c>
      <c r="AX97" s="76">
        <v>3.7174721189591076E-3</v>
      </c>
      <c r="AY97" s="76">
        <v>1.8656716417910447E-3</v>
      </c>
      <c r="AZ97" s="76">
        <v>2.8063610851262861E-3</v>
      </c>
      <c r="BA97" s="76">
        <v>3.7453183520599251E-3</v>
      </c>
      <c r="BB97" s="76">
        <v>3.766478342749529E-3</v>
      </c>
      <c r="BC97" s="76">
        <v>3.7950664136622392E-3</v>
      </c>
      <c r="BD97" s="76">
        <v>3.770028275212064E-3</v>
      </c>
      <c r="BE97" s="76">
        <v>2.8328611898016999E-3</v>
      </c>
      <c r="BF97" s="76">
        <v>3.7771482530689331E-3</v>
      </c>
      <c r="BG97" s="76">
        <v>4.7303689687795648E-3</v>
      </c>
      <c r="BH97" s="76">
        <v>6.6350710900473934E-3</v>
      </c>
      <c r="BI97" s="76">
        <v>4.7393364928909956E-3</v>
      </c>
      <c r="BJ97" s="76">
        <v>8.5227272727272721E-3</v>
      </c>
      <c r="BK97" s="76">
        <v>8.5714285714285719E-3</v>
      </c>
      <c r="BL97" s="76">
        <v>9.6061479346781949E-3</v>
      </c>
      <c r="BM97" s="76">
        <v>1.3448607108549471E-2</v>
      </c>
      <c r="BN97" s="76">
        <v>1.3120899718837863E-2</v>
      </c>
      <c r="BO97" s="76">
        <v>1.3071895424836602E-2</v>
      </c>
      <c r="BP97" s="76">
        <v>1.1204481792717087E-2</v>
      </c>
      <c r="BQ97" s="76">
        <v>1.1162790697674419E-2</v>
      </c>
      <c r="BR97" s="76">
        <v>1.1152416356877323E-2</v>
      </c>
      <c r="BS97" s="76">
        <v>1.2115563839701771E-2</v>
      </c>
      <c r="BT97" s="76">
        <v>9.3196644920782844E-3</v>
      </c>
      <c r="BU97" s="76">
        <v>1.1183597390493943E-2</v>
      </c>
      <c r="BV97" s="76">
        <v>1.3979496738117428E-2</v>
      </c>
      <c r="BW97" s="76">
        <v>1.5843429636533086E-2</v>
      </c>
      <c r="BX97" s="76">
        <v>1.4018691588785047E-2</v>
      </c>
      <c r="BY97" s="76">
        <v>1.5813953488372091E-2</v>
      </c>
      <c r="BZ97" s="76">
        <v>1.9534883720930232E-2</v>
      </c>
      <c r="CA97" s="76">
        <v>1.8639328984156569E-2</v>
      </c>
      <c r="CB97" s="76">
        <v>1.8814675446848542E-3</v>
      </c>
      <c r="CC97" s="76">
        <v>1.8796992481203006E-2</v>
      </c>
      <c r="CD97" s="76">
        <v>1.881467544684854E-2</v>
      </c>
      <c r="CE97" s="76">
        <v>1.5917602996254682E-2</v>
      </c>
      <c r="CF97" s="76">
        <v>1.7707362534948742E-2</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1" t="e">
        <f>#REF!</f>
        <v>#REF!</v>
      </c>
      <c r="I98" s="71">
        <v>3330</v>
      </c>
      <c r="J98" s="71">
        <v>4040</v>
      </c>
      <c r="K98" s="71">
        <v>4559</v>
      </c>
      <c r="L98" s="71">
        <v>4931</v>
      </c>
      <c r="M98" s="71">
        <v>5551</v>
      </c>
      <c r="N98" s="71">
        <v>6276</v>
      </c>
      <c r="O98" s="71">
        <v>5653</v>
      </c>
      <c r="P98" s="71">
        <v>6117</v>
      </c>
      <c r="Q98" s="71">
        <v>6363</v>
      </c>
      <c r="R98" s="71">
        <v>5562</v>
      </c>
      <c r="S98" s="71">
        <v>6049</v>
      </c>
      <c r="T98" s="71">
        <v>7043</v>
      </c>
      <c r="U98" s="71">
        <v>5551</v>
      </c>
      <c r="V98" s="71">
        <v>4740</v>
      </c>
      <c r="W98" s="71">
        <v>4763</v>
      </c>
      <c r="X98" s="71">
        <v>5258</v>
      </c>
      <c r="Y98" s="71">
        <v>4550</v>
      </c>
      <c r="Z98" s="71">
        <v>4361</v>
      </c>
      <c r="AA98" s="71">
        <v>4238</v>
      </c>
      <c r="AB98" s="71">
        <v>4621</v>
      </c>
      <c r="AC98" s="71">
        <v>4517</v>
      </c>
      <c r="AD98" s="71">
        <v>4060</v>
      </c>
      <c r="AE98" s="71">
        <v>3750</v>
      </c>
      <c r="AF98" s="71">
        <v>4094</v>
      </c>
      <c r="AG98" s="71">
        <v>3116</v>
      </c>
      <c r="AH98" s="71">
        <v>3791</v>
      </c>
      <c r="AI98" s="71">
        <v>4068</v>
      </c>
      <c r="AJ98" s="71">
        <v>3765</v>
      </c>
      <c r="AK98" s="71">
        <v>3641</v>
      </c>
      <c r="AL98" s="71">
        <v>3966</v>
      </c>
      <c r="AM98" s="71">
        <v>4480</v>
      </c>
      <c r="AN98" s="71">
        <v>4380</v>
      </c>
      <c r="AO98" s="71">
        <v>3929</v>
      </c>
      <c r="AP98" s="71">
        <v>3885</v>
      </c>
      <c r="AQ98" s="71">
        <v>6417</v>
      </c>
      <c r="AR98" s="71">
        <v>5487</v>
      </c>
      <c r="AS98" s="71">
        <v>5694</v>
      </c>
      <c r="AT98" s="71">
        <v>5228</v>
      </c>
      <c r="AU98" s="71">
        <v>3839</v>
      </c>
      <c r="AV98" s="71">
        <v>3529</v>
      </c>
      <c r="AW98" s="71">
        <v>3020</v>
      </c>
      <c r="AX98" s="71">
        <v>6908</v>
      </c>
      <c r="AY98" s="71">
        <v>7853</v>
      </c>
      <c r="AZ98" s="71">
        <v>7268</v>
      </c>
      <c r="BA98" s="71">
        <v>8732</v>
      </c>
      <c r="BB98" s="71">
        <v>7874</v>
      </c>
      <c r="BC98" s="71">
        <v>7428</v>
      </c>
      <c r="BD98" s="71">
        <v>8547</v>
      </c>
      <c r="BE98" s="71">
        <v>7588</v>
      </c>
      <c r="BF98" s="71">
        <v>6768</v>
      </c>
      <c r="BG98" s="71">
        <v>8379</v>
      </c>
      <c r="BH98" s="71">
        <v>7711</v>
      </c>
      <c r="BI98" s="71">
        <v>6444</v>
      </c>
      <c r="BJ98" s="71">
        <v>9185</v>
      </c>
      <c r="BK98" s="71">
        <v>8424</v>
      </c>
      <c r="BL98" s="71">
        <v>8263</v>
      </c>
      <c r="BM98" s="71">
        <v>8827</v>
      </c>
      <c r="BN98" s="71">
        <v>8669</v>
      </c>
      <c r="BO98" s="71">
        <v>8806</v>
      </c>
      <c r="BP98" s="71">
        <v>8862</v>
      </c>
      <c r="BQ98" s="71">
        <v>8310</v>
      </c>
      <c r="BR98" s="71">
        <v>9421</v>
      </c>
      <c r="BS98" s="71">
        <v>9674</v>
      </c>
      <c r="BT98" s="71">
        <v>7255</v>
      </c>
      <c r="BU98" s="71">
        <v>5148</v>
      </c>
      <c r="BV98" s="71">
        <v>8267</v>
      </c>
      <c r="BW98" s="71">
        <v>9811</v>
      </c>
      <c r="BX98" s="71">
        <v>8382</v>
      </c>
      <c r="BY98" s="71">
        <v>8472</v>
      </c>
      <c r="BZ98" s="71">
        <v>9875</v>
      </c>
      <c r="CA98" s="71">
        <v>7485</v>
      </c>
      <c r="CB98" s="71">
        <v>1653</v>
      </c>
      <c r="CC98" s="71">
        <v>9282</v>
      </c>
      <c r="CD98" s="71">
        <v>8526</v>
      </c>
      <c r="CE98" s="71">
        <v>9569</v>
      </c>
      <c r="CF98" s="71">
        <v>9152</v>
      </c>
    </row>
    <row r="99" spans="1:84" x14ac:dyDescent="0.25">
      <c r="A99" s="48" t="s">
        <v>88</v>
      </c>
      <c r="B99" s="62" t="s">
        <v>74</v>
      </c>
      <c r="C99" s="63" t="s">
        <v>89</v>
      </c>
      <c r="D99" s="17"/>
      <c r="E99" s="11"/>
      <c r="F99" s="27" t="s">
        <v>68</v>
      </c>
      <c r="G99" s="23" t="e">
        <f ca="1">G98/G8</f>
        <v>#REF!</v>
      </c>
      <c r="H99" s="76" t="e">
        <f>IF(H6=0, 0, H98/H6)</f>
        <v>#REF!</v>
      </c>
      <c r="I99" s="76">
        <v>0.16797820823244553</v>
      </c>
      <c r="J99" s="76">
        <v>0.2031477849851662</v>
      </c>
      <c r="K99" s="76">
        <v>0.22802981043365178</v>
      </c>
      <c r="L99" s="76">
        <v>0.24560442297155949</v>
      </c>
      <c r="M99" s="76">
        <v>0.2761142061281337</v>
      </c>
      <c r="N99" s="76">
        <v>0.31219221011789283</v>
      </c>
      <c r="O99" s="76">
        <v>0.28055982927192419</v>
      </c>
      <c r="P99" s="76">
        <v>0.30303180422074705</v>
      </c>
      <c r="Q99" s="76">
        <v>0.31461063040791098</v>
      </c>
      <c r="R99" s="76">
        <v>0.27436858721389107</v>
      </c>
      <c r="S99" s="76">
        <v>0.29817124266771822</v>
      </c>
      <c r="T99" s="76">
        <v>0.34643384161337926</v>
      </c>
      <c r="U99" s="76">
        <v>0.27222794370065223</v>
      </c>
      <c r="V99" s="76">
        <v>0.23178484107579461</v>
      </c>
      <c r="W99" s="76">
        <v>0.23256835937500001</v>
      </c>
      <c r="X99" s="76">
        <v>0.25685115529285329</v>
      </c>
      <c r="Y99" s="76">
        <v>0.22211374176226506</v>
      </c>
      <c r="Z99" s="76">
        <v>0.21280437222466209</v>
      </c>
      <c r="AA99" s="76">
        <v>0.20607828835399952</v>
      </c>
      <c r="AB99" s="76">
        <v>0.22347422381274784</v>
      </c>
      <c r="AC99" s="76">
        <v>0.21805454984310885</v>
      </c>
      <c r="AD99" s="76">
        <v>0.19574755315558556</v>
      </c>
      <c r="AE99" s="76">
        <v>0.18053148469093011</v>
      </c>
      <c r="AF99" s="76">
        <v>0.19710172837128689</v>
      </c>
      <c r="AG99" s="76">
        <v>0.14985091853419255</v>
      </c>
      <c r="AH99" s="76">
        <v>0.18227714203288778</v>
      </c>
      <c r="AI99" s="76">
        <v>0.19551112606334406</v>
      </c>
      <c r="AJ99" s="76">
        <v>0.18082704961337112</v>
      </c>
      <c r="AK99" s="76">
        <v>0.17468694525740056</v>
      </c>
      <c r="AL99" s="76">
        <v>0.19014287084092435</v>
      </c>
      <c r="AM99" s="76">
        <v>0.21459021890118313</v>
      </c>
      <c r="AN99" s="76">
        <v>0.20940906483075158</v>
      </c>
      <c r="AO99" s="76">
        <v>0.19051544392183484</v>
      </c>
      <c r="AP99" s="76">
        <v>0.18774464794858164</v>
      </c>
      <c r="AQ99" s="76">
        <v>0.30461407006550839</v>
      </c>
      <c r="AR99" s="76">
        <v>0.26452297160487875</v>
      </c>
      <c r="AS99" s="76">
        <v>0.27405303941858788</v>
      </c>
      <c r="AT99" s="76">
        <v>0.25135823837684507</v>
      </c>
      <c r="AU99" s="76">
        <v>0.1846827344013085</v>
      </c>
      <c r="AV99" s="76">
        <v>0.16954119625270239</v>
      </c>
      <c r="AW99" s="76">
        <v>0.1452411869379118</v>
      </c>
      <c r="AX99" s="76">
        <v>0.33182822557402247</v>
      </c>
      <c r="AY99" s="76">
        <v>0.37693193817797832</v>
      </c>
      <c r="AZ99" s="76">
        <v>0.34902036112178259</v>
      </c>
      <c r="BA99" s="76">
        <v>0.41938427549109075</v>
      </c>
      <c r="BB99" s="76">
        <v>0.37710727969348656</v>
      </c>
      <c r="BC99" s="76">
        <v>0.35591758505031146</v>
      </c>
      <c r="BD99" s="76">
        <v>0.40973154362416109</v>
      </c>
      <c r="BE99" s="76">
        <v>0.36403761274227597</v>
      </c>
      <c r="BF99" s="76">
        <v>0.32384324608832959</v>
      </c>
      <c r="BG99" s="76">
        <v>0.40073652494141276</v>
      </c>
      <c r="BH99" s="76">
        <v>0.36954854787692898</v>
      </c>
      <c r="BI99" s="76">
        <v>0.30780988774779078</v>
      </c>
      <c r="BJ99" s="76">
        <v>0.43767273420375491</v>
      </c>
      <c r="BK99" s="76">
        <v>0.40001899425423809</v>
      </c>
      <c r="BL99" s="76">
        <v>0.37780622742444331</v>
      </c>
      <c r="BM99" s="76">
        <v>0.40359380000914452</v>
      </c>
      <c r="BN99" s="76">
        <v>0.39178379355538484</v>
      </c>
      <c r="BO99" s="76">
        <v>0.3975800261862838</v>
      </c>
      <c r="BP99" s="76">
        <v>0.39944108897502928</v>
      </c>
      <c r="BQ99" s="76">
        <v>0.37366788075003371</v>
      </c>
      <c r="BR99" s="76">
        <v>0.42240954131731157</v>
      </c>
      <c r="BS99" s="76">
        <v>0.42915446721675093</v>
      </c>
      <c r="BT99" s="76">
        <v>0.32184366959453464</v>
      </c>
      <c r="BU99" s="76">
        <v>0.22837370242214533</v>
      </c>
      <c r="BV99" s="76">
        <v>0.36634760258796417</v>
      </c>
      <c r="BW99" s="76">
        <v>0.43363535911602208</v>
      </c>
      <c r="BX99" s="76">
        <v>0.37001721626274664</v>
      </c>
      <c r="BY99" s="76">
        <v>0.37326518923205709</v>
      </c>
      <c r="BZ99" s="76">
        <v>0.43374181929986383</v>
      </c>
      <c r="CA99" s="76">
        <v>0.32731327619380796</v>
      </c>
      <c r="CB99" s="76">
        <v>7.1648389753370026E-2</v>
      </c>
      <c r="CC99" s="76">
        <v>0.39865996649916247</v>
      </c>
      <c r="CD99" s="76">
        <v>0.3643278352277583</v>
      </c>
      <c r="CE99" s="76">
        <v>0.40793792897642495</v>
      </c>
      <c r="CF99" s="76">
        <v>0.38994461014060505</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857</v>
      </c>
      <c r="J102" s="73">
        <v>1065</v>
      </c>
      <c r="K102" s="73">
        <v>898</v>
      </c>
      <c r="L102" s="73">
        <v>1001</v>
      </c>
      <c r="M102" s="73">
        <v>994</v>
      </c>
      <c r="N102" s="73">
        <v>1100</v>
      </c>
      <c r="O102" s="73">
        <v>1100</v>
      </c>
      <c r="P102" s="73">
        <v>1289</v>
      </c>
      <c r="Q102" s="73">
        <v>1372</v>
      </c>
      <c r="R102" s="73">
        <v>1639</v>
      </c>
      <c r="S102" s="73">
        <v>1379</v>
      </c>
      <c r="T102" s="73">
        <v>750</v>
      </c>
      <c r="U102" s="73">
        <v>729</v>
      </c>
      <c r="V102" s="73">
        <v>806</v>
      </c>
      <c r="W102" s="73">
        <v>714</v>
      </c>
      <c r="X102" s="73">
        <v>705</v>
      </c>
      <c r="Y102" s="73">
        <v>742</v>
      </c>
      <c r="Z102" s="73">
        <v>766</v>
      </c>
      <c r="AA102" s="73">
        <v>795</v>
      </c>
      <c r="AB102" s="73">
        <v>760</v>
      </c>
      <c r="AC102" s="73">
        <v>735</v>
      </c>
      <c r="AD102" s="73">
        <v>760</v>
      </c>
      <c r="AE102" s="73">
        <v>825</v>
      </c>
      <c r="AF102" s="73">
        <v>683</v>
      </c>
      <c r="AG102" s="73">
        <v>759</v>
      </c>
      <c r="AH102" s="73">
        <v>4914</v>
      </c>
      <c r="AI102" s="73">
        <v>1464</v>
      </c>
      <c r="AJ102" s="73">
        <v>1545</v>
      </c>
      <c r="AK102" s="73">
        <v>1285</v>
      </c>
      <c r="AL102" s="73">
        <v>1376</v>
      </c>
      <c r="AM102" s="73">
        <v>1585</v>
      </c>
      <c r="AN102" s="73">
        <v>1124</v>
      </c>
      <c r="AO102" s="73">
        <v>1461</v>
      </c>
      <c r="AP102" s="73">
        <v>1826</v>
      </c>
      <c r="AQ102" s="73">
        <v>1420</v>
      </c>
      <c r="AR102" s="73">
        <v>1363</v>
      </c>
      <c r="AS102" s="73">
        <v>1335</v>
      </c>
      <c r="AT102" s="73">
        <v>1366</v>
      </c>
      <c r="AU102" s="73">
        <v>1304</v>
      </c>
      <c r="AV102" s="73">
        <v>1345</v>
      </c>
      <c r="AW102" s="73">
        <v>1387</v>
      </c>
      <c r="AX102" s="73">
        <v>1615</v>
      </c>
      <c r="AY102" s="73">
        <v>5897</v>
      </c>
      <c r="AZ102" s="73">
        <v>1183</v>
      </c>
      <c r="BA102" s="73">
        <v>5240</v>
      </c>
      <c r="BB102" s="73">
        <v>1274</v>
      </c>
      <c r="BC102" s="73">
        <v>1323</v>
      </c>
      <c r="BD102" s="73">
        <v>1336</v>
      </c>
      <c r="BE102" s="73">
        <v>1019</v>
      </c>
      <c r="BF102" s="73">
        <v>1145</v>
      </c>
      <c r="BG102" s="73">
        <v>1161</v>
      </c>
      <c r="BH102" s="73">
        <v>1298</v>
      </c>
      <c r="BI102" s="73">
        <v>1232</v>
      </c>
      <c r="BJ102" s="73">
        <v>1202</v>
      </c>
      <c r="BK102" s="73">
        <v>1258</v>
      </c>
      <c r="BL102" s="73">
        <v>1237</v>
      </c>
      <c r="BM102" s="73">
        <v>1274</v>
      </c>
      <c r="BN102" s="73">
        <v>1274</v>
      </c>
      <c r="BO102" s="73">
        <v>1745</v>
      </c>
      <c r="BP102" s="73">
        <v>1387</v>
      </c>
      <c r="BQ102" s="73">
        <v>1248</v>
      </c>
      <c r="BR102" s="73">
        <v>2128</v>
      </c>
      <c r="BS102" s="73">
        <v>1121</v>
      </c>
      <c r="BT102" s="73">
        <v>1217</v>
      </c>
      <c r="BU102" s="73">
        <v>17058</v>
      </c>
      <c r="BV102" s="73">
        <v>1254</v>
      </c>
      <c r="BW102" s="73">
        <v>9262</v>
      </c>
      <c r="BX102" s="73">
        <v>1446</v>
      </c>
      <c r="BY102" s="73">
        <v>1403</v>
      </c>
      <c r="BZ102" s="73">
        <v>8219</v>
      </c>
      <c r="CA102" s="73">
        <v>1650</v>
      </c>
      <c r="CB102" s="73">
        <v>1650</v>
      </c>
      <c r="CC102" s="73">
        <v>1335</v>
      </c>
      <c r="CD102" s="73">
        <v>3851</v>
      </c>
      <c r="CE102" s="73">
        <v>1356</v>
      </c>
      <c r="CF102" s="73">
        <v>12065</v>
      </c>
    </row>
    <row r="103" spans="1:84" x14ac:dyDescent="0.25">
      <c r="A103" s="17"/>
      <c r="B103" s="17"/>
      <c r="C103" s="17"/>
      <c r="D103" s="17"/>
      <c r="E103" s="11"/>
      <c r="F103" s="14" t="s">
        <v>100</v>
      </c>
      <c r="G103" s="106" t="e">
        <f ca="1">G102/G5</f>
        <v>#REF!</v>
      </c>
      <c r="H103" s="74" t="e">
        <f>H102/H5</f>
        <v>#REF!</v>
      </c>
      <c r="I103" s="74">
        <v>0.62600438276113957</v>
      </c>
      <c r="J103" s="74">
        <v>0.78136463683052093</v>
      </c>
      <c r="K103" s="74">
        <v>0.66029411764705881</v>
      </c>
      <c r="L103" s="74">
        <v>0.74423791821561336</v>
      </c>
      <c r="M103" s="74">
        <v>0.74179104477611946</v>
      </c>
      <c r="N103" s="74">
        <v>0.82150858849887975</v>
      </c>
      <c r="O103" s="74">
        <v>0.82893745290128107</v>
      </c>
      <c r="P103" s="74">
        <v>0.97430083144368862</v>
      </c>
      <c r="Q103" s="74">
        <v>1.037037037037037</v>
      </c>
      <c r="R103" s="74">
        <v>1.2482863670982483</v>
      </c>
      <c r="S103" s="74">
        <v>1.0550879877582249</v>
      </c>
      <c r="T103" s="74">
        <v>0.57559478127398311</v>
      </c>
      <c r="U103" s="74">
        <v>0.56033820138355106</v>
      </c>
      <c r="V103" s="74">
        <v>0.62287480680061824</v>
      </c>
      <c r="W103" s="74">
        <v>0.55824863174354966</v>
      </c>
      <c r="X103" s="74">
        <v>0.55555555555555558</v>
      </c>
      <c r="Y103" s="74">
        <v>0.58425196850393701</v>
      </c>
      <c r="Z103" s="74">
        <v>0.60362490149724191</v>
      </c>
      <c r="AA103" s="74">
        <v>0.6304520222045995</v>
      </c>
      <c r="AB103" s="74">
        <v>0.60702875399361023</v>
      </c>
      <c r="AC103" s="74">
        <v>0.59178743961352653</v>
      </c>
      <c r="AD103" s="74">
        <v>0.61240934730056407</v>
      </c>
      <c r="AE103" s="74">
        <v>0.66478646253021756</v>
      </c>
      <c r="AF103" s="74">
        <v>0.55036261079774373</v>
      </c>
      <c r="AG103" s="74">
        <v>0.61259079903147695</v>
      </c>
      <c r="AH103" s="74">
        <v>3.9343474779823859</v>
      </c>
      <c r="AI103" s="74">
        <v>1.1787439613526569</v>
      </c>
      <c r="AJ103" s="74">
        <v>1.2479806138933764</v>
      </c>
      <c r="AK103" s="74">
        <v>1.0430194805194806</v>
      </c>
      <c r="AL103" s="74">
        <v>1.1196094385679414</v>
      </c>
      <c r="AM103" s="74">
        <v>1.2823624595469256</v>
      </c>
      <c r="AN103" s="74">
        <v>0.91085899513776336</v>
      </c>
      <c r="AO103" s="74">
        <v>1.3453038674033149</v>
      </c>
      <c r="AP103" s="74">
        <v>1.6876155268022182</v>
      </c>
      <c r="AQ103" s="74">
        <v>1.1591836734693877</v>
      </c>
      <c r="AR103" s="74">
        <v>1.2585410895660203</v>
      </c>
      <c r="AS103" s="74">
        <v>1.2361111111111112</v>
      </c>
      <c r="AT103" s="74">
        <v>1.2636447733580018</v>
      </c>
      <c r="AU103" s="74">
        <v>1.2096474953617811</v>
      </c>
      <c r="AV103" s="74">
        <v>1.2465245597775718</v>
      </c>
      <c r="AW103" s="74">
        <v>1.2914338919925512</v>
      </c>
      <c r="AX103" s="74">
        <v>1.5009293680297398</v>
      </c>
      <c r="AY103" s="74">
        <v>5.5009328358208958</v>
      </c>
      <c r="AZ103" s="74">
        <v>1.106641721234799</v>
      </c>
      <c r="BA103" s="74">
        <v>4.9063670411985019</v>
      </c>
      <c r="BB103" s="74">
        <v>1.1996233521657251</v>
      </c>
      <c r="BC103" s="74">
        <v>1.2552182163187855</v>
      </c>
      <c r="BD103" s="74">
        <v>1.2591894439208293</v>
      </c>
      <c r="BE103" s="74">
        <v>0.96222851746931071</v>
      </c>
      <c r="BF103" s="74">
        <v>1.0812086874409821</v>
      </c>
      <c r="BG103" s="74">
        <v>1.098391674550615</v>
      </c>
      <c r="BH103" s="74">
        <v>1.2303317535545024</v>
      </c>
      <c r="BI103" s="74">
        <v>1.1677725118483413</v>
      </c>
      <c r="BJ103" s="74">
        <v>1.1382575757575757</v>
      </c>
      <c r="BK103" s="74">
        <v>1.1980952380952381</v>
      </c>
      <c r="BL103" s="74">
        <v>1.1882804995196925</v>
      </c>
      <c r="BM103" s="74">
        <v>1.2238232468780019</v>
      </c>
      <c r="BN103" s="74">
        <v>1.1940018744142455</v>
      </c>
      <c r="BO103" s="74">
        <v>1.6293183940242764</v>
      </c>
      <c r="BP103" s="74">
        <v>1.2950513538748833</v>
      </c>
      <c r="BQ103" s="74">
        <v>1.1609302325581394</v>
      </c>
      <c r="BR103" s="74">
        <v>1.9776951672862453</v>
      </c>
      <c r="BS103" s="74">
        <v>1.0447343895619758</v>
      </c>
      <c r="BT103" s="74">
        <v>1.1342031686859273</v>
      </c>
      <c r="BU103" s="74">
        <v>15.897483690587139</v>
      </c>
      <c r="BV103" s="74">
        <v>1.168685927306617</v>
      </c>
      <c r="BW103" s="74">
        <v>8.631873252562908</v>
      </c>
      <c r="BX103" s="74">
        <v>1.3514018691588785</v>
      </c>
      <c r="BY103" s="74">
        <v>1.3051162790697675</v>
      </c>
      <c r="BZ103" s="74">
        <v>7.6455813953488372</v>
      </c>
      <c r="CA103" s="74">
        <v>1.537744641192917</v>
      </c>
      <c r="CB103" s="74">
        <v>1.5522107243650047</v>
      </c>
      <c r="CC103" s="74">
        <v>1.2546992481203008</v>
      </c>
      <c r="CD103" s="74">
        <v>3.6227657572906868</v>
      </c>
      <c r="CE103" s="74">
        <v>1.2696629213483146</v>
      </c>
      <c r="CF103" s="74">
        <v>11.24417520969245</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12677</v>
      </c>
      <c r="J104" s="73">
        <v>17084</v>
      </c>
      <c r="K104" s="73">
        <v>15653</v>
      </c>
      <c r="L104" s="73">
        <v>14710</v>
      </c>
      <c r="M104" s="73">
        <v>15920</v>
      </c>
      <c r="N104" s="73">
        <v>16639</v>
      </c>
      <c r="O104" s="73">
        <v>16171</v>
      </c>
      <c r="P104" s="73">
        <v>22090</v>
      </c>
      <c r="Q104" s="73">
        <v>22751</v>
      </c>
      <c r="R104" s="73">
        <v>23718</v>
      </c>
      <c r="S104" s="73">
        <v>23001</v>
      </c>
      <c r="T104" s="73">
        <v>11046</v>
      </c>
      <c r="U104" s="73">
        <v>10579</v>
      </c>
      <c r="V104" s="73">
        <v>12324</v>
      </c>
      <c r="W104" s="73">
        <v>11152</v>
      </c>
      <c r="X104" s="73">
        <v>10288</v>
      </c>
      <c r="Y104" s="73">
        <v>11416</v>
      </c>
      <c r="Z104" s="73">
        <v>11368</v>
      </c>
      <c r="AA104" s="73">
        <v>11970</v>
      </c>
      <c r="AB104" s="73">
        <v>11043</v>
      </c>
      <c r="AC104" s="73">
        <v>10217</v>
      </c>
      <c r="AD104" s="73">
        <v>10786</v>
      </c>
      <c r="AE104" s="73">
        <v>11037</v>
      </c>
      <c r="AF104" s="73">
        <v>10748</v>
      </c>
      <c r="AG104" s="73">
        <v>9889</v>
      </c>
      <c r="AH104" s="73">
        <v>21582</v>
      </c>
      <c r="AI104" s="73">
        <v>17392</v>
      </c>
      <c r="AJ104" s="73">
        <v>18118</v>
      </c>
      <c r="AK104" s="73">
        <v>20125</v>
      </c>
      <c r="AL104" s="73">
        <v>19348</v>
      </c>
      <c r="AM104" s="73">
        <v>18777</v>
      </c>
      <c r="AN104" s="73">
        <v>19465</v>
      </c>
      <c r="AO104" s="73">
        <v>17364</v>
      </c>
      <c r="AP104" s="73">
        <v>19125</v>
      </c>
      <c r="AQ104" s="73">
        <v>19215</v>
      </c>
      <c r="AR104" s="73">
        <v>17247</v>
      </c>
      <c r="AS104" s="73">
        <v>17574</v>
      </c>
      <c r="AT104" s="73">
        <v>21115</v>
      </c>
      <c r="AU104" s="73">
        <v>15710</v>
      </c>
      <c r="AV104" s="73">
        <v>18719</v>
      </c>
      <c r="AW104" s="73">
        <v>18136</v>
      </c>
      <c r="AX104" s="73">
        <v>15468</v>
      </c>
      <c r="AY104" s="73">
        <v>18877</v>
      </c>
      <c r="AZ104" s="73">
        <v>16383</v>
      </c>
      <c r="BA104" s="73">
        <v>17593</v>
      </c>
      <c r="BB104" s="73">
        <v>17865</v>
      </c>
      <c r="BC104" s="73">
        <v>16905</v>
      </c>
      <c r="BD104" s="73">
        <v>22584</v>
      </c>
      <c r="BE104" s="73">
        <v>15141</v>
      </c>
      <c r="BF104" s="73">
        <v>16383</v>
      </c>
      <c r="BG104" s="73">
        <v>16239</v>
      </c>
      <c r="BH104" s="73">
        <v>21955</v>
      </c>
      <c r="BI104" s="73">
        <v>13789</v>
      </c>
      <c r="BJ104" s="73">
        <v>16011</v>
      </c>
      <c r="BK104" s="73">
        <v>21221</v>
      </c>
      <c r="BL104" s="73">
        <v>15635</v>
      </c>
      <c r="BM104" s="73">
        <v>25501</v>
      </c>
      <c r="BN104" s="73">
        <v>17086</v>
      </c>
      <c r="BO104" s="73">
        <v>16627</v>
      </c>
      <c r="BP104" s="73">
        <v>23617</v>
      </c>
      <c r="BQ104" s="73">
        <v>14797</v>
      </c>
      <c r="BR104" s="73">
        <v>21234</v>
      </c>
      <c r="BS104" s="73">
        <v>17032</v>
      </c>
      <c r="BT104" s="73">
        <v>17729</v>
      </c>
      <c r="BU104" s="73">
        <v>15046</v>
      </c>
      <c r="BV104" s="73">
        <v>18046</v>
      </c>
      <c r="BW104" s="73">
        <v>89377</v>
      </c>
      <c r="BX104" s="73">
        <v>29901</v>
      </c>
      <c r="BY104" s="73">
        <v>23180</v>
      </c>
      <c r="BZ104" s="73">
        <v>41188</v>
      </c>
      <c r="CA104" s="73">
        <v>29360</v>
      </c>
      <c r="CB104" s="73">
        <v>29360</v>
      </c>
      <c r="CC104" s="73">
        <v>70137</v>
      </c>
      <c r="CD104" s="73">
        <v>19600</v>
      </c>
      <c r="CE104" s="73">
        <v>17895</v>
      </c>
      <c r="CF104" s="73">
        <v>16112</v>
      </c>
    </row>
    <row r="105" spans="1:84" x14ac:dyDescent="0.25">
      <c r="A105" s="17"/>
      <c r="B105" s="17"/>
      <c r="C105" s="17"/>
      <c r="D105" s="17"/>
      <c r="E105" s="11"/>
      <c r="F105" s="14" t="s">
        <v>102</v>
      </c>
      <c r="G105" s="106" t="e">
        <f ca="1">G104/G6</f>
        <v>#REF!</v>
      </c>
      <c r="H105" s="74" t="e">
        <f>H104/H6</f>
        <v>#REF!</v>
      </c>
      <c r="I105" s="74">
        <v>0.63947740112994356</v>
      </c>
      <c r="J105" s="74">
        <v>0.8590536531402424</v>
      </c>
      <c r="K105" s="74">
        <v>0.78292402340819289</v>
      </c>
      <c r="L105" s="74">
        <v>0.73267918513722174</v>
      </c>
      <c r="M105" s="74">
        <v>0.79188221249502588</v>
      </c>
      <c r="N105" s="74">
        <v>0.82768740983932743</v>
      </c>
      <c r="O105" s="74">
        <v>0.80257084718844607</v>
      </c>
      <c r="P105" s="74">
        <v>1.0943227979787973</v>
      </c>
      <c r="Q105" s="74">
        <v>1.1248949320148331</v>
      </c>
      <c r="R105" s="74">
        <v>1.1699881610102605</v>
      </c>
      <c r="S105" s="74">
        <v>1.1337802533642234</v>
      </c>
      <c r="T105" s="74">
        <v>0.54333497294638466</v>
      </c>
      <c r="U105" s="74">
        <v>0.51880731695355797</v>
      </c>
      <c r="V105" s="74">
        <v>0.602640586797066</v>
      </c>
      <c r="W105" s="74">
        <v>0.54453125000000002</v>
      </c>
      <c r="X105" s="74">
        <v>0.5025646035855601</v>
      </c>
      <c r="Y105" s="74">
        <v>0.55728581889187212</v>
      </c>
      <c r="Z105" s="74">
        <v>0.55472600400136629</v>
      </c>
      <c r="AA105" s="74">
        <v>0.58205689277899342</v>
      </c>
      <c r="AB105" s="74">
        <v>0.53404584582648229</v>
      </c>
      <c r="AC105" s="74">
        <v>0.49321747525947379</v>
      </c>
      <c r="AD105" s="74">
        <v>0.52003278530446939</v>
      </c>
      <c r="AE105" s="74">
        <v>0.5313402657423455</v>
      </c>
      <c r="AF105" s="74">
        <v>0.51745221703336386</v>
      </c>
      <c r="AG105" s="74">
        <v>0.47556987592574779</v>
      </c>
      <c r="AH105" s="74">
        <v>1.0376959323011827</v>
      </c>
      <c r="AI105" s="74">
        <v>0.83587254289421831</v>
      </c>
      <c r="AJ105" s="74">
        <v>0.87017914605446423</v>
      </c>
      <c r="AK105" s="74">
        <v>0.96555198387947994</v>
      </c>
      <c r="AL105" s="74">
        <v>0.92760571483363696</v>
      </c>
      <c r="AM105" s="74">
        <v>0.89941083489007045</v>
      </c>
      <c r="AN105" s="74">
        <v>0.93062727098871678</v>
      </c>
      <c r="AO105" s="74">
        <v>0.84197255491441592</v>
      </c>
      <c r="AP105" s="74">
        <v>0.92422558353066253</v>
      </c>
      <c r="AQ105" s="74">
        <v>0.91213329535744803</v>
      </c>
      <c r="AR105" s="74">
        <v>0.83146121583184684</v>
      </c>
      <c r="AS105" s="74">
        <v>0.84583914905905566</v>
      </c>
      <c r="AT105" s="74">
        <v>1.015193038126833</v>
      </c>
      <c r="AU105" s="74">
        <v>0.75576081204599033</v>
      </c>
      <c r="AV105" s="74">
        <v>0.89930338698054291</v>
      </c>
      <c r="AW105" s="74">
        <v>0.87221661135959216</v>
      </c>
      <c r="AX105" s="74">
        <v>0.7430108559900086</v>
      </c>
      <c r="AY105" s="74">
        <v>0.90606700585581257</v>
      </c>
      <c r="AZ105" s="74">
        <v>0.78673645793315405</v>
      </c>
      <c r="BA105" s="74">
        <v>0.84496421881754002</v>
      </c>
      <c r="BB105" s="74">
        <v>0.8556034482758621</v>
      </c>
      <c r="BC105" s="74">
        <v>0.81001437470052706</v>
      </c>
      <c r="BD105" s="74">
        <v>1.0826462128475551</v>
      </c>
      <c r="BE105" s="74">
        <v>0.72639608520437537</v>
      </c>
      <c r="BF105" s="74">
        <v>0.783913105890234</v>
      </c>
      <c r="BG105" s="74">
        <v>0.77665120283131661</v>
      </c>
      <c r="BH105" s="74">
        <v>1.0521901658199941</v>
      </c>
      <c r="BI105" s="74">
        <v>0.65865775017912587</v>
      </c>
      <c r="BJ105" s="74">
        <v>0.76293719622605549</v>
      </c>
      <c r="BK105" s="74">
        <v>1.0076926729664277</v>
      </c>
      <c r="BL105" s="74">
        <v>0.71487357688262998</v>
      </c>
      <c r="BM105" s="74">
        <v>1.1659732065291939</v>
      </c>
      <c r="BN105" s="74">
        <v>0.77217878609843182</v>
      </c>
      <c r="BO105" s="74">
        <v>0.75068851866901443</v>
      </c>
      <c r="BP105" s="74">
        <v>1.0645001352204093</v>
      </c>
      <c r="BQ105" s="74">
        <v>0.66536265119834526</v>
      </c>
      <c r="BR105" s="74">
        <v>0.9520692283549298</v>
      </c>
      <c r="BS105" s="74">
        <v>0.75556738532517076</v>
      </c>
      <c r="BT105" s="74">
        <v>0.7864874456569958</v>
      </c>
      <c r="BU105" s="74">
        <v>0.66746517611569511</v>
      </c>
      <c r="BV105" s="74">
        <v>0.79969866170344761</v>
      </c>
      <c r="BW105" s="74">
        <v>3.9503646408839779</v>
      </c>
      <c r="BX105" s="74">
        <v>1.3199576215070852</v>
      </c>
      <c r="BY105" s="74">
        <v>1.0212803454200996</v>
      </c>
      <c r="BZ105" s="74">
        <v>1.8091096762858523</v>
      </c>
      <c r="CA105" s="74">
        <v>1.2838901521777155</v>
      </c>
      <c r="CB105" s="74">
        <v>1.2725932989467297</v>
      </c>
      <c r="CC105" s="74">
        <v>3.0123695400077311</v>
      </c>
      <c r="CD105" s="74">
        <v>0.83753525339714552</v>
      </c>
      <c r="CE105" s="74">
        <v>0.76288527944749973</v>
      </c>
      <c r="CF105" s="74">
        <v>0.68649339582445679</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0</v>
      </c>
      <c r="J106" s="73">
        <v>0</v>
      </c>
      <c r="K106" s="73">
        <v>0</v>
      </c>
      <c r="L106" s="73">
        <v>0</v>
      </c>
      <c r="M106" s="73">
        <v>0</v>
      </c>
      <c r="N106" s="73">
        <v>0</v>
      </c>
      <c r="O106" s="73">
        <v>0</v>
      </c>
      <c r="P106" s="73">
        <v>0</v>
      </c>
      <c r="Q106" s="73">
        <v>0</v>
      </c>
      <c r="R106" s="73">
        <v>0</v>
      </c>
      <c r="S106" s="73">
        <v>0</v>
      </c>
      <c r="T106" s="73">
        <v>0</v>
      </c>
      <c r="U106" s="73">
        <v>0</v>
      </c>
      <c r="V106" s="73">
        <v>0</v>
      </c>
      <c r="W106" s="73">
        <v>0</v>
      </c>
      <c r="X106" s="73">
        <v>0</v>
      </c>
      <c r="Y106" s="73">
        <v>0</v>
      </c>
      <c r="Z106" s="73">
        <v>0</v>
      </c>
      <c r="AA106" s="73">
        <v>0</v>
      </c>
      <c r="AB106" s="73">
        <v>0</v>
      </c>
      <c r="AC106" s="73">
        <v>0</v>
      </c>
      <c r="AD106" s="73">
        <v>0</v>
      </c>
      <c r="AE106" s="73">
        <v>0</v>
      </c>
      <c r="AF106" s="73">
        <v>0</v>
      </c>
      <c r="AG106" s="73">
        <v>0</v>
      </c>
      <c r="AH106" s="73">
        <v>1</v>
      </c>
      <c r="AI106" s="73">
        <v>1</v>
      </c>
      <c r="AJ106" s="73">
        <v>1</v>
      </c>
      <c r="AK106" s="73">
        <v>1</v>
      </c>
      <c r="AL106" s="73">
        <v>1</v>
      </c>
      <c r="AM106" s="73">
        <v>1</v>
      </c>
      <c r="AN106" s="73">
        <v>1</v>
      </c>
      <c r="AO106" s="73">
        <v>1</v>
      </c>
      <c r="AP106" s="73">
        <v>1</v>
      </c>
      <c r="AQ106" s="73">
        <v>1</v>
      </c>
      <c r="AR106" s="73">
        <v>1</v>
      </c>
      <c r="AS106" s="73">
        <v>2</v>
      </c>
      <c r="AT106" s="73">
        <v>1</v>
      </c>
      <c r="AU106" s="73">
        <v>1</v>
      </c>
      <c r="AV106" s="73">
        <v>1</v>
      </c>
      <c r="AW106" s="73">
        <v>1</v>
      </c>
      <c r="AX106" s="73">
        <v>1</v>
      </c>
      <c r="AY106" s="73">
        <v>1</v>
      </c>
      <c r="AZ106" s="73">
        <v>1</v>
      </c>
      <c r="BA106" s="73">
        <v>1</v>
      </c>
      <c r="BB106" s="73">
        <v>1</v>
      </c>
      <c r="BC106" s="73">
        <v>1</v>
      </c>
      <c r="BD106" s="73">
        <v>1</v>
      </c>
      <c r="BE106" s="73">
        <v>1</v>
      </c>
      <c r="BF106" s="73">
        <v>1</v>
      </c>
      <c r="BG106" s="73">
        <v>1</v>
      </c>
      <c r="BH106" s="73">
        <v>1</v>
      </c>
      <c r="BI106" s="73">
        <v>1</v>
      </c>
      <c r="BJ106" s="73">
        <v>1</v>
      </c>
      <c r="BK106" s="73">
        <v>2</v>
      </c>
      <c r="BL106" s="73">
        <v>2</v>
      </c>
      <c r="BM106" s="73">
        <v>2</v>
      </c>
      <c r="BN106" s="73">
        <v>3</v>
      </c>
      <c r="BO106" s="73">
        <v>3</v>
      </c>
      <c r="BP106" s="73">
        <v>2</v>
      </c>
      <c r="BQ106" s="73">
        <v>2</v>
      </c>
      <c r="BR106" s="73">
        <v>2</v>
      </c>
      <c r="BS106" s="73">
        <v>2</v>
      </c>
      <c r="BT106" s="73">
        <v>4</v>
      </c>
      <c r="BU106" s="73">
        <v>2</v>
      </c>
      <c r="BV106" s="73">
        <v>3</v>
      </c>
      <c r="BW106" s="73">
        <v>12</v>
      </c>
      <c r="BX106" s="73">
        <v>3</v>
      </c>
      <c r="BY106" s="73">
        <v>5</v>
      </c>
      <c r="BZ106" s="73">
        <v>3</v>
      </c>
      <c r="CA106" s="73">
        <v>6</v>
      </c>
      <c r="CB106" s="73">
        <v>6</v>
      </c>
      <c r="CC106" s="73">
        <v>3</v>
      </c>
      <c r="CD106" s="73">
        <v>24</v>
      </c>
      <c r="CE106" s="73">
        <v>28</v>
      </c>
      <c r="CF106" s="73">
        <v>34</v>
      </c>
    </row>
    <row r="107" spans="1:84" x14ac:dyDescent="0.25">
      <c r="A107" s="17"/>
      <c r="B107" s="17"/>
      <c r="C107" s="17"/>
      <c r="D107" s="17"/>
      <c r="E107" s="11"/>
      <c r="F107" s="14" t="s">
        <v>100</v>
      </c>
      <c r="G107" s="106" t="e">
        <f ca="1">G106/G5</f>
        <v>#REF!</v>
      </c>
      <c r="H107" s="74" t="e">
        <f>H106/H5</f>
        <v>#REF!</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v>0</v>
      </c>
      <c r="AA107" s="74">
        <v>0</v>
      </c>
      <c r="AB107" s="74">
        <v>0</v>
      </c>
      <c r="AC107" s="74">
        <v>0</v>
      </c>
      <c r="AD107" s="74">
        <v>0</v>
      </c>
      <c r="AE107" s="74">
        <v>0</v>
      </c>
      <c r="AF107" s="74">
        <v>0</v>
      </c>
      <c r="AG107" s="74">
        <v>0</v>
      </c>
      <c r="AH107" s="74">
        <v>8.0064051240992789E-4</v>
      </c>
      <c r="AI107" s="74">
        <v>8.0515297906602254E-4</v>
      </c>
      <c r="AJ107" s="74">
        <v>8.0775444264943462E-4</v>
      </c>
      <c r="AK107" s="74">
        <v>8.1168831168831174E-4</v>
      </c>
      <c r="AL107" s="74">
        <v>8.1366965012205042E-4</v>
      </c>
      <c r="AM107" s="74">
        <v>8.090614886731392E-4</v>
      </c>
      <c r="AN107" s="74">
        <v>8.1037277147487841E-4</v>
      </c>
      <c r="AO107" s="74">
        <v>9.2081031307550648E-4</v>
      </c>
      <c r="AP107" s="74">
        <v>9.2421441774491681E-4</v>
      </c>
      <c r="AQ107" s="74">
        <v>8.1632653061224493E-4</v>
      </c>
      <c r="AR107" s="74">
        <v>9.2336103416435823E-4</v>
      </c>
      <c r="AS107" s="74">
        <v>1.8518518518518519E-3</v>
      </c>
      <c r="AT107" s="74">
        <v>9.2506938020351531E-4</v>
      </c>
      <c r="AU107" s="74">
        <v>9.2764378478664194E-4</v>
      </c>
      <c r="AV107" s="74">
        <v>9.2678405931417981E-4</v>
      </c>
      <c r="AW107" s="74">
        <v>9.3109869646182495E-4</v>
      </c>
      <c r="AX107" s="74">
        <v>9.2936802973977691E-4</v>
      </c>
      <c r="AY107" s="74">
        <v>9.3283582089552237E-4</v>
      </c>
      <c r="AZ107" s="74">
        <v>9.3545369504209543E-4</v>
      </c>
      <c r="BA107" s="74">
        <v>9.3632958801498128E-4</v>
      </c>
      <c r="BB107" s="74">
        <v>9.4161958568738226E-4</v>
      </c>
      <c r="BC107" s="74">
        <v>9.4876660341555979E-4</v>
      </c>
      <c r="BD107" s="74">
        <v>9.42507068803016E-4</v>
      </c>
      <c r="BE107" s="74">
        <v>9.4428706326723328E-4</v>
      </c>
      <c r="BF107" s="74">
        <v>9.4428706326723328E-4</v>
      </c>
      <c r="BG107" s="74">
        <v>9.4607379375591296E-4</v>
      </c>
      <c r="BH107" s="74">
        <v>9.4786729857819908E-4</v>
      </c>
      <c r="BI107" s="74">
        <v>9.4786729857819908E-4</v>
      </c>
      <c r="BJ107" s="74">
        <v>9.46969696969697E-4</v>
      </c>
      <c r="BK107" s="74">
        <v>1.9047619047619048E-3</v>
      </c>
      <c r="BL107" s="74">
        <v>1.9212295869356388E-3</v>
      </c>
      <c r="BM107" s="74">
        <v>1.9212295869356388E-3</v>
      </c>
      <c r="BN107" s="74">
        <v>2.8116213683223993E-3</v>
      </c>
      <c r="BO107" s="74">
        <v>2.8011204481792717E-3</v>
      </c>
      <c r="BP107" s="74">
        <v>1.8674136321195146E-3</v>
      </c>
      <c r="BQ107" s="74">
        <v>1.8604651162790699E-3</v>
      </c>
      <c r="BR107" s="74">
        <v>1.8587360594795538E-3</v>
      </c>
      <c r="BS107" s="74">
        <v>1.863932898415657E-3</v>
      </c>
      <c r="BT107" s="74">
        <v>3.727865796831314E-3</v>
      </c>
      <c r="BU107" s="74">
        <v>1.863932898415657E-3</v>
      </c>
      <c r="BV107" s="74">
        <v>2.7958993476234857E-3</v>
      </c>
      <c r="BW107" s="74">
        <v>1.1183597390493943E-2</v>
      </c>
      <c r="BX107" s="74">
        <v>2.8037383177570091E-3</v>
      </c>
      <c r="BY107" s="74">
        <v>4.6511627906976744E-3</v>
      </c>
      <c r="BZ107" s="74">
        <v>2.7906976744186047E-3</v>
      </c>
      <c r="CA107" s="74">
        <v>5.5917986952469714E-3</v>
      </c>
      <c r="CB107" s="74">
        <v>5.6444026340545629E-3</v>
      </c>
      <c r="CC107" s="74">
        <v>2.819548872180451E-3</v>
      </c>
      <c r="CD107" s="74">
        <v>2.2577610536218252E-2</v>
      </c>
      <c r="CE107" s="74">
        <v>2.6217228464419477E-2</v>
      </c>
      <c r="CF107" s="74">
        <v>3.1686859273066172E-2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0</v>
      </c>
      <c r="J108" s="73">
        <v>4</v>
      </c>
      <c r="K108" s="73">
        <v>0</v>
      </c>
      <c r="L108" s="73">
        <v>0</v>
      </c>
      <c r="M108" s="73">
        <v>0</v>
      </c>
      <c r="N108" s="73">
        <v>0</v>
      </c>
      <c r="O108" s="73">
        <v>1</v>
      </c>
      <c r="P108" s="73">
        <v>2</v>
      </c>
      <c r="Q108" s="73">
        <v>2</v>
      </c>
      <c r="R108" s="73">
        <v>2</v>
      </c>
      <c r="S108" s="73">
        <v>2</v>
      </c>
      <c r="T108" s="73">
        <v>1</v>
      </c>
      <c r="U108" s="73">
        <v>1</v>
      </c>
      <c r="V108" s="73">
        <v>4</v>
      </c>
      <c r="W108" s="73">
        <v>1</v>
      </c>
      <c r="X108" s="73">
        <v>1</v>
      </c>
      <c r="Y108" s="73">
        <v>1</v>
      </c>
      <c r="Z108" s="73">
        <v>1</v>
      </c>
      <c r="AA108" s="73">
        <v>1</v>
      </c>
      <c r="AB108" s="73">
        <v>1</v>
      </c>
      <c r="AC108" s="73">
        <v>1</v>
      </c>
      <c r="AD108" s="73">
        <v>1</v>
      </c>
      <c r="AE108" s="73">
        <v>1</v>
      </c>
      <c r="AF108" s="73">
        <v>1</v>
      </c>
      <c r="AG108" s="73">
        <v>1</v>
      </c>
      <c r="AH108" s="73">
        <v>1</v>
      </c>
      <c r="AI108" s="73">
        <v>1</v>
      </c>
      <c r="AJ108" s="73">
        <v>1</v>
      </c>
      <c r="AK108" s="73">
        <v>1</v>
      </c>
      <c r="AL108" s="73">
        <v>1</v>
      </c>
      <c r="AM108" s="73">
        <v>1</v>
      </c>
      <c r="AN108" s="73">
        <v>1</v>
      </c>
      <c r="AO108" s="73">
        <v>1</v>
      </c>
      <c r="AP108" s="73">
        <v>1</v>
      </c>
      <c r="AQ108" s="73">
        <v>3</v>
      </c>
      <c r="AR108" s="73">
        <v>3</v>
      </c>
      <c r="AS108" s="73">
        <v>9</v>
      </c>
      <c r="AT108" s="73">
        <v>3</v>
      </c>
      <c r="AU108" s="73">
        <v>3</v>
      </c>
      <c r="AV108" s="73">
        <v>2</v>
      </c>
      <c r="AW108" s="73">
        <v>2</v>
      </c>
      <c r="AX108" s="73">
        <v>2</v>
      </c>
      <c r="AY108" s="73">
        <v>2</v>
      </c>
      <c r="AZ108" s="73">
        <v>2</v>
      </c>
      <c r="BA108" s="73">
        <v>14</v>
      </c>
      <c r="BB108" s="73">
        <v>3</v>
      </c>
      <c r="BC108" s="73">
        <v>0</v>
      </c>
      <c r="BD108" s="73">
        <v>12</v>
      </c>
      <c r="BE108" s="73">
        <v>0</v>
      </c>
      <c r="BF108" s="73">
        <v>0</v>
      </c>
      <c r="BG108" s="73">
        <v>0</v>
      </c>
      <c r="BH108" s="73">
        <v>0</v>
      </c>
      <c r="BI108" s="73">
        <v>0</v>
      </c>
      <c r="BJ108" s="73">
        <v>0</v>
      </c>
      <c r="BK108" s="73">
        <v>4</v>
      </c>
      <c r="BL108" s="73">
        <v>1</v>
      </c>
      <c r="BM108" s="73">
        <v>6</v>
      </c>
      <c r="BN108" s="73">
        <v>0</v>
      </c>
      <c r="BO108" s="73">
        <v>0</v>
      </c>
      <c r="BP108" s="73">
        <v>0</v>
      </c>
      <c r="BQ108" s="73">
        <v>2</v>
      </c>
      <c r="BR108" s="73">
        <v>2</v>
      </c>
      <c r="BS108" s="73">
        <v>2</v>
      </c>
      <c r="BT108" s="73">
        <v>2</v>
      </c>
      <c r="BU108" s="73">
        <v>2</v>
      </c>
      <c r="BV108" s="73">
        <v>2</v>
      </c>
      <c r="BW108" s="73">
        <v>10</v>
      </c>
      <c r="BX108" s="73">
        <v>3</v>
      </c>
      <c r="BY108" s="73">
        <v>9</v>
      </c>
      <c r="BZ108" s="73">
        <v>4</v>
      </c>
      <c r="CA108" s="73">
        <v>13</v>
      </c>
      <c r="CB108" s="73">
        <v>13</v>
      </c>
      <c r="CC108" s="73">
        <v>40</v>
      </c>
      <c r="CD108" s="73">
        <v>9</v>
      </c>
      <c r="CE108" s="73">
        <v>16</v>
      </c>
      <c r="CF108" s="73">
        <v>18</v>
      </c>
    </row>
    <row r="109" spans="1:84" x14ac:dyDescent="0.25">
      <c r="A109" s="17"/>
      <c r="B109" s="17"/>
      <c r="C109" s="17"/>
      <c r="D109" s="17"/>
      <c r="E109" s="11"/>
      <c r="F109" s="14" t="s">
        <v>102</v>
      </c>
      <c r="G109" s="106" t="e">
        <f ca="1">G108/G6</f>
        <v>#REF!</v>
      </c>
      <c r="H109" s="74" t="e">
        <f>H108/H6</f>
        <v>#REF!</v>
      </c>
      <c r="I109" s="74">
        <v>0</v>
      </c>
      <c r="J109" s="74">
        <v>2.0113642077739227E-4</v>
      </c>
      <c r="K109" s="74">
        <v>0</v>
      </c>
      <c r="L109" s="74">
        <v>0</v>
      </c>
      <c r="M109" s="74">
        <v>0</v>
      </c>
      <c r="N109" s="74">
        <v>0</v>
      </c>
      <c r="O109" s="74">
        <v>4.9630254603206117E-5</v>
      </c>
      <c r="P109" s="74">
        <v>9.9078569305459223E-5</v>
      </c>
      <c r="Q109" s="74">
        <v>9.8887515451174287E-5</v>
      </c>
      <c r="R109" s="74">
        <v>9.8658247829518548E-5</v>
      </c>
      <c r="S109" s="74">
        <v>9.8585300931631087E-5</v>
      </c>
      <c r="T109" s="74">
        <v>4.9188391539596654E-5</v>
      </c>
      <c r="U109" s="74">
        <v>4.9041243685939876E-5</v>
      </c>
      <c r="V109" s="74">
        <v>1.9559902200488998E-4</v>
      </c>
      <c r="W109" s="74">
        <v>4.8828125000000003E-5</v>
      </c>
      <c r="X109" s="74">
        <v>4.8849592105905917E-5</v>
      </c>
      <c r="Y109" s="74">
        <v>4.8816206980717601E-5</v>
      </c>
      <c r="Z109" s="74">
        <v>4.8797150246425606E-5</v>
      </c>
      <c r="AA109" s="74">
        <v>4.8626306831996109E-5</v>
      </c>
      <c r="AB109" s="74">
        <v>4.8360576458071379E-5</v>
      </c>
      <c r="AC109" s="74">
        <v>4.8274197441467532E-5</v>
      </c>
      <c r="AD109" s="74">
        <v>4.8213683043247675E-5</v>
      </c>
      <c r="AE109" s="74">
        <v>4.8141729250914692E-5</v>
      </c>
      <c r="AF109" s="74">
        <v>4.8144046988589864E-5</v>
      </c>
      <c r="AG109" s="74">
        <v>4.8090795421756275E-5</v>
      </c>
      <c r="AH109" s="74">
        <v>4.8081546302529089E-5</v>
      </c>
      <c r="AI109" s="74">
        <v>4.806074878646609E-5</v>
      </c>
      <c r="AJ109" s="74">
        <v>4.8028432832236681E-5</v>
      </c>
      <c r="AK109" s="74">
        <v>4.7977738329415149E-5</v>
      </c>
      <c r="AL109" s="74">
        <v>4.794323520951194E-5</v>
      </c>
      <c r="AM109" s="74">
        <v>4.7899602433299803E-5</v>
      </c>
      <c r="AN109" s="74">
        <v>4.7810288774144196E-5</v>
      </c>
      <c r="AO109" s="74">
        <v>4.8489550501866846E-5</v>
      </c>
      <c r="AP109" s="74">
        <v>4.8325520707485623E-5</v>
      </c>
      <c r="AQ109" s="74">
        <v>1.4240956992309884E-4</v>
      </c>
      <c r="AR109" s="74">
        <v>1.4462710311912452E-4</v>
      </c>
      <c r="AS109" s="74">
        <v>4.3317129518217259E-4</v>
      </c>
      <c r="AT109" s="74">
        <v>1.4423770373575654E-4</v>
      </c>
      <c r="AU109" s="74">
        <v>1.4432096983691729E-4</v>
      </c>
      <c r="AV109" s="74">
        <v>9.6084554407878937E-5</v>
      </c>
      <c r="AW109" s="74">
        <v>9.6186216515173375E-5</v>
      </c>
      <c r="AX109" s="74">
        <v>9.6070708041118269E-5</v>
      </c>
      <c r="AY109" s="74">
        <v>9.5996928098300856E-5</v>
      </c>
      <c r="AZ109" s="74">
        <v>9.604302727621975E-5</v>
      </c>
      <c r="BA109" s="74">
        <v>6.7239805965131356E-4</v>
      </c>
      <c r="BB109" s="74">
        <v>1.4367816091954023E-4</v>
      </c>
      <c r="BC109" s="74">
        <v>0</v>
      </c>
      <c r="BD109" s="74">
        <v>5.7526366251198463E-4</v>
      </c>
      <c r="BE109" s="74">
        <v>0</v>
      </c>
      <c r="BF109" s="74">
        <v>0</v>
      </c>
      <c r="BG109" s="74">
        <v>0</v>
      </c>
      <c r="BH109" s="74">
        <v>0</v>
      </c>
      <c r="BI109" s="74">
        <v>0</v>
      </c>
      <c r="BJ109" s="74">
        <v>0</v>
      </c>
      <c r="BK109" s="74">
        <v>1.8994254238092977E-4</v>
      </c>
      <c r="BL109" s="74">
        <v>4.572264642677518E-5</v>
      </c>
      <c r="BM109" s="74">
        <v>2.743358785606511E-4</v>
      </c>
      <c r="BN109" s="74">
        <v>0</v>
      </c>
      <c r="BO109" s="74">
        <v>0</v>
      </c>
      <c r="BP109" s="74">
        <v>0</v>
      </c>
      <c r="BQ109" s="74">
        <v>8.9932101263546016E-5</v>
      </c>
      <c r="BR109" s="74">
        <v>8.9674034883199569E-5</v>
      </c>
      <c r="BS109" s="74">
        <v>8.8723272114275568E-5</v>
      </c>
      <c r="BT109" s="74">
        <v>8.8723272114275568E-5</v>
      </c>
      <c r="BU109" s="74">
        <v>8.8723272114275568E-5</v>
      </c>
      <c r="BV109" s="74">
        <v>8.8628910750686868E-5</v>
      </c>
      <c r="BW109" s="74">
        <v>4.419889502762431E-4</v>
      </c>
      <c r="BX109" s="74">
        <v>1.3243279035889287E-4</v>
      </c>
      <c r="BY109" s="74">
        <v>3.9652817552980569E-4</v>
      </c>
      <c r="BZ109" s="74">
        <v>1.7569288883032461E-4</v>
      </c>
      <c r="CA109" s="74">
        <v>5.6847997201329374E-4</v>
      </c>
      <c r="CB109" s="74">
        <v>5.6347795934289804E-4</v>
      </c>
      <c r="CC109" s="74">
        <v>1.7179916677404115E-3</v>
      </c>
      <c r="CD109" s="74">
        <v>3.8458251431501583E-4</v>
      </c>
      <c r="CE109" s="74">
        <v>6.8209916016540907E-4</v>
      </c>
      <c r="CF109" s="74">
        <v>7.6693651469961655E-4</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330</v>
      </c>
      <c r="J110" s="73">
        <v>401</v>
      </c>
      <c r="K110" s="73">
        <v>338</v>
      </c>
      <c r="L110" s="73">
        <v>383</v>
      </c>
      <c r="M110" s="73">
        <v>372</v>
      </c>
      <c r="N110" s="73">
        <v>401</v>
      </c>
      <c r="O110" s="73">
        <v>401</v>
      </c>
      <c r="P110" s="73">
        <v>467</v>
      </c>
      <c r="Q110" s="73">
        <v>524</v>
      </c>
      <c r="R110" s="73">
        <v>591</v>
      </c>
      <c r="S110" s="73">
        <v>530</v>
      </c>
      <c r="T110" s="73">
        <v>252</v>
      </c>
      <c r="U110" s="73">
        <v>227</v>
      </c>
      <c r="V110" s="73">
        <v>271</v>
      </c>
      <c r="W110" s="73">
        <v>233</v>
      </c>
      <c r="X110" s="73">
        <v>231</v>
      </c>
      <c r="Y110" s="73">
        <v>247</v>
      </c>
      <c r="Z110" s="73">
        <v>249</v>
      </c>
      <c r="AA110" s="73">
        <v>273</v>
      </c>
      <c r="AB110" s="73">
        <v>253</v>
      </c>
      <c r="AC110" s="73">
        <v>267</v>
      </c>
      <c r="AD110" s="73">
        <v>278</v>
      </c>
      <c r="AE110" s="73">
        <v>317</v>
      </c>
      <c r="AF110" s="73">
        <v>244</v>
      </c>
      <c r="AG110" s="73">
        <v>281</v>
      </c>
      <c r="AH110" s="73">
        <v>3827</v>
      </c>
      <c r="AI110" s="73">
        <v>719</v>
      </c>
      <c r="AJ110" s="73">
        <v>674</v>
      </c>
      <c r="AK110" s="73">
        <v>578</v>
      </c>
      <c r="AL110" s="73">
        <v>595</v>
      </c>
      <c r="AM110" s="73">
        <v>794</v>
      </c>
      <c r="AN110" s="73">
        <v>485</v>
      </c>
      <c r="AO110" s="73">
        <v>589</v>
      </c>
      <c r="AP110" s="73">
        <v>973</v>
      </c>
      <c r="AQ110" s="73">
        <v>3216</v>
      </c>
      <c r="AR110" s="73">
        <v>710</v>
      </c>
      <c r="AS110" s="73">
        <v>663</v>
      </c>
      <c r="AT110" s="73">
        <v>691</v>
      </c>
      <c r="AU110" s="73">
        <v>745</v>
      </c>
      <c r="AV110" s="73">
        <v>762</v>
      </c>
      <c r="AW110" s="73">
        <v>770</v>
      </c>
      <c r="AX110" s="73">
        <v>660</v>
      </c>
      <c r="AY110" s="73">
        <v>833</v>
      </c>
      <c r="AZ110" s="73">
        <v>660</v>
      </c>
      <c r="BA110" s="73">
        <v>779</v>
      </c>
      <c r="BB110" s="73">
        <v>695</v>
      </c>
      <c r="BC110" s="73">
        <v>847</v>
      </c>
      <c r="BD110" s="73">
        <v>831</v>
      </c>
      <c r="BE110" s="73">
        <v>609</v>
      </c>
      <c r="BF110" s="73">
        <v>839</v>
      </c>
      <c r="BG110" s="73">
        <v>695</v>
      </c>
      <c r="BH110" s="73">
        <v>875</v>
      </c>
      <c r="BI110" s="73">
        <v>774</v>
      </c>
      <c r="BJ110" s="73">
        <v>703</v>
      </c>
      <c r="BK110" s="73">
        <v>802</v>
      </c>
      <c r="BL110" s="73">
        <v>729</v>
      </c>
      <c r="BM110" s="73">
        <v>792</v>
      </c>
      <c r="BN110" s="73">
        <v>4456</v>
      </c>
      <c r="BO110" s="73">
        <v>1341</v>
      </c>
      <c r="BP110" s="73">
        <v>773</v>
      </c>
      <c r="BQ110" s="73">
        <v>753</v>
      </c>
      <c r="BR110" s="73">
        <v>2062</v>
      </c>
      <c r="BS110" s="73">
        <v>724</v>
      </c>
      <c r="BT110" s="73">
        <v>704</v>
      </c>
      <c r="BU110" s="73">
        <v>16351</v>
      </c>
      <c r="BV110" s="73">
        <v>801</v>
      </c>
      <c r="BW110" s="73">
        <v>20511</v>
      </c>
      <c r="BX110" s="73">
        <v>17645</v>
      </c>
      <c r="BY110" s="73">
        <v>912</v>
      </c>
      <c r="BZ110" s="73">
        <v>754</v>
      </c>
      <c r="CA110" s="73">
        <v>796</v>
      </c>
      <c r="CB110" s="73">
        <v>796</v>
      </c>
      <c r="CC110" s="73">
        <v>975</v>
      </c>
      <c r="CD110" s="73">
        <v>4162</v>
      </c>
      <c r="CE110" s="73">
        <v>888</v>
      </c>
      <c r="CF110" s="73">
        <v>783</v>
      </c>
    </row>
    <row r="111" spans="1:84" ht="13.5" customHeight="1" x14ac:dyDescent="0.25">
      <c r="A111" s="17"/>
      <c r="B111" s="17"/>
      <c r="C111" s="17"/>
      <c r="D111" s="17"/>
      <c r="E111" s="11"/>
      <c r="F111" s="14" t="s">
        <v>100</v>
      </c>
      <c r="G111" s="106" t="e">
        <f ca="1">G110/G5</f>
        <v>#REF!</v>
      </c>
      <c r="H111" s="74" t="e">
        <f>H110/H5</f>
        <v>#REF!</v>
      </c>
      <c r="I111" s="74">
        <v>0.2410518626734843</v>
      </c>
      <c r="J111" s="74">
        <v>0.29420396184886283</v>
      </c>
      <c r="K111" s="74">
        <v>0.24852941176470589</v>
      </c>
      <c r="L111" s="74">
        <v>0.28475836431226764</v>
      </c>
      <c r="M111" s="74">
        <v>0.27761194029850744</v>
      </c>
      <c r="N111" s="74">
        <v>0.29947722180731889</v>
      </c>
      <c r="O111" s="74">
        <v>0.30218538055764882</v>
      </c>
      <c r="P111" s="74">
        <v>0.35298563869992439</v>
      </c>
      <c r="Q111" s="74">
        <v>0.39606953892668179</v>
      </c>
      <c r="R111" s="74">
        <v>0.45011424219345009</v>
      </c>
      <c r="S111" s="74">
        <v>0.40550879877582252</v>
      </c>
      <c r="T111" s="74">
        <v>0.19339984650805833</v>
      </c>
      <c r="U111" s="74">
        <v>0.17448116833205227</v>
      </c>
      <c r="V111" s="74">
        <v>0.20942812982998454</v>
      </c>
      <c r="W111" s="74">
        <v>0.18217357310398749</v>
      </c>
      <c r="X111" s="74">
        <v>0.18203309692671396</v>
      </c>
      <c r="Y111" s="74">
        <v>0.19448818897637796</v>
      </c>
      <c r="Z111" s="74">
        <v>0.19621749408983452</v>
      </c>
      <c r="AA111" s="74">
        <v>0.21649484536082475</v>
      </c>
      <c r="AB111" s="74">
        <v>0.20207667731629392</v>
      </c>
      <c r="AC111" s="74">
        <v>0.21497584541062803</v>
      </c>
      <c r="AD111" s="74">
        <v>0.22401289282836423</v>
      </c>
      <c r="AE111" s="74">
        <v>0.25543916196615635</v>
      </c>
      <c r="AF111" s="74">
        <v>0.19661563255439163</v>
      </c>
      <c r="AG111" s="74">
        <v>0.22679580306698952</v>
      </c>
      <c r="AH111" s="74">
        <v>3.0640512409927942</v>
      </c>
      <c r="AI111" s="74">
        <v>0.57890499194847023</v>
      </c>
      <c r="AJ111" s="74">
        <v>0.54442649434571888</v>
      </c>
      <c r="AK111" s="74">
        <v>0.46915584415584416</v>
      </c>
      <c r="AL111" s="74">
        <v>0.48413344182262003</v>
      </c>
      <c r="AM111" s="74">
        <v>0.64239482200647247</v>
      </c>
      <c r="AN111" s="74">
        <v>0.39303079416531606</v>
      </c>
      <c r="AO111" s="74">
        <v>0.5423572744014733</v>
      </c>
      <c r="AP111" s="74">
        <v>0.89926062846580401</v>
      </c>
      <c r="AQ111" s="74">
        <v>2.6253061224489795</v>
      </c>
      <c r="AR111" s="74">
        <v>0.65558633425669433</v>
      </c>
      <c r="AS111" s="74">
        <v>0.61388888888888893</v>
      </c>
      <c r="AT111" s="74">
        <v>0.6392229417206291</v>
      </c>
      <c r="AU111" s="74">
        <v>0.69109461966604824</v>
      </c>
      <c r="AV111" s="74">
        <v>0.70620945319740502</v>
      </c>
      <c r="AW111" s="74">
        <v>0.71694599627560518</v>
      </c>
      <c r="AX111" s="74">
        <v>0.61338289962825276</v>
      </c>
      <c r="AY111" s="74">
        <v>0.77705223880597019</v>
      </c>
      <c r="AZ111" s="74">
        <v>0.61739943872778302</v>
      </c>
      <c r="BA111" s="74">
        <v>0.72940074906367036</v>
      </c>
      <c r="BB111" s="74">
        <v>0.65442561205273064</v>
      </c>
      <c r="BC111" s="74">
        <v>0.80360531309297911</v>
      </c>
      <c r="BD111" s="74">
        <v>0.7832233741753063</v>
      </c>
      <c r="BE111" s="74">
        <v>0.57507082152974509</v>
      </c>
      <c r="BF111" s="74">
        <v>0.79225684608120872</v>
      </c>
      <c r="BG111" s="74">
        <v>0.65752128666035947</v>
      </c>
      <c r="BH111" s="74">
        <v>0.82938388625592419</v>
      </c>
      <c r="BI111" s="74">
        <v>0.73364928909952609</v>
      </c>
      <c r="BJ111" s="74">
        <v>0.66571969696969702</v>
      </c>
      <c r="BK111" s="74">
        <v>0.76380952380952383</v>
      </c>
      <c r="BL111" s="74">
        <v>0.70028818443804031</v>
      </c>
      <c r="BM111" s="74">
        <v>0.76080691642651299</v>
      </c>
      <c r="BN111" s="74">
        <v>4.1761949390815367</v>
      </c>
      <c r="BO111" s="74">
        <v>1.2521008403361344</v>
      </c>
      <c r="BP111" s="74">
        <v>0.72175536881419233</v>
      </c>
      <c r="BQ111" s="74">
        <v>0.70046511627906982</v>
      </c>
      <c r="BR111" s="74">
        <v>1.9163568773234201</v>
      </c>
      <c r="BS111" s="74">
        <v>0.67474370922646787</v>
      </c>
      <c r="BT111" s="74">
        <v>0.65610438024231132</v>
      </c>
      <c r="BU111" s="74">
        <v>15.238583410997204</v>
      </c>
      <c r="BV111" s="74">
        <v>0.74650512581547068</v>
      </c>
      <c r="BW111" s="74">
        <v>19.115563839701771</v>
      </c>
      <c r="BX111" s="74">
        <v>16.490654205607477</v>
      </c>
      <c r="BY111" s="74">
        <v>0.84837209302325578</v>
      </c>
      <c r="BZ111" s="74">
        <v>0.70139534883720933</v>
      </c>
      <c r="CA111" s="74">
        <v>0.74184529356943152</v>
      </c>
      <c r="CB111" s="74">
        <v>0.74882408278457202</v>
      </c>
      <c r="CC111" s="74">
        <v>0.91635338345864659</v>
      </c>
      <c r="CD111" s="74">
        <v>3.9153339604891815</v>
      </c>
      <c r="CE111" s="74">
        <v>0.8314606741573034</v>
      </c>
      <c r="CF111" s="74">
        <v>0.72972972972972971</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2950</v>
      </c>
      <c r="J112" s="73">
        <v>4406</v>
      </c>
      <c r="K112" s="73">
        <v>3488</v>
      </c>
      <c r="L112" s="73">
        <v>2924</v>
      </c>
      <c r="M112" s="73">
        <v>3602</v>
      </c>
      <c r="N112" s="73">
        <v>3822</v>
      </c>
      <c r="O112" s="73">
        <v>3630</v>
      </c>
      <c r="P112" s="73">
        <v>4320</v>
      </c>
      <c r="Q112" s="73">
        <v>4744</v>
      </c>
      <c r="R112" s="73">
        <v>4335</v>
      </c>
      <c r="S112" s="73">
        <v>4857</v>
      </c>
      <c r="T112" s="73">
        <v>3068</v>
      </c>
      <c r="U112" s="73">
        <v>2661</v>
      </c>
      <c r="V112" s="73">
        <v>3796</v>
      </c>
      <c r="W112" s="73">
        <v>3119</v>
      </c>
      <c r="X112" s="73">
        <v>2597</v>
      </c>
      <c r="Y112" s="73">
        <v>3160</v>
      </c>
      <c r="Z112" s="73">
        <v>3307</v>
      </c>
      <c r="AA112" s="73">
        <v>3332</v>
      </c>
      <c r="AB112" s="73">
        <v>3164</v>
      </c>
      <c r="AC112" s="73">
        <v>3022</v>
      </c>
      <c r="AD112" s="73">
        <v>3363</v>
      </c>
      <c r="AE112" s="73">
        <v>3617</v>
      </c>
      <c r="AF112" s="73">
        <v>3489</v>
      </c>
      <c r="AG112" s="73">
        <v>2980</v>
      </c>
      <c r="AH112" s="73">
        <v>7891</v>
      </c>
      <c r="AI112" s="73">
        <v>6224</v>
      </c>
      <c r="AJ112" s="73">
        <v>5956</v>
      </c>
      <c r="AK112" s="73">
        <v>6401</v>
      </c>
      <c r="AL112" s="73">
        <v>6539</v>
      </c>
      <c r="AM112" s="73">
        <v>7391</v>
      </c>
      <c r="AN112" s="73">
        <v>8475</v>
      </c>
      <c r="AO112" s="73">
        <v>5914</v>
      </c>
      <c r="AP112" s="73">
        <v>7286</v>
      </c>
      <c r="AQ112" s="73">
        <v>7133</v>
      </c>
      <c r="AR112" s="73">
        <v>7044</v>
      </c>
      <c r="AS112" s="73">
        <v>7241</v>
      </c>
      <c r="AT112" s="73">
        <v>8804</v>
      </c>
      <c r="AU112" s="73">
        <v>5745</v>
      </c>
      <c r="AV112" s="73">
        <v>7866</v>
      </c>
      <c r="AW112" s="73">
        <v>7406</v>
      </c>
      <c r="AX112" s="73">
        <v>6332</v>
      </c>
      <c r="AY112" s="73">
        <v>8164</v>
      </c>
      <c r="AZ112" s="73">
        <v>6917</v>
      </c>
      <c r="BA112" s="73">
        <v>7589</v>
      </c>
      <c r="BB112" s="73">
        <v>8597</v>
      </c>
      <c r="BC112" s="73">
        <v>10102</v>
      </c>
      <c r="BD112" s="73">
        <v>9433</v>
      </c>
      <c r="BE112" s="73">
        <v>8456</v>
      </c>
      <c r="BF112" s="73">
        <v>9742</v>
      </c>
      <c r="BG112" s="73">
        <v>8306</v>
      </c>
      <c r="BH112" s="73">
        <v>12005</v>
      </c>
      <c r="BI112" s="73">
        <v>7271</v>
      </c>
      <c r="BJ112" s="73">
        <v>8974</v>
      </c>
      <c r="BK112" s="73">
        <v>11344</v>
      </c>
      <c r="BL112" s="73">
        <v>8722</v>
      </c>
      <c r="BM112" s="73">
        <v>12493</v>
      </c>
      <c r="BN112" s="73">
        <v>17755</v>
      </c>
      <c r="BO112" s="73">
        <v>11088</v>
      </c>
      <c r="BP112" s="73">
        <v>12864</v>
      </c>
      <c r="BQ112" s="73">
        <v>7699</v>
      </c>
      <c r="BR112" s="73">
        <v>12456</v>
      </c>
      <c r="BS112" s="73">
        <v>10910</v>
      </c>
      <c r="BT112" s="73">
        <v>10098</v>
      </c>
      <c r="BU112" s="73">
        <v>8530</v>
      </c>
      <c r="BV112" s="73">
        <v>11327</v>
      </c>
      <c r="BW112" s="73">
        <v>42030</v>
      </c>
      <c r="BX112" s="73">
        <v>10749</v>
      </c>
      <c r="BY112" s="73">
        <v>13107</v>
      </c>
      <c r="BZ112" s="73">
        <v>10984</v>
      </c>
      <c r="CA112" s="73">
        <v>38091</v>
      </c>
      <c r="CB112" s="73">
        <v>38091</v>
      </c>
      <c r="CC112" s="73">
        <v>48960</v>
      </c>
      <c r="CD112" s="73">
        <v>22696</v>
      </c>
      <c r="CE112" s="73">
        <v>12289</v>
      </c>
      <c r="CF112" s="73">
        <v>11616</v>
      </c>
    </row>
    <row r="113" spans="1:84" ht="12" customHeight="1" x14ac:dyDescent="0.25">
      <c r="A113" s="17"/>
      <c r="B113" s="17"/>
      <c r="C113" s="17"/>
      <c r="D113" s="17"/>
      <c r="E113" s="11"/>
      <c r="F113" s="14" t="s">
        <v>102</v>
      </c>
      <c r="G113" s="106" t="e">
        <f ca="1">G112/G6</f>
        <v>#REF!</v>
      </c>
      <c r="H113" s="74" t="e">
        <f>H112/H6</f>
        <v>#REF!</v>
      </c>
      <c r="I113" s="74">
        <v>0.14880952380952381</v>
      </c>
      <c r="J113" s="74">
        <v>0.22155176748629757</v>
      </c>
      <c r="K113" s="74">
        <v>0.17446106137148001</v>
      </c>
      <c r="L113" s="74">
        <v>0.14563928873835733</v>
      </c>
      <c r="M113" s="74">
        <v>0.17916832471150021</v>
      </c>
      <c r="N113" s="74">
        <v>0.19012087748097298</v>
      </c>
      <c r="O113" s="74">
        <v>0.18015782420963819</v>
      </c>
      <c r="P113" s="74">
        <v>0.21400970969979194</v>
      </c>
      <c r="Q113" s="74">
        <v>0.23456118665018541</v>
      </c>
      <c r="R113" s="74">
        <v>0.21384175217048146</v>
      </c>
      <c r="S113" s="74">
        <v>0.23941440331246611</v>
      </c>
      <c r="T113" s="74">
        <v>0.15090998524348254</v>
      </c>
      <c r="U113" s="74">
        <v>0.13049874944828602</v>
      </c>
      <c r="V113" s="74">
        <v>0.18562347188264058</v>
      </c>
      <c r="W113" s="74">
        <v>0.15229492187499999</v>
      </c>
      <c r="X113" s="74">
        <v>0.12686239069903765</v>
      </c>
      <c r="Y113" s="74">
        <v>0.15425921405906762</v>
      </c>
      <c r="Z113" s="74">
        <v>0.1613721758649295</v>
      </c>
      <c r="AA113" s="74">
        <v>0.16202285436421104</v>
      </c>
      <c r="AB113" s="74">
        <v>0.15301286391333785</v>
      </c>
      <c r="AC113" s="74">
        <v>0.14588462466811489</v>
      </c>
      <c r="AD113" s="74">
        <v>0.16214261607444191</v>
      </c>
      <c r="AE113" s="74">
        <v>0.17412863470055845</v>
      </c>
      <c r="AF113" s="74">
        <v>0.16797457994319001</v>
      </c>
      <c r="AG113" s="74">
        <v>0.1433105703568337</v>
      </c>
      <c r="AH113" s="74">
        <v>0.37941148187325702</v>
      </c>
      <c r="AI113" s="74">
        <v>0.29913010044696497</v>
      </c>
      <c r="AJ113" s="74">
        <v>0.28605734594880167</v>
      </c>
      <c r="AK113" s="74">
        <v>0.3071055030465864</v>
      </c>
      <c r="AL113" s="74">
        <v>0.31350081503499855</v>
      </c>
      <c r="AM113" s="74">
        <v>0.35402596158451882</v>
      </c>
      <c r="AN113" s="74">
        <v>0.40519219736087209</v>
      </c>
      <c r="AO113" s="74">
        <v>0.28676720166804054</v>
      </c>
      <c r="AP113" s="74">
        <v>0.35209974387474025</v>
      </c>
      <c r="AQ113" s="74">
        <v>0.33860248742048799</v>
      </c>
      <c r="AR113" s="74">
        <v>0.33958443812370437</v>
      </c>
      <c r="AS113" s="74">
        <v>0.34851037204601243</v>
      </c>
      <c r="AT113" s="74">
        <v>0.42328958122986682</v>
      </c>
      <c r="AU113" s="74">
        <v>0.27637465723769666</v>
      </c>
      <c r="AV113" s="74">
        <v>0.37790055248618787</v>
      </c>
      <c r="AW113" s="74">
        <v>0.35617755975568699</v>
      </c>
      <c r="AX113" s="74">
        <v>0.30415986165818043</v>
      </c>
      <c r="AY113" s="74">
        <v>0.39185946049726411</v>
      </c>
      <c r="AZ113" s="74">
        <v>0.33216480983480601</v>
      </c>
      <c r="BA113" s="74">
        <v>0.3644877767638442</v>
      </c>
      <c r="BB113" s="74">
        <v>0.41173371647509577</v>
      </c>
      <c r="BC113" s="74">
        <v>0.48404408241494967</v>
      </c>
      <c r="BD113" s="74">
        <v>0.45220517737296262</v>
      </c>
      <c r="BE113" s="74">
        <v>0.40568029169065439</v>
      </c>
      <c r="BF113" s="74">
        <v>0.46614670558399923</v>
      </c>
      <c r="BG113" s="74">
        <v>0.3972452054139366</v>
      </c>
      <c r="BH113" s="74">
        <v>0.57533787021949578</v>
      </c>
      <c r="BI113" s="74">
        <v>0.34731311201337473</v>
      </c>
      <c r="BJ113" s="74">
        <v>0.42761841227484992</v>
      </c>
      <c r="BK113" s="74">
        <v>0.53867705019231682</v>
      </c>
      <c r="BL113" s="74">
        <v>0.39879292213433315</v>
      </c>
      <c r="BM113" s="74">
        <v>0.57121302180970235</v>
      </c>
      <c r="BN113" s="74">
        <v>0.80241334116690022</v>
      </c>
      <c r="BO113" s="74">
        <v>0.50060950832994722</v>
      </c>
      <c r="BP113" s="74">
        <v>0.5798251149373479</v>
      </c>
      <c r="BQ113" s="74">
        <v>0.34619362381402041</v>
      </c>
      <c r="BR113" s="74">
        <v>0.55848988925256693</v>
      </c>
      <c r="BS113" s="74">
        <v>0.48398544938337323</v>
      </c>
      <c r="BT113" s="74">
        <v>0.44796380090497739</v>
      </c>
      <c r="BU113" s="74">
        <v>0.37840475556738534</v>
      </c>
      <c r="BV113" s="74">
        <v>0.50194983603651511</v>
      </c>
      <c r="BW113" s="74">
        <v>1.8576795580110497</v>
      </c>
      <c r="BX113" s="74">
        <v>0.4745066878559131</v>
      </c>
      <c r="BY113" s="74">
        <v>0.57747719962990707</v>
      </c>
      <c r="BZ113" s="74">
        <v>0.48245267272807135</v>
      </c>
      <c r="CA113" s="74">
        <v>1.6656900472275669</v>
      </c>
      <c r="CB113" s="74">
        <v>1.6510337653331022</v>
      </c>
      <c r="CC113" s="74">
        <v>2.1028218013142634</v>
      </c>
      <c r="CD113" s="74">
        <v>0.96983163832151098</v>
      </c>
      <c r="CE113" s="74">
        <v>0.52389478620454444</v>
      </c>
      <c r="CF113" s="74">
        <v>0.49492969748615251</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4</v>
      </c>
      <c r="J120" s="150">
        <v>16</v>
      </c>
      <c r="K120" s="150">
        <v>14</v>
      </c>
      <c r="L120" s="150">
        <v>4</v>
      </c>
      <c r="M120" s="150">
        <v>2</v>
      </c>
      <c r="N120" s="150">
        <v>8</v>
      </c>
      <c r="O120" s="150">
        <v>5</v>
      </c>
      <c r="P120" s="150">
        <v>6</v>
      </c>
      <c r="Q120" s="150">
        <v>11</v>
      </c>
      <c r="R120" s="150">
        <v>7</v>
      </c>
      <c r="S120" s="150">
        <v>11</v>
      </c>
      <c r="T120" s="150">
        <v>7</v>
      </c>
      <c r="U120" s="150">
        <v>7</v>
      </c>
      <c r="V120" s="150">
        <v>8</v>
      </c>
      <c r="W120" s="150">
        <v>19</v>
      </c>
      <c r="X120" s="150">
        <v>10</v>
      </c>
      <c r="Y120" s="150">
        <v>3</v>
      </c>
      <c r="Z120" s="150">
        <v>8</v>
      </c>
      <c r="AA120" s="150">
        <v>6</v>
      </c>
      <c r="AB120" s="150">
        <v>9</v>
      </c>
      <c r="AC120" s="150">
        <v>5</v>
      </c>
      <c r="AD120" s="150">
        <v>9</v>
      </c>
      <c r="AE120" s="150">
        <v>6</v>
      </c>
      <c r="AF120" s="150">
        <v>7</v>
      </c>
      <c r="AG120" s="150">
        <v>8</v>
      </c>
      <c r="AH120" s="150">
        <v>5</v>
      </c>
      <c r="AI120" s="150">
        <v>5</v>
      </c>
      <c r="AJ120" s="150">
        <v>3</v>
      </c>
      <c r="AK120" s="150">
        <v>9</v>
      </c>
      <c r="AL120" s="150">
        <v>11</v>
      </c>
      <c r="AM120" s="150">
        <v>10</v>
      </c>
      <c r="AN120" s="150">
        <v>10</v>
      </c>
      <c r="AO120" s="150">
        <v>7</v>
      </c>
      <c r="AP120" s="150">
        <v>21</v>
      </c>
      <c r="AQ120" s="150">
        <v>4</v>
      </c>
      <c r="AR120" s="150">
        <v>2</v>
      </c>
      <c r="AS120" s="150">
        <v>1</v>
      </c>
      <c r="AT120" s="150">
        <v>8</v>
      </c>
      <c r="AU120" s="150">
        <v>6</v>
      </c>
      <c r="AV120" s="150">
        <v>3</v>
      </c>
      <c r="AW120" s="150">
        <v>6</v>
      </c>
      <c r="AX120" s="150">
        <v>4</v>
      </c>
      <c r="AY120" s="150">
        <v>5</v>
      </c>
      <c r="AZ120" s="150">
        <v>5</v>
      </c>
      <c r="BA120" s="150">
        <v>3</v>
      </c>
      <c r="BB120" s="150">
        <v>6</v>
      </c>
      <c r="BC120" s="150">
        <v>5</v>
      </c>
      <c r="BD120" s="150">
        <v>6</v>
      </c>
      <c r="BE120" s="150">
        <v>3</v>
      </c>
      <c r="BF120" s="150">
        <v>11</v>
      </c>
      <c r="BG120" s="150">
        <v>8</v>
      </c>
      <c r="BH120" s="150">
        <v>10</v>
      </c>
      <c r="BI120" s="150">
        <v>6</v>
      </c>
      <c r="BJ120" s="150">
        <v>4</v>
      </c>
      <c r="BK120" s="150">
        <v>3</v>
      </c>
      <c r="BL120" s="150">
        <v>5</v>
      </c>
      <c r="BM120" s="150">
        <v>1</v>
      </c>
      <c r="BN120" s="150">
        <v>4</v>
      </c>
      <c r="BO120" s="150">
        <v>5</v>
      </c>
      <c r="BP120" s="150">
        <v>7</v>
      </c>
      <c r="BQ120" s="150">
        <v>7</v>
      </c>
      <c r="BR120" s="150">
        <v>7</v>
      </c>
      <c r="BS120" s="150">
        <v>5</v>
      </c>
      <c r="BT120" s="150">
        <v>6</v>
      </c>
      <c r="BU120" s="150">
        <v>5</v>
      </c>
      <c r="BV120" s="150">
        <v>7</v>
      </c>
      <c r="BW120" s="150">
        <v>6</v>
      </c>
      <c r="BX120" s="150">
        <v>7</v>
      </c>
      <c r="BY120" s="150">
        <v>9</v>
      </c>
      <c r="BZ120" s="150">
        <v>7</v>
      </c>
      <c r="CA120" s="150">
        <v>7</v>
      </c>
      <c r="CB120" s="150">
        <v>2</v>
      </c>
      <c r="CC120" s="150">
        <v>9</v>
      </c>
      <c r="CD120" s="150">
        <v>6</v>
      </c>
      <c r="CE120" s="150">
        <v>6</v>
      </c>
      <c r="CF120" s="150">
        <v>7</v>
      </c>
    </row>
    <row r="121" spans="1:84" x14ac:dyDescent="0.25">
      <c r="A121" s="17"/>
      <c r="B121" s="17"/>
      <c r="C121" s="17"/>
      <c r="D121" s="17"/>
      <c r="E121" s="11"/>
      <c r="F121" s="14" t="s">
        <v>100</v>
      </c>
      <c r="G121" s="106" t="e">
        <f ca="1">G120/G5</f>
        <v>#REF!</v>
      </c>
      <c r="H121" s="107" t="e">
        <f>H120/H5</f>
        <v>#REF!</v>
      </c>
      <c r="I121" s="107">
        <v>2.9218407596785976E-3</v>
      </c>
      <c r="J121" s="107">
        <v>1.173881144534116E-2</v>
      </c>
      <c r="K121" s="107">
        <v>1.0294117647058823E-2</v>
      </c>
      <c r="L121" s="107">
        <v>2.9739776951672862E-3</v>
      </c>
      <c r="M121" s="107">
        <v>1.4925373134328358E-3</v>
      </c>
      <c r="N121" s="107">
        <v>5.9746079163554896E-3</v>
      </c>
      <c r="O121" s="107">
        <v>3.7678975131876413E-3</v>
      </c>
      <c r="P121" s="107">
        <v>4.5351473922902496E-3</v>
      </c>
      <c r="Q121" s="107">
        <v>8.3144368858654571E-3</v>
      </c>
      <c r="R121" s="107">
        <v>5.3313023610053311E-3</v>
      </c>
      <c r="S121" s="107">
        <v>8.4162203519510329E-3</v>
      </c>
      <c r="T121" s="107">
        <v>5.3722179585571758E-3</v>
      </c>
      <c r="U121" s="107">
        <v>5.3804765564950041E-3</v>
      </c>
      <c r="V121" s="107">
        <v>6.1823802163833074E-3</v>
      </c>
      <c r="W121" s="107">
        <v>1.4855355746677092E-2</v>
      </c>
      <c r="X121" s="107">
        <v>7.8802206461780922E-3</v>
      </c>
      <c r="Y121" s="107">
        <v>2.3622047244094488E-3</v>
      </c>
      <c r="Z121" s="107">
        <v>6.3041765169424748E-3</v>
      </c>
      <c r="AA121" s="107">
        <v>4.7581284694686752E-3</v>
      </c>
      <c r="AB121" s="107">
        <v>7.1884984025559102E-3</v>
      </c>
      <c r="AC121" s="107">
        <v>4.0257648953301124E-3</v>
      </c>
      <c r="AD121" s="107">
        <v>7.2522159548751011E-3</v>
      </c>
      <c r="AE121" s="107">
        <v>4.8348106365834007E-3</v>
      </c>
      <c r="AF121" s="107">
        <v>5.6406124093473006E-3</v>
      </c>
      <c r="AG121" s="107">
        <v>6.4568200161420498E-3</v>
      </c>
      <c r="AH121" s="107">
        <v>4.0032025620496394E-3</v>
      </c>
      <c r="AI121" s="107">
        <v>4.0257648953301124E-3</v>
      </c>
      <c r="AJ121" s="107">
        <v>2.4232633279483036E-3</v>
      </c>
      <c r="AK121" s="107">
        <v>7.305194805194805E-3</v>
      </c>
      <c r="AL121" s="107">
        <v>8.9503661513425543E-3</v>
      </c>
      <c r="AM121" s="107">
        <v>8.0906148867313909E-3</v>
      </c>
      <c r="AN121" s="107">
        <v>8.1037277147487843E-3</v>
      </c>
      <c r="AO121" s="107">
        <v>6.4456721915285451E-3</v>
      </c>
      <c r="AP121" s="107">
        <v>1.9408502772643253E-2</v>
      </c>
      <c r="AQ121" s="107">
        <v>3.2653061224489797E-3</v>
      </c>
      <c r="AR121" s="107">
        <v>1.8467220683287165E-3</v>
      </c>
      <c r="AS121" s="107">
        <v>9.2592592592592596E-4</v>
      </c>
      <c r="AT121" s="107">
        <v>7.4005550416281225E-3</v>
      </c>
      <c r="AU121" s="107">
        <v>5.5658627087198514E-3</v>
      </c>
      <c r="AV121" s="107">
        <v>2.7803521779425394E-3</v>
      </c>
      <c r="AW121" s="107">
        <v>5.5865921787709499E-3</v>
      </c>
      <c r="AX121" s="107">
        <v>3.7174721189591076E-3</v>
      </c>
      <c r="AY121" s="107">
        <v>4.6641791044776115E-3</v>
      </c>
      <c r="AZ121" s="107">
        <v>4.6772684752104769E-3</v>
      </c>
      <c r="BA121" s="107">
        <v>2.8089887640449437E-3</v>
      </c>
      <c r="BB121" s="107">
        <v>5.6497175141242938E-3</v>
      </c>
      <c r="BC121" s="107">
        <v>4.7438330170777986E-3</v>
      </c>
      <c r="BD121" s="107">
        <v>5.6550424128180964E-3</v>
      </c>
      <c r="BE121" s="107">
        <v>2.8328611898016999E-3</v>
      </c>
      <c r="BF121" s="107">
        <v>1.0387157695939566E-2</v>
      </c>
      <c r="BG121" s="107">
        <v>7.5685903500473037E-3</v>
      </c>
      <c r="BH121" s="107">
        <v>9.4786729857819912E-3</v>
      </c>
      <c r="BI121" s="107">
        <v>5.6872037914691941E-3</v>
      </c>
      <c r="BJ121" s="107">
        <v>3.787878787878788E-3</v>
      </c>
      <c r="BK121" s="107">
        <v>2.8571428571428571E-3</v>
      </c>
      <c r="BL121" s="107">
        <v>4.8030739673390974E-3</v>
      </c>
      <c r="BM121" s="107">
        <v>9.6061479346781938E-4</v>
      </c>
      <c r="BN121" s="107">
        <v>3.7488284910965324E-3</v>
      </c>
      <c r="BO121" s="107">
        <v>4.6685340802987861E-3</v>
      </c>
      <c r="BP121" s="107">
        <v>6.5359477124183009E-3</v>
      </c>
      <c r="BQ121" s="107">
        <v>6.5116279069767444E-3</v>
      </c>
      <c r="BR121" s="107">
        <v>6.5055762081784388E-3</v>
      </c>
      <c r="BS121" s="107">
        <v>4.6598322460391422E-3</v>
      </c>
      <c r="BT121" s="107">
        <v>5.5917986952469714E-3</v>
      </c>
      <c r="BU121" s="107">
        <v>4.6598322460391422E-3</v>
      </c>
      <c r="BV121" s="107">
        <v>6.5237651444547996E-3</v>
      </c>
      <c r="BW121" s="107">
        <v>5.5917986952469714E-3</v>
      </c>
      <c r="BX121" s="107">
        <v>6.5420560747663555E-3</v>
      </c>
      <c r="BY121" s="107">
        <v>8.3720930232558145E-3</v>
      </c>
      <c r="BZ121" s="107">
        <v>6.5116279069767444E-3</v>
      </c>
      <c r="CA121" s="107">
        <v>6.5237651444547996E-3</v>
      </c>
      <c r="CB121" s="107">
        <v>1.8814675446848542E-3</v>
      </c>
      <c r="CC121" s="107">
        <v>8.4586466165413529E-3</v>
      </c>
      <c r="CD121" s="107">
        <v>5.6444026340545629E-3</v>
      </c>
      <c r="CE121" s="107">
        <v>5.6179775280898875E-3</v>
      </c>
      <c r="CF121" s="107">
        <v>6.5237651444547996E-3</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225</v>
      </c>
      <c r="J122" s="150">
        <v>255</v>
      </c>
      <c r="K122" s="150">
        <v>169</v>
      </c>
      <c r="L122" s="150">
        <v>235</v>
      </c>
      <c r="M122" s="150">
        <v>473</v>
      </c>
      <c r="N122" s="150">
        <v>426</v>
      </c>
      <c r="O122" s="150">
        <v>459</v>
      </c>
      <c r="P122" s="150">
        <v>663</v>
      </c>
      <c r="Q122" s="150">
        <v>805</v>
      </c>
      <c r="R122" s="150">
        <v>978</v>
      </c>
      <c r="S122" s="150">
        <v>1432</v>
      </c>
      <c r="T122" s="150">
        <v>1415</v>
      </c>
      <c r="U122" s="150">
        <v>1148</v>
      </c>
      <c r="V122" s="150">
        <v>1040</v>
      </c>
      <c r="W122" s="150">
        <v>1105</v>
      </c>
      <c r="X122" s="150">
        <v>1547</v>
      </c>
      <c r="Y122" s="150">
        <v>815</v>
      </c>
      <c r="Z122" s="150">
        <v>328</v>
      </c>
      <c r="AA122" s="150">
        <v>360</v>
      </c>
      <c r="AB122" s="150">
        <v>417</v>
      </c>
      <c r="AC122" s="150">
        <v>324</v>
      </c>
      <c r="AD122" s="150">
        <v>320</v>
      </c>
      <c r="AE122" s="150">
        <v>297</v>
      </c>
      <c r="AF122" s="150">
        <v>211</v>
      </c>
      <c r="AG122" s="150">
        <v>185</v>
      </c>
      <c r="AH122" s="150">
        <v>251</v>
      </c>
      <c r="AI122" s="150">
        <v>287</v>
      </c>
      <c r="AJ122" s="150">
        <v>244</v>
      </c>
      <c r="AK122" s="150">
        <v>250</v>
      </c>
      <c r="AL122" s="150">
        <v>238</v>
      </c>
      <c r="AM122" s="150">
        <v>377</v>
      </c>
      <c r="AN122" s="150">
        <v>146</v>
      </c>
      <c r="AO122" s="150">
        <v>215</v>
      </c>
      <c r="AP122" s="150">
        <v>198</v>
      </c>
      <c r="AQ122" s="150">
        <v>349</v>
      </c>
      <c r="AR122" s="150">
        <v>264</v>
      </c>
      <c r="AS122" s="150">
        <v>310</v>
      </c>
      <c r="AT122" s="150">
        <v>247</v>
      </c>
      <c r="AU122" s="150">
        <v>193</v>
      </c>
      <c r="AV122" s="150">
        <v>131</v>
      </c>
      <c r="AW122" s="150">
        <v>93</v>
      </c>
      <c r="AX122" s="150">
        <v>168</v>
      </c>
      <c r="AY122" s="150">
        <v>238</v>
      </c>
      <c r="AZ122" s="150">
        <v>222</v>
      </c>
      <c r="BA122" s="150">
        <v>216</v>
      </c>
      <c r="BB122" s="150">
        <v>223</v>
      </c>
      <c r="BC122" s="150">
        <v>210</v>
      </c>
      <c r="BD122" s="150">
        <v>226</v>
      </c>
      <c r="BE122" s="150">
        <v>223</v>
      </c>
      <c r="BF122" s="150">
        <v>196</v>
      </c>
      <c r="BG122" s="150">
        <v>194</v>
      </c>
      <c r="BH122" s="150">
        <v>234</v>
      </c>
      <c r="BI122" s="150">
        <v>232</v>
      </c>
      <c r="BJ122" s="150">
        <v>222</v>
      </c>
      <c r="BK122" s="150">
        <v>342</v>
      </c>
      <c r="BL122" s="150">
        <v>316</v>
      </c>
      <c r="BM122" s="150">
        <v>331</v>
      </c>
      <c r="BN122" s="150">
        <v>326</v>
      </c>
      <c r="BO122" s="150">
        <v>384</v>
      </c>
      <c r="BP122" s="150">
        <v>304</v>
      </c>
      <c r="BQ122" s="150">
        <v>276</v>
      </c>
      <c r="BR122" s="150">
        <v>276</v>
      </c>
      <c r="BS122" s="150">
        <v>301</v>
      </c>
      <c r="BT122" s="150">
        <v>307</v>
      </c>
      <c r="BU122" s="150">
        <v>223</v>
      </c>
      <c r="BV122" s="150">
        <v>278</v>
      </c>
      <c r="BW122" s="150">
        <v>252</v>
      </c>
      <c r="BX122" s="150">
        <v>350</v>
      </c>
      <c r="BY122" s="150">
        <v>356</v>
      </c>
      <c r="BZ122" s="150">
        <v>385</v>
      </c>
      <c r="CA122" s="150">
        <v>359</v>
      </c>
      <c r="CB122" s="150">
        <v>331</v>
      </c>
      <c r="CC122" s="150">
        <v>356</v>
      </c>
      <c r="CD122" s="150">
        <v>298</v>
      </c>
      <c r="CE122" s="150">
        <v>357</v>
      </c>
      <c r="CF122" s="150">
        <v>338</v>
      </c>
    </row>
    <row r="123" spans="1:84" x14ac:dyDescent="0.25">
      <c r="A123" s="17"/>
      <c r="B123" s="17"/>
      <c r="C123" s="17"/>
      <c r="D123" s="17"/>
      <c r="E123" s="11"/>
      <c r="F123" s="14" t="s">
        <v>102</v>
      </c>
      <c r="G123" s="106" t="e">
        <f ca="1">G122/G6</f>
        <v>#REF!</v>
      </c>
      <c r="H123" s="107" t="e">
        <f>H122/H6</f>
        <v>#REF!</v>
      </c>
      <c r="I123" s="107">
        <v>1.1349878934624698E-2</v>
      </c>
      <c r="J123" s="107">
        <v>1.2822446824558758E-2</v>
      </c>
      <c r="K123" s="107">
        <v>8.45295853548742E-3</v>
      </c>
      <c r="L123" s="107">
        <v>1.1704935996413807E-2</v>
      </c>
      <c r="M123" s="107">
        <v>2.352765618782332E-2</v>
      </c>
      <c r="N123" s="107">
        <v>2.1190867034770931E-2</v>
      </c>
      <c r="O123" s="107">
        <v>2.2780286862871608E-2</v>
      </c>
      <c r="P123" s="107">
        <v>3.2844545724759734E-2</v>
      </c>
      <c r="Q123" s="107">
        <v>3.9802224969097653E-2</v>
      </c>
      <c r="R123" s="107">
        <v>4.8243883188634568E-2</v>
      </c>
      <c r="S123" s="107">
        <v>7.0587075467047858E-2</v>
      </c>
      <c r="T123" s="107">
        <v>6.9601574028529262E-2</v>
      </c>
      <c r="U123" s="107">
        <v>5.6299347751458978E-2</v>
      </c>
      <c r="V123" s="107">
        <v>5.0855745721271391E-2</v>
      </c>
      <c r="W123" s="107">
        <v>5.3955078125E-2</v>
      </c>
      <c r="X123" s="107">
        <v>7.5570318987836449E-2</v>
      </c>
      <c r="Y123" s="107">
        <v>3.978520868928484E-2</v>
      </c>
      <c r="Z123" s="107">
        <v>1.6005465280827601E-2</v>
      </c>
      <c r="AA123" s="107">
        <v>1.7505470459518599E-2</v>
      </c>
      <c r="AB123" s="107">
        <v>2.0166360383015766E-2</v>
      </c>
      <c r="AC123" s="107">
        <v>1.5640839971035481E-2</v>
      </c>
      <c r="AD123" s="107">
        <v>1.5428378573839255E-2</v>
      </c>
      <c r="AE123" s="107">
        <v>1.4298093587521665E-2</v>
      </c>
      <c r="AF123" s="107">
        <v>1.0158393914592461E-2</v>
      </c>
      <c r="AG123" s="107">
        <v>8.8967971530249119E-3</v>
      </c>
      <c r="AH123" s="107">
        <v>1.2068468121934801E-2</v>
      </c>
      <c r="AI123" s="107">
        <v>1.3793434901715768E-2</v>
      </c>
      <c r="AJ123" s="107">
        <v>1.1718937611065751E-2</v>
      </c>
      <c r="AK123" s="107">
        <v>1.1994434582353788E-2</v>
      </c>
      <c r="AL123" s="107">
        <v>1.141048997986384E-2</v>
      </c>
      <c r="AM123" s="107">
        <v>1.8058150117354024E-2</v>
      </c>
      <c r="AN123" s="107">
        <v>6.9803021610250525E-3</v>
      </c>
      <c r="AO123" s="107">
        <v>1.0425253357901372E-2</v>
      </c>
      <c r="AP123" s="107">
        <v>9.5684531000821537E-3</v>
      </c>
      <c r="AQ123" s="107">
        <v>1.6566979967720497E-2</v>
      </c>
      <c r="AR123" s="107">
        <v>1.2727185074482958E-2</v>
      </c>
      <c r="AS123" s="107">
        <v>1.4920344611830389E-2</v>
      </c>
      <c r="AT123" s="107">
        <v>1.187557094091062E-2</v>
      </c>
      <c r="AU123" s="107">
        <v>9.2846490595083469E-3</v>
      </c>
      <c r="AV123" s="107">
        <v>6.29353831371607E-3</v>
      </c>
      <c r="AW123" s="107">
        <v>4.4726590679555617E-3</v>
      </c>
      <c r="AX123" s="107">
        <v>8.0699394754539348E-3</v>
      </c>
      <c r="AY123" s="107">
        <v>1.1423634443697801E-2</v>
      </c>
      <c r="AZ123" s="107">
        <v>1.0660776027660392E-2</v>
      </c>
      <c r="BA123" s="107">
        <v>1.0374141491763123E-2</v>
      </c>
      <c r="BB123" s="107">
        <v>1.068007662835249E-2</v>
      </c>
      <c r="BC123" s="107">
        <v>1.0062290368950648E-2</v>
      </c>
      <c r="BD123" s="107">
        <v>1.0834132310642378E-2</v>
      </c>
      <c r="BE123" s="107">
        <v>1.0698522356553445E-2</v>
      </c>
      <c r="BF123" s="107">
        <v>9.3784391597684091E-3</v>
      </c>
      <c r="BG123" s="107">
        <v>9.2783012100052607E-3</v>
      </c>
      <c r="BH123" s="107">
        <v>1.1214415796031822E-2</v>
      </c>
      <c r="BI123" s="107">
        <v>1.1081920229281108E-2</v>
      </c>
      <c r="BJ123" s="107">
        <v>1.0578480892023253E-2</v>
      </c>
      <c r="BK123" s="107">
        <v>1.6240087373569495E-2</v>
      </c>
      <c r="BL123" s="107">
        <v>1.4448356270860958E-2</v>
      </c>
      <c r="BM123" s="107">
        <v>1.5134195967262586E-2</v>
      </c>
      <c r="BN123" s="107">
        <v>1.4733131468341844E-2</v>
      </c>
      <c r="BO123" s="107">
        <v>1.7337125829608561E-2</v>
      </c>
      <c r="BP123" s="107">
        <v>1.3702334805733345E-2</v>
      </c>
      <c r="BQ123" s="107">
        <v>1.2410629974369352E-2</v>
      </c>
      <c r="BR123" s="107">
        <v>1.2375016813881541E-2</v>
      </c>
      <c r="BS123" s="107">
        <v>1.3352852453198474E-2</v>
      </c>
      <c r="BT123" s="107">
        <v>1.36190222695413E-2</v>
      </c>
      <c r="BU123" s="107">
        <v>9.892644840741727E-3</v>
      </c>
      <c r="BV123" s="107">
        <v>1.2319418594345476E-2</v>
      </c>
      <c r="BW123" s="107">
        <v>1.1138121546961326E-2</v>
      </c>
      <c r="BX123" s="107">
        <v>1.5450492208537501E-2</v>
      </c>
      <c r="BY123" s="107">
        <v>1.5684892276512315E-2</v>
      </c>
      <c r="BZ123" s="107">
        <v>1.6910440549918741E-2</v>
      </c>
      <c r="CA123" s="107">
        <v>1.5698793073290186E-2</v>
      </c>
      <c r="CB123" s="107">
        <v>1.4347015734038402E-2</v>
      </c>
      <c r="CC123" s="107">
        <v>1.5290125842889662E-2</v>
      </c>
      <c r="CD123" s="107">
        <v>1.2733954362874968E-2</v>
      </c>
      <c r="CE123" s="107">
        <v>1.521933751119069E-2</v>
      </c>
      <c r="CF123" s="107">
        <v>1.4401363442692799E-2</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24" customHeight="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4.25" customHeight="1"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3568</v>
      </c>
      <c r="J130" s="80">
        <v>3790</v>
      </c>
      <c r="K130" s="80">
        <v>2645</v>
      </c>
      <c r="L130" s="80">
        <v>3608</v>
      </c>
      <c r="M130" s="80">
        <v>3723</v>
      </c>
      <c r="N130" s="80">
        <v>3884</v>
      </c>
      <c r="O130" s="80">
        <v>2973</v>
      </c>
      <c r="P130" s="80">
        <v>3358</v>
      </c>
      <c r="Q130" s="80">
        <v>3493</v>
      </c>
      <c r="R130" s="80">
        <v>3815</v>
      </c>
      <c r="S130" s="80">
        <v>3522</v>
      </c>
      <c r="T130" s="80">
        <v>3243</v>
      </c>
      <c r="U130" s="80">
        <v>3584</v>
      </c>
      <c r="V130" s="80">
        <v>4342</v>
      </c>
      <c r="W130" s="80">
        <v>2549</v>
      </c>
      <c r="X130" s="80">
        <v>4299</v>
      </c>
      <c r="Y130" s="80">
        <v>3877</v>
      </c>
      <c r="Z130" s="80">
        <v>3666</v>
      </c>
      <c r="AA130" s="80">
        <v>4225</v>
      </c>
      <c r="AB130" s="80">
        <v>3916</v>
      </c>
      <c r="AC130" s="80">
        <v>4197</v>
      </c>
      <c r="AD130" s="80">
        <v>4457</v>
      </c>
      <c r="AE130" s="80">
        <v>4324</v>
      </c>
      <c r="AF130" s="80">
        <v>3940</v>
      </c>
      <c r="AG130" s="80">
        <v>4748</v>
      </c>
      <c r="AH130" s="80">
        <v>3882</v>
      </c>
      <c r="AI130" s="80">
        <v>3695</v>
      </c>
      <c r="AJ130" s="80">
        <v>4635</v>
      </c>
      <c r="AK130" s="80">
        <v>4050</v>
      </c>
      <c r="AL130" s="80">
        <v>4050</v>
      </c>
      <c r="AM130" s="80">
        <v>4271</v>
      </c>
      <c r="AN130" s="80">
        <v>3731</v>
      </c>
      <c r="AO130" s="80">
        <v>4262</v>
      </c>
      <c r="AP130" s="80">
        <v>4727</v>
      </c>
      <c r="AQ130" s="80">
        <v>3708</v>
      </c>
      <c r="AR130" s="80">
        <v>4553</v>
      </c>
      <c r="AS130" s="80">
        <v>3838</v>
      </c>
      <c r="AT130" s="80">
        <v>3404</v>
      </c>
      <c r="AU130" s="80">
        <v>3605</v>
      </c>
      <c r="AV130" s="80">
        <v>4595</v>
      </c>
      <c r="AW130" s="80">
        <v>4026</v>
      </c>
      <c r="AX130" s="80">
        <v>3973</v>
      </c>
      <c r="AY130" s="80">
        <v>4085</v>
      </c>
      <c r="AZ130" s="80">
        <v>4216</v>
      </c>
      <c r="BA130" s="80">
        <v>4561</v>
      </c>
      <c r="BB130" s="80">
        <v>4365</v>
      </c>
      <c r="BC130" s="80">
        <v>3726</v>
      </c>
      <c r="BD130" s="80">
        <v>3270</v>
      </c>
      <c r="BE130" s="80">
        <v>3962</v>
      </c>
      <c r="BF130" s="80">
        <v>3711</v>
      </c>
      <c r="BG130" s="80">
        <v>4095</v>
      </c>
      <c r="BH130" s="80">
        <v>3854</v>
      </c>
      <c r="BI130" s="80">
        <v>3557</v>
      </c>
      <c r="BJ130" s="80">
        <v>3757</v>
      </c>
      <c r="BK130" s="80">
        <v>3939</v>
      </c>
      <c r="BL130" s="80">
        <v>4370</v>
      </c>
      <c r="BM130" s="80">
        <v>3818</v>
      </c>
      <c r="BN130" s="80">
        <v>3365</v>
      </c>
      <c r="BO130" s="80">
        <v>3375</v>
      </c>
      <c r="BP130" s="80">
        <v>3457</v>
      </c>
      <c r="BQ130" s="80">
        <v>3390</v>
      </c>
      <c r="BR130" s="80">
        <v>3222</v>
      </c>
      <c r="BS130" s="80">
        <v>3144</v>
      </c>
      <c r="BT130" s="80">
        <v>3762</v>
      </c>
      <c r="BU130" s="80">
        <v>3764</v>
      </c>
      <c r="BV130" s="80">
        <v>4016</v>
      </c>
      <c r="BW130" s="80">
        <v>3505</v>
      </c>
      <c r="BX130" s="80">
        <v>4439</v>
      </c>
      <c r="BY130" s="80">
        <v>4355</v>
      </c>
      <c r="BZ130" s="80">
        <v>3707</v>
      </c>
      <c r="CA130" s="80">
        <v>4093</v>
      </c>
      <c r="CB130" s="80">
        <v>4168</v>
      </c>
      <c r="CC130" s="80">
        <v>4183</v>
      </c>
      <c r="CD130" s="80">
        <v>5156</v>
      </c>
      <c r="CE130" s="80">
        <v>3188</v>
      </c>
      <c r="CF130" s="80">
        <v>5255</v>
      </c>
    </row>
    <row r="131" spans="1:84" x14ac:dyDescent="0.25">
      <c r="A131" s="48" t="s">
        <v>112</v>
      </c>
      <c r="B131" s="49" t="s">
        <v>113</v>
      </c>
      <c r="C131" s="50" t="s">
        <v>114</v>
      </c>
      <c r="D131" s="17"/>
      <c r="E131" s="11"/>
      <c r="F131" s="14" t="s">
        <v>115</v>
      </c>
      <c r="G131" s="23" t="e">
        <f ca="1">G130/G8</f>
        <v>#REF!</v>
      </c>
      <c r="H131" s="81" t="e">
        <f>IF(H8=0, 0, H130/H8)</f>
        <v>#REF!</v>
      </c>
      <c r="I131" s="81">
        <v>0.16835747652526778</v>
      </c>
      <c r="J131" s="81">
        <v>0.17835294117647058</v>
      </c>
      <c r="K131" s="81">
        <v>0.12387018217580668</v>
      </c>
      <c r="L131" s="81">
        <v>0.16842498366165623</v>
      </c>
      <c r="M131" s="81">
        <v>0.17361499720201454</v>
      </c>
      <c r="N131" s="81">
        <v>0.18113981904673071</v>
      </c>
      <c r="O131" s="81">
        <v>0.13843360029800708</v>
      </c>
      <c r="P131" s="81">
        <v>0.15612069366311776</v>
      </c>
      <c r="Q131" s="81">
        <v>0.16210321143493595</v>
      </c>
      <c r="R131" s="81">
        <v>0.17674310864025944</v>
      </c>
      <c r="S131" s="81">
        <v>0.1631008613503751</v>
      </c>
      <c r="T131" s="81">
        <v>0.14990985993620856</v>
      </c>
      <c r="U131" s="81">
        <v>0.16522220173335792</v>
      </c>
      <c r="V131" s="81">
        <v>0.19968727005150846</v>
      </c>
      <c r="W131" s="81">
        <v>0.11714692770807482</v>
      </c>
      <c r="X131" s="81">
        <v>0.19774609015639374</v>
      </c>
      <c r="Y131" s="81">
        <v>0.17821190530912434</v>
      </c>
      <c r="Z131" s="81">
        <v>0.16845878136200718</v>
      </c>
      <c r="AA131" s="81">
        <v>0.19357646843214515</v>
      </c>
      <c r="AB131" s="81">
        <v>0.17856817145462836</v>
      </c>
      <c r="AC131" s="81">
        <v>0.19114633146604729</v>
      </c>
      <c r="AD131" s="81">
        <v>0.20275680101901555</v>
      </c>
      <c r="AE131" s="81">
        <v>0.19642938263753237</v>
      </c>
      <c r="AF131" s="81">
        <v>0.17899327639469381</v>
      </c>
      <c r="AG131" s="81">
        <v>0.21549493940906822</v>
      </c>
      <c r="AH131" s="81">
        <v>0.17607837801061368</v>
      </c>
      <c r="AI131" s="81">
        <v>0.16758129620390946</v>
      </c>
      <c r="AJ131" s="81">
        <v>0.21011831905344758</v>
      </c>
      <c r="AK131" s="81">
        <v>0.18346545866364666</v>
      </c>
      <c r="AL131" s="81">
        <v>0.18336578077602209</v>
      </c>
      <c r="AM131" s="81">
        <v>0.19314430425541537</v>
      </c>
      <c r="AN131" s="81">
        <v>0.16844243792325056</v>
      </c>
      <c r="AO131" s="81">
        <v>0.1963241052098208</v>
      </c>
      <c r="AP131" s="81">
        <v>0.21708381171067739</v>
      </c>
      <c r="AQ131" s="81">
        <v>0.16634516172446279</v>
      </c>
      <c r="AR131" s="81">
        <v>0.20860441675066435</v>
      </c>
      <c r="AS131" s="81">
        <v>0.1755959189275747</v>
      </c>
      <c r="AT131" s="81">
        <v>0.15557586837294332</v>
      </c>
      <c r="AU131" s="81">
        <v>0.16487537159844501</v>
      </c>
      <c r="AV131" s="81">
        <v>0.20987485155750435</v>
      </c>
      <c r="AW131" s="81">
        <v>0.18411304705720949</v>
      </c>
      <c r="AX131" s="81">
        <v>0.18146524161870833</v>
      </c>
      <c r="AY131" s="81">
        <v>0.18647859034054598</v>
      </c>
      <c r="AZ131" s="81">
        <v>0.1925729685287535</v>
      </c>
      <c r="BA131" s="81">
        <v>0.20836950066243318</v>
      </c>
      <c r="BB131" s="81">
        <v>0.1989335520918786</v>
      </c>
      <c r="BC131" s="81">
        <v>0.16995073891625614</v>
      </c>
      <c r="BD131" s="81">
        <v>0.14917202682359382</v>
      </c>
      <c r="BE131" s="81">
        <v>0.18088846276765741</v>
      </c>
      <c r="BF131" s="81">
        <v>0.16900446306585298</v>
      </c>
      <c r="BG131" s="81">
        <v>0.18642447418738051</v>
      </c>
      <c r="BH131" s="81">
        <v>0.17581314721043748</v>
      </c>
      <c r="BI131" s="81">
        <v>0.16175534333788086</v>
      </c>
      <c r="BJ131" s="81">
        <v>0.17044732782869068</v>
      </c>
      <c r="BK131" s="81">
        <v>0.17816273915599981</v>
      </c>
      <c r="BL131" s="81">
        <v>0.19072974860335196</v>
      </c>
      <c r="BM131" s="81">
        <v>0.16663756983240224</v>
      </c>
      <c r="BN131" s="81">
        <v>0.14508062429938778</v>
      </c>
      <c r="BO131" s="81">
        <v>0.14534883720930233</v>
      </c>
      <c r="BP131" s="81">
        <v>0.14864341918562154</v>
      </c>
      <c r="BQ131" s="81">
        <v>0.1454061937033542</v>
      </c>
      <c r="BR131" s="81">
        <v>0.1378159887078147</v>
      </c>
      <c r="BS131" s="81">
        <v>0.13313571882278213</v>
      </c>
      <c r="BT131" s="81">
        <v>0.15930552614863433</v>
      </c>
      <c r="BU131" s="81">
        <v>0.15939021808172771</v>
      </c>
      <c r="BV131" s="81">
        <v>0.16988874317864547</v>
      </c>
      <c r="BW131" s="81">
        <v>0.14790277660562073</v>
      </c>
      <c r="BX131" s="81">
        <v>0.18711798676390001</v>
      </c>
      <c r="BY131" s="81">
        <v>0.18319872118458691</v>
      </c>
      <c r="BZ131" s="81">
        <v>0.15548192265749516</v>
      </c>
      <c r="CA131" s="81">
        <v>0.17096194812246773</v>
      </c>
      <c r="CB131" s="81">
        <v>0.17270241153559293</v>
      </c>
      <c r="CC131" s="81">
        <v>0.17180761490121987</v>
      </c>
      <c r="CD131" s="81">
        <v>0.21075005109339873</v>
      </c>
      <c r="CE131" s="81">
        <v>0.12998980632008156</v>
      </c>
      <c r="CF131" s="81">
        <v>0.21411400399299188</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2502</v>
      </c>
      <c r="J132" s="80">
        <v>2839</v>
      </c>
      <c r="K132" s="80">
        <v>1888</v>
      </c>
      <c r="L132" s="80">
        <v>2720</v>
      </c>
      <c r="M132" s="80">
        <v>2647</v>
      </c>
      <c r="N132" s="80">
        <v>2716</v>
      </c>
      <c r="O132" s="80">
        <v>2360</v>
      </c>
      <c r="P132" s="80">
        <v>2402</v>
      </c>
      <c r="Q132" s="80">
        <v>2624</v>
      </c>
      <c r="R132" s="80">
        <v>2636</v>
      </c>
      <c r="S132" s="80">
        <v>2449</v>
      </c>
      <c r="T132" s="80">
        <v>2199</v>
      </c>
      <c r="U132" s="80">
        <v>2716</v>
      </c>
      <c r="V132" s="80">
        <v>3110</v>
      </c>
      <c r="W132" s="80">
        <v>1894</v>
      </c>
      <c r="X132" s="80">
        <v>2599</v>
      </c>
      <c r="Y132" s="80">
        <v>2432</v>
      </c>
      <c r="Z132" s="80">
        <v>2262</v>
      </c>
      <c r="AA132" s="80">
        <v>2691</v>
      </c>
      <c r="AB132" s="80">
        <v>2449</v>
      </c>
      <c r="AC132" s="80">
        <v>2722</v>
      </c>
      <c r="AD132" s="80">
        <v>2995</v>
      </c>
      <c r="AE132" s="80">
        <v>2333</v>
      </c>
      <c r="AF132" s="80">
        <v>2701</v>
      </c>
      <c r="AG132" s="80">
        <v>3081</v>
      </c>
      <c r="AH132" s="80">
        <v>2852</v>
      </c>
      <c r="AI132" s="80">
        <v>2317</v>
      </c>
      <c r="AJ132" s="80">
        <v>3123</v>
      </c>
      <c r="AK132" s="80">
        <v>2351</v>
      </c>
      <c r="AL132" s="80">
        <v>2459</v>
      </c>
      <c r="AM132" s="80">
        <v>2604</v>
      </c>
      <c r="AN132" s="80">
        <v>2360</v>
      </c>
      <c r="AO132" s="80">
        <v>2776</v>
      </c>
      <c r="AP132" s="80">
        <v>2774</v>
      </c>
      <c r="AQ132" s="80">
        <v>2163</v>
      </c>
      <c r="AR132" s="80">
        <v>2582</v>
      </c>
      <c r="AS132" s="80">
        <v>2655</v>
      </c>
      <c r="AT132" s="80">
        <v>2375</v>
      </c>
      <c r="AU132" s="80">
        <v>2087</v>
      </c>
      <c r="AV132" s="80">
        <v>3025</v>
      </c>
      <c r="AW132" s="80">
        <v>2406</v>
      </c>
      <c r="AX132" s="80">
        <v>2225</v>
      </c>
      <c r="AY132" s="80">
        <v>2461</v>
      </c>
      <c r="AZ132" s="80">
        <v>2764</v>
      </c>
      <c r="BA132" s="80">
        <v>2929</v>
      </c>
      <c r="BB132" s="80">
        <v>3045</v>
      </c>
      <c r="BC132" s="80">
        <v>2253</v>
      </c>
      <c r="BD132" s="80">
        <v>2363</v>
      </c>
      <c r="BE132" s="80">
        <v>2970</v>
      </c>
      <c r="BF132" s="80">
        <v>2315</v>
      </c>
      <c r="BG132" s="80">
        <v>2538</v>
      </c>
      <c r="BH132" s="80">
        <v>3074</v>
      </c>
      <c r="BI132" s="80">
        <v>1976</v>
      </c>
      <c r="BJ132" s="80">
        <v>2681</v>
      </c>
      <c r="BK132" s="80">
        <v>2680</v>
      </c>
      <c r="BL132" s="80">
        <v>2735</v>
      </c>
      <c r="BM132" s="80">
        <v>2388</v>
      </c>
      <c r="BN132" s="80">
        <v>2019</v>
      </c>
      <c r="BO132" s="80">
        <v>1930</v>
      </c>
      <c r="BP132" s="80">
        <v>2302</v>
      </c>
      <c r="BQ132" s="80">
        <v>2444</v>
      </c>
      <c r="BR132" s="80">
        <v>2124</v>
      </c>
      <c r="BS132" s="80">
        <v>2074</v>
      </c>
      <c r="BT132" s="80">
        <v>2478</v>
      </c>
      <c r="BU132" s="80">
        <v>2101</v>
      </c>
      <c r="BV132" s="80">
        <v>2346</v>
      </c>
      <c r="BW132" s="80">
        <v>2434</v>
      </c>
      <c r="BX132" s="80">
        <v>2633</v>
      </c>
      <c r="BY132" s="80">
        <v>2734</v>
      </c>
      <c r="BZ132" s="80">
        <v>2470</v>
      </c>
      <c r="CA132" s="80">
        <v>2653</v>
      </c>
      <c r="CB132" s="80">
        <v>2775</v>
      </c>
      <c r="CC132" s="80">
        <v>2719</v>
      </c>
      <c r="CD132" s="80">
        <v>3419</v>
      </c>
      <c r="CE132" s="80">
        <v>2328</v>
      </c>
      <c r="CF132" s="80">
        <v>3029</v>
      </c>
    </row>
    <row r="133" spans="1:84" x14ac:dyDescent="0.25">
      <c r="A133" s="48" t="s">
        <v>117</v>
      </c>
      <c r="B133" s="49" t="s">
        <v>118</v>
      </c>
      <c r="C133" s="50" t="s">
        <v>119</v>
      </c>
      <c r="D133" s="17"/>
      <c r="E133" s="11"/>
      <c r="F133" s="14" t="s">
        <v>115</v>
      </c>
      <c r="G133" s="23" t="e">
        <f ca="1">G132/G8</f>
        <v>#REF!</v>
      </c>
      <c r="H133" s="81" t="e">
        <f>IF(H8=0, 0, H132/H8)</f>
        <v>#REF!</v>
      </c>
      <c r="I133" s="81">
        <v>0.11805784928985986</v>
      </c>
      <c r="J133" s="81">
        <v>0.1336</v>
      </c>
      <c r="K133" s="81">
        <v>8.8418489205263892E-2</v>
      </c>
      <c r="L133" s="81">
        <v>0.12697227149659229</v>
      </c>
      <c r="M133" s="81">
        <v>0.12343779145681776</v>
      </c>
      <c r="N133" s="81">
        <v>0.12666728849920716</v>
      </c>
      <c r="O133" s="81">
        <v>0.10989010989010989</v>
      </c>
      <c r="P133" s="81">
        <v>0.11167418290018132</v>
      </c>
      <c r="Q133" s="81">
        <v>0.12177464265825134</v>
      </c>
      <c r="R133" s="81">
        <v>0.12212184387305999</v>
      </c>
      <c r="S133" s="81">
        <v>0.11341113272205242</v>
      </c>
      <c r="T133" s="81">
        <v>0.10165025655248926</v>
      </c>
      <c r="U133" s="81">
        <v>0.1252074497510603</v>
      </c>
      <c r="V133" s="81">
        <v>0.14302796173657101</v>
      </c>
      <c r="W133" s="81">
        <v>8.7044441380578153E-2</v>
      </c>
      <c r="X133" s="81">
        <v>0.11954921803127874</v>
      </c>
      <c r="Y133" s="81">
        <v>0.11179039301310044</v>
      </c>
      <c r="Z133" s="81">
        <v>0.1039426523297491</v>
      </c>
      <c r="AA133" s="81">
        <v>0.12329331989370476</v>
      </c>
      <c r="AB133" s="81">
        <v>0.11167350661194711</v>
      </c>
      <c r="AC133" s="81">
        <v>0.12396957690030515</v>
      </c>
      <c r="AD133" s="81">
        <v>0.13624783914111546</v>
      </c>
      <c r="AE133" s="81">
        <v>0.10598282832871485</v>
      </c>
      <c r="AF133" s="81">
        <v>0.12270579683808831</v>
      </c>
      <c r="AG133" s="81">
        <v>0.13983570099396361</v>
      </c>
      <c r="AH133" s="81">
        <v>0.12936000362861161</v>
      </c>
      <c r="AI133" s="81">
        <v>0.10508413079958275</v>
      </c>
      <c r="AJ133" s="81">
        <v>0.14157486740106079</v>
      </c>
      <c r="AK133" s="81">
        <v>0.10650056625141563</v>
      </c>
      <c r="AL133" s="81">
        <v>0.11133245800697243</v>
      </c>
      <c r="AM133" s="81">
        <v>0.1177587844254511</v>
      </c>
      <c r="AN133" s="81">
        <v>0.10654627539503386</v>
      </c>
      <c r="AO133" s="81">
        <v>0.12787323229996775</v>
      </c>
      <c r="AP133" s="81">
        <v>0.12739380022962113</v>
      </c>
      <c r="AQ133" s="81">
        <v>9.7034677672603292E-2</v>
      </c>
      <c r="AR133" s="81">
        <v>0.11829927609273344</v>
      </c>
      <c r="AS133" s="81">
        <v>0.12147138216589651</v>
      </c>
      <c r="AT133" s="81">
        <v>0.10854661791590493</v>
      </c>
      <c r="AU133" s="81">
        <v>9.5449348273496451E-2</v>
      </c>
      <c r="AV133" s="81">
        <v>0.13816570749977164</v>
      </c>
      <c r="AW133" s="81">
        <v>0.11002881053642476</v>
      </c>
      <c r="AX133" s="81">
        <v>0.1016260162601626</v>
      </c>
      <c r="AY133" s="81">
        <v>0.11234365014151373</v>
      </c>
      <c r="AZ133" s="81">
        <v>0.12625039967112775</v>
      </c>
      <c r="BA133" s="81">
        <v>0.13381150349490611</v>
      </c>
      <c r="BB133" s="81">
        <v>0.13877495214656824</v>
      </c>
      <c r="BC133" s="81">
        <v>0.10276409414340448</v>
      </c>
      <c r="BD133" s="81">
        <v>0.10779617718169791</v>
      </c>
      <c r="BE133" s="81">
        <v>0.13559786330639639</v>
      </c>
      <c r="BF133" s="81">
        <v>0.10542854540486384</v>
      </c>
      <c r="BG133" s="81">
        <v>0.11554220158426659</v>
      </c>
      <c r="BH133" s="81">
        <v>0.14023082888554353</v>
      </c>
      <c r="BI133" s="81">
        <v>8.9859026830377442E-2</v>
      </c>
      <c r="BJ133" s="81">
        <v>0.1216314309046366</v>
      </c>
      <c r="BK133" s="81">
        <v>0.12121760369080464</v>
      </c>
      <c r="BL133" s="81">
        <v>0.11936976256983241</v>
      </c>
      <c r="BM133" s="81">
        <v>0.10422486033519553</v>
      </c>
      <c r="BN133" s="81">
        <v>8.7048374579632659E-2</v>
      </c>
      <c r="BO133" s="81">
        <v>8.3118001722652879E-2</v>
      </c>
      <c r="BP133" s="81">
        <v>9.898095197144946E-2</v>
      </c>
      <c r="BQ133" s="81">
        <v>0.10482971605044179</v>
      </c>
      <c r="BR133" s="81">
        <v>9.0850763505710252E-2</v>
      </c>
      <c r="BS133" s="81">
        <v>8.7825534617827647E-2</v>
      </c>
      <c r="BT133" s="81">
        <v>0.10493330510268897</v>
      </c>
      <c r="BU133" s="81">
        <v>8.8968875714588183E-2</v>
      </c>
      <c r="BV133" s="81">
        <v>9.9242776767206733E-2</v>
      </c>
      <c r="BW133" s="81">
        <v>0.10270908937463077</v>
      </c>
      <c r="BX133" s="81">
        <v>0.1109893352442777</v>
      </c>
      <c r="BY133" s="81">
        <v>0.11500925458522632</v>
      </c>
      <c r="BZ133" s="81">
        <v>0.10359869138495092</v>
      </c>
      <c r="CA133" s="81">
        <v>0.11081408462470239</v>
      </c>
      <c r="CB133" s="81">
        <v>0.11498301151901881</v>
      </c>
      <c r="CC133" s="81">
        <v>0.11167700332689859</v>
      </c>
      <c r="CD133" s="81">
        <v>0.13975066421418353</v>
      </c>
      <c r="CE133" s="81">
        <v>9.4923547400611624E-2</v>
      </c>
      <c r="CF133" s="81">
        <v>0.12341604530823452</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3799</v>
      </c>
      <c r="J134" s="80">
        <v>3882</v>
      </c>
      <c r="K134" s="80">
        <v>3875</v>
      </c>
      <c r="L134" s="80">
        <v>4524</v>
      </c>
      <c r="M134" s="80">
        <v>4215</v>
      </c>
      <c r="N134" s="80">
        <v>3999</v>
      </c>
      <c r="O134" s="80">
        <v>3860</v>
      </c>
      <c r="P134" s="80">
        <v>4076</v>
      </c>
      <c r="Q134" s="80">
        <v>3834</v>
      </c>
      <c r="R134" s="80">
        <v>3572</v>
      </c>
      <c r="S134" s="80">
        <v>3447</v>
      </c>
      <c r="T134" s="80">
        <v>3243</v>
      </c>
      <c r="U134" s="80">
        <v>3524</v>
      </c>
      <c r="V134" s="80">
        <v>3501</v>
      </c>
      <c r="W134" s="80">
        <v>2925</v>
      </c>
      <c r="X134" s="80">
        <v>3355</v>
      </c>
      <c r="Y134" s="80">
        <v>3125</v>
      </c>
      <c r="Z134" s="80">
        <v>3079</v>
      </c>
      <c r="AA134" s="80">
        <v>3254</v>
      </c>
      <c r="AB134" s="80">
        <v>3290</v>
      </c>
      <c r="AC134" s="80">
        <v>3767</v>
      </c>
      <c r="AD134" s="80">
        <v>3564</v>
      </c>
      <c r="AE134" s="80">
        <v>4003</v>
      </c>
      <c r="AF134" s="80">
        <v>4084</v>
      </c>
      <c r="AG134" s="80">
        <v>4858</v>
      </c>
      <c r="AH134" s="80">
        <v>3439</v>
      </c>
      <c r="AI134" s="80">
        <v>2619</v>
      </c>
      <c r="AJ134" s="80">
        <v>3647</v>
      </c>
      <c r="AK134" s="80">
        <v>2737</v>
      </c>
      <c r="AL134" s="80">
        <v>2607</v>
      </c>
      <c r="AM134" s="80">
        <v>2530</v>
      </c>
      <c r="AN134" s="80">
        <v>2352</v>
      </c>
      <c r="AO134" s="80">
        <v>2438</v>
      </c>
      <c r="AP134" s="80">
        <v>2110</v>
      </c>
      <c r="AQ134" s="80">
        <v>1865</v>
      </c>
      <c r="AR134" s="80">
        <v>2142</v>
      </c>
      <c r="AS134" s="80">
        <v>2498</v>
      </c>
      <c r="AT134" s="80">
        <v>2047</v>
      </c>
      <c r="AU134" s="80">
        <v>1913</v>
      </c>
      <c r="AV134" s="80">
        <v>2292</v>
      </c>
      <c r="AW134" s="80">
        <v>2769</v>
      </c>
      <c r="AX134" s="80">
        <v>1749</v>
      </c>
      <c r="AY134" s="80">
        <v>1894</v>
      </c>
      <c r="AZ134" s="80">
        <v>2264</v>
      </c>
      <c r="BA134" s="80">
        <v>2019</v>
      </c>
      <c r="BB134" s="80">
        <v>2094</v>
      </c>
      <c r="BC134" s="80">
        <v>2027</v>
      </c>
      <c r="BD134" s="80">
        <v>1830</v>
      </c>
      <c r="BE134" s="80">
        <v>2606</v>
      </c>
      <c r="BF134" s="80">
        <v>1970</v>
      </c>
      <c r="BG134" s="80">
        <v>2024</v>
      </c>
      <c r="BH134" s="80">
        <v>2066</v>
      </c>
      <c r="BI134" s="80">
        <v>1836</v>
      </c>
      <c r="BJ134" s="80">
        <v>1782</v>
      </c>
      <c r="BK134" s="80">
        <v>2432</v>
      </c>
      <c r="BL134" s="80">
        <v>1775</v>
      </c>
      <c r="BM134" s="80">
        <v>1721</v>
      </c>
      <c r="BN134" s="80">
        <v>2275</v>
      </c>
      <c r="BO134" s="80">
        <v>2091</v>
      </c>
      <c r="BP134" s="80">
        <v>2235</v>
      </c>
      <c r="BQ134" s="80">
        <v>2927</v>
      </c>
      <c r="BR134" s="80">
        <v>2510</v>
      </c>
      <c r="BS134" s="80">
        <v>2823</v>
      </c>
      <c r="BT134" s="80">
        <v>2774</v>
      </c>
      <c r="BU134" s="80">
        <v>3428</v>
      </c>
      <c r="BV134" s="80">
        <v>2971</v>
      </c>
      <c r="BW134" s="80">
        <v>3184</v>
      </c>
      <c r="BX134" s="80">
        <v>2947</v>
      </c>
      <c r="BY134" s="80">
        <v>2818</v>
      </c>
      <c r="BZ134" s="80">
        <v>2453</v>
      </c>
      <c r="CA134" s="80">
        <v>2551</v>
      </c>
      <c r="CB134" s="80">
        <v>2698</v>
      </c>
      <c r="CC134" s="80">
        <v>2879</v>
      </c>
      <c r="CD134" s="80">
        <v>2896</v>
      </c>
      <c r="CE134" s="80">
        <v>2698</v>
      </c>
      <c r="CF134" s="80">
        <v>1809</v>
      </c>
    </row>
    <row r="135" spans="1:84" x14ac:dyDescent="0.25">
      <c r="A135" s="48" t="s">
        <v>34</v>
      </c>
      <c r="B135" s="49" t="s">
        <v>121</v>
      </c>
      <c r="C135" s="50" t="s">
        <v>122</v>
      </c>
      <c r="D135" s="17"/>
      <c r="E135" s="11"/>
      <c r="F135" s="14" t="s">
        <v>115</v>
      </c>
      <c r="G135" s="23" t="e">
        <f ca="1">G134/G8</f>
        <v>#REF!</v>
      </c>
      <c r="H135" s="81" t="e">
        <f>IF(H8=0, 0, H134/H8)</f>
        <v>#REF!</v>
      </c>
      <c r="I135" s="81">
        <v>0.17925730193931957</v>
      </c>
      <c r="J135" s="81">
        <v>0.18268235294117646</v>
      </c>
      <c r="K135" s="81">
        <v>0.18147332927457499</v>
      </c>
      <c r="L135" s="81">
        <v>0.21118476332742042</v>
      </c>
      <c r="M135" s="81">
        <v>0.19655847789591493</v>
      </c>
      <c r="N135" s="81">
        <v>0.18650312470851599</v>
      </c>
      <c r="O135" s="81">
        <v>0.17973551871856958</v>
      </c>
      <c r="P135" s="81">
        <v>0.18950206890139012</v>
      </c>
      <c r="Q135" s="81">
        <v>0.17792834601819194</v>
      </c>
      <c r="R135" s="81">
        <v>0.16548529071114199</v>
      </c>
      <c r="S135" s="81">
        <v>0.15962767435398723</v>
      </c>
      <c r="T135" s="81">
        <v>0.14990985993620856</v>
      </c>
      <c r="U135" s="81">
        <v>0.16245620505255393</v>
      </c>
      <c r="V135" s="81">
        <v>0.16100993377483444</v>
      </c>
      <c r="W135" s="81">
        <v>0.1344271335998897</v>
      </c>
      <c r="X135" s="81">
        <v>0.15432382704691813</v>
      </c>
      <c r="Y135" s="81">
        <v>0.1436451390484946</v>
      </c>
      <c r="Z135" s="81">
        <v>0.14148515761418987</v>
      </c>
      <c r="AA135" s="81">
        <v>0.1490882433794557</v>
      </c>
      <c r="AB135" s="81">
        <v>0.15002279981760147</v>
      </c>
      <c r="AC135" s="81">
        <v>0.1715625996265428</v>
      </c>
      <c r="AD135" s="81">
        <v>0.16213265398962787</v>
      </c>
      <c r="AE135" s="81">
        <v>0.1818470903556989</v>
      </c>
      <c r="AF135" s="81">
        <v>0.18553516263856079</v>
      </c>
      <c r="AG135" s="81">
        <v>0.2204874506422185</v>
      </c>
      <c r="AH135" s="81">
        <v>0.1559849412618497</v>
      </c>
      <c r="AI135" s="81">
        <v>0.11878089709283868</v>
      </c>
      <c r="AJ135" s="81">
        <v>0.1653293440319144</v>
      </c>
      <c r="AK135" s="81">
        <v>0.12398640996602492</v>
      </c>
      <c r="AL135" s="81">
        <v>0.11803323221804682</v>
      </c>
      <c r="AM135" s="81">
        <v>0.11441233663455885</v>
      </c>
      <c r="AN135" s="81">
        <v>0.10618510158013544</v>
      </c>
      <c r="AO135" s="81">
        <v>0.11230365286286793</v>
      </c>
      <c r="AP135" s="81">
        <v>9.6900114810562571E-2</v>
      </c>
      <c r="AQ135" s="81">
        <v>8.3666053564218745E-2</v>
      </c>
      <c r="AR135" s="81">
        <v>9.8139833226427192E-2</v>
      </c>
      <c r="AS135" s="81">
        <v>0.11428832868188681</v>
      </c>
      <c r="AT135" s="81">
        <v>9.3555758683729437E-2</v>
      </c>
      <c r="AU135" s="81">
        <v>8.7491424651269148E-2</v>
      </c>
      <c r="AV135" s="81">
        <v>0.10468621540147986</v>
      </c>
      <c r="AW135" s="81">
        <v>0.12662916723830431</v>
      </c>
      <c r="AX135" s="81">
        <v>7.9884899972595236E-2</v>
      </c>
      <c r="AY135" s="81">
        <v>8.6460330503058527E-2</v>
      </c>
      <c r="AZ135" s="81">
        <v>0.10341204951354314</v>
      </c>
      <c r="BA135" s="81">
        <v>9.223811046644434E-2</v>
      </c>
      <c r="BB135" s="81">
        <v>9.5433415367787808E-2</v>
      </c>
      <c r="BC135" s="81">
        <v>9.2455756248859697E-2</v>
      </c>
      <c r="BD135" s="81">
        <v>8.3481592993020395E-2</v>
      </c>
      <c r="BE135" s="81">
        <v>0.11897913527827238</v>
      </c>
      <c r="BF135" s="81">
        <v>8.9716731942799888E-2</v>
      </c>
      <c r="BG135" s="81">
        <v>9.2142401893835935E-2</v>
      </c>
      <c r="BH135" s="81">
        <v>9.4247525204142146E-2</v>
      </c>
      <c r="BI135" s="81">
        <v>8.3492496589358797E-2</v>
      </c>
      <c r="BJ135" s="81">
        <v>8.0845658288721534E-2</v>
      </c>
      <c r="BK135" s="81">
        <v>0.11000045230449139</v>
      </c>
      <c r="BL135" s="81">
        <v>7.7470321229050274E-2</v>
      </c>
      <c r="BM135" s="81">
        <v>7.5113477653631286E-2</v>
      </c>
      <c r="BN135" s="81">
        <v>9.8085711822022942E-2</v>
      </c>
      <c r="BO135" s="81">
        <v>9.0051679586563307E-2</v>
      </c>
      <c r="BP135" s="81">
        <v>9.6100098894956354E-2</v>
      </c>
      <c r="BQ135" s="81">
        <v>0.12554688170198164</v>
      </c>
      <c r="BR135" s="81">
        <v>0.10736130715599469</v>
      </c>
      <c r="BS135" s="81">
        <v>0.11954266356129578</v>
      </c>
      <c r="BT135" s="81">
        <v>0.11746771120050815</v>
      </c>
      <c r="BU135" s="81">
        <v>0.14516197332204109</v>
      </c>
      <c r="BV135" s="81">
        <v>0.12568213545412243</v>
      </c>
      <c r="BW135" s="81">
        <v>0.13435732973246686</v>
      </c>
      <c r="BX135" s="81">
        <v>0.12422543523163175</v>
      </c>
      <c r="BY135" s="81">
        <v>0.11854282348981995</v>
      </c>
      <c r="BZ135" s="81">
        <v>0.10288566395436624</v>
      </c>
      <c r="CA135" s="81">
        <v>0.10655361096027735</v>
      </c>
      <c r="CB135" s="81">
        <v>0.1117924919201127</v>
      </c>
      <c r="CC135" s="81">
        <v>0.11824865486507578</v>
      </c>
      <c r="CD135" s="81">
        <v>0.11837318618434499</v>
      </c>
      <c r="CE135" s="81">
        <v>0.11001019367991845</v>
      </c>
      <c r="CF135" s="81">
        <v>7.3707370737073702E-2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5122</v>
      </c>
      <c r="J136" s="80">
        <v>4699</v>
      </c>
      <c r="K136" s="80">
        <v>4157</v>
      </c>
      <c r="L136" s="80">
        <v>3763</v>
      </c>
      <c r="M136" s="80">
        <v>3604</v>
      </c>
      <c r="N136" s="80">
        <v>3450</v>
      </c>
      <c r="O136" s="80">
        <v>3389</v>
      </c>
      <c r="P136" s="80">
        <v>3609</v>
      </c>
      <c r="Q136" s="80">
        <v>3197</v>
      </c>
      <c r="R136" s="80">
        <v>3217</v>
      </c>
      <c r="S136" s="80">
        <v>3155</v>
      </c>
      <c r="T136" s="80">
        <v>2922</v>
      </c>
      <c r="U136" s="80">
        <v>5086</v>
      </c>
      <c r="V136" s="80">
        <v>4973</v>
      </c>
      <c r="W136" s="80">
        <v>4859</v>
      </c>
      <c r="X136" s="80">
        <v>4727</v>
      </c>
      <c r="Y136" s="80">
        <v>4523</v>
      </c>
      <c r="Z136" s="80">
        <v>4380</v>
      </c>
      <c r="AA136" s="80">
        <v>4201</v>
      </c>
      <c r="AB136" s="80">
        <v>4000</v>
      </c>
      <c r="AC136" s="80">
        <v>3676</v>
      </c>
      <c r="AD136" s="80">
        <v>3467</v>
      </c>
      <c r="AE136" s="80">
        <v>3618</v>
      </c>
      <c r="AF136" s="80">
        <v>3199</v>
      </c>
      <c r="AG136" s="80">
        <v>3027</v>
      </c>
      <c r="AH136" s="80">
        <v>2792</v>
      </c>
      <c r="AI136" s="80">
        <v>3035</v>
      </c>
      <c r="AJ136" s="80">
        <v>3872</v>
      </c>
      <c r="AK136" s="80">
        <v>2728</v>
      </c>
      <c r="AL136" s="80">
        <v>2569</v>
      </c>
      <c r="AM136" s="80">
        <v>3175</v>
      </c>
      <c r="AN136" s="80">
        <v>3022</v>
      </c>
      <c r="AO136" s="80">
        <v>2931</v>
      </c>
      <c r="AP136" s="80">
        <v>2804</v>
      </c>
      <c r="AQ136" s="80">
        <v>2628</v>
      </c>
      <c r="AR136" s="80">
        <v>2535</v>
      </c>
      <c r="AS136" s="80">
        <v>2395</v>
      </c>
      <c r="AT136" s="80">
        <v>2225</v>
      </c>
      <c r="AU136" s="80">
        <v>2148</v>
      </c>
      <c r="AV136" s="80">
        <v>2032</v>
      </c>
      <c r="AW136" s="80">
        <v>1834</v>
      </c>
      <c r="AX136" s="80">
        <v>1723</v>
      </c>
      <c r="AY136" s="80">
        <v>1549</v>
      </c>
      <c r="AZ136" s="80">
        <v>1219</v>
      </c>
      <c r="BA136" s="80">
        <v>1027</v>
      </c>
      <c r="BB136" s="80">
        <v>945</v>
      </c>
      <c r="BC136" s="80">
        <v>925</v>
      </c>
      <c r="BD136" s="80">
        <v>1080</v>
      </c>
      <c r="BE136" s="80">
        <v>1003</v>
      </c>
      <c r="BF136" s="80">
        <v>898</v>
      </c>
      <c r="BG136" s="80">
        <v>1017</v>
      </c>
      <c r="BH136" s="80">
        <v>1387</v>
      </c>
      <c r="BI136" s="80">
        <v>1179</v>
      </c>
      <c r="BJ136" s="80">
        <v>1217</v>
      </c>
      <c r="BK136" s="80">
        <v>1470</v>
      </c>
      <c r="BL136" s="80">
        <v>1334</v>
      </c>
      <c r="BM136" s="80">
        <v>1292</v>
      </c>
      <c r="BN136" s="80">
        <v>1226</v>
      </c>
      <c r="BO136" s="80">
        <v>1212</v>
      </c>
      <c r="BP136" s="80">
        <v>1360</v>
      </c>
      <c r="BQ136" s="80">
        <v>1838</v>
      </c>
      <c r="BR136" s="80">
        <v>1587</v>
      </c>
      <c r="BS136" s="80">
        <v>1245</v>
      </c>
      <c r="BT136" s="80">
        <v>1398</v>
      </c>
      <c r="BU136" s="80">
        <v>1431</v>
      </c>
      <c r="BV136" s="80">
        <v>1324</v>
      </c>
      <c r="BW136" s="80">
        <v>1226</v>
      </c>
      <c r="BX136" s="80">
        <v>1167</v>
      </c>
      <c r="BY136" s="80">
        <v>1347</v>
      </c>
      <c r="BZ136" s="80">
        <v>1007</v>
      </c>
      <c r="CA136" s="80">
        <v>1056</v>
      </c>
      <c r="CB136" s="80">
        <v>2733</v>
      </c>
      <c r="CC136" s="80">
        <v>2716</v>
      </c>
      <c r="CD136" s="80">
        <v>2657</v>
      </c>
      <c r="CE136" s="80">
        <v>2848</v>
      </c>
      <c r="CF136" s="80">
        <v>2721</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602</v>
      </c>
      <c r="J137" s="80">
        <v>599</v>
      </c>
      <c r="K137" s="80">
        <v>592</v>
      </c>
      <c r="L137" s="80">
        <v>587</v>
      </c>
      <c r="M137" s="80">
        <v>587</v>
      </c>
      <c r="N137" s="80">
        <v>583</v>
      </c>
      <c r="O137" s="80">
        <v>583</v>
      </c>
      <c r="P137" s="80">
        <v>581</v>
      </c>
      <c r="Q137" s="80">
        <v>580</v>
      </c>
      <c r="R137" s="80">
        <v>576</v>
      </c>
      <c r="S137" s="80">
        <v>574</v>
      </c>
      <c r="T137" s="80">
        <v>573</v>
      </c>
      <c r="U137" s="80">
        <v>571</v>
      </c>
      <c r="V137" s="80">
        <v>567</v>
      </c>
      <c r="W137" s="80">
        <v>561</v>
      </c>
      <c r="X137" s="80">
        <v>557</v>
      </c>
      <c r="Y137" s="80">
        <v>553</v>
      </c>
      <c r="Z137" s="80">
        <v>551</v>
      </c>
      <c r="AA137" s="80">
        <v>551</v>
      </c>
      <c r="AB137" s="80">
        <v>546</v>
      </c>
      <c r="AC137" s="80">
        <v>545</v>
      </c>
      <c r="AD137" s="80">
        <v>505</v>
      </c>
      <c r="AE137" s="80">
        <v>503</v>
      </c>
      <c r="AF137" s="80">
        <v>498</v>
      </c>
      <c r="AG137" s="80">
        <v>493</v>
      </c>
      <c r="AH137" s="80">
        <v>483</v>
      </c>
      <c r="AI137" s="80">
        <v>466</v>
      </c>
      <c r="AJ137" s="80">
        <v>569</v>
      </c>
      <c r="AK137" s="80">
        <v>477</v>
      </c>
      <c r="AL137" s="80">
        <v>467</v>
      </c>
      <c r="AM137" s="80">
        <v>465</v>
      </c>
      <c r="AN137" s="80">
        <v>459</v>
      </c>
      <c r="AO137" s="80">
        <v>435</v>
      </c>
      <c r="AP137" s="80">
        <v>463</v>
      </c>
      <c r="AQ137" s="80">
        <v>460</v>
      </c>
      <c r="AR137" s="80">
        <v>459</v>
      </c>
      <c r="AS137" s="80">
        <v>458</v>
      </c>
      <c r="AT137" s="80">
        <v>453</v>
      </c>
      <c r="AU137" s="80">
        <v>453</v>
      </c>
      <c r="AV137" s="80">
        <v>450</v>
      </c>
      <c r="AW137" s="80">
        <v>451</v>
      </c>
      <c r="AX137" s="80">
        <v>446</v>
      </c>
      <c r="AY137" s="80">
        <v>441</v>
      </c>
      <c r="AZ137" s="80">
        <v>438</v>
      </c>
      <c r="BA137" s="80">
        <v>427</v>
      </c>
      <c r="BB137" s="80">
        <v>424</v>
      </c>
      <c r="BC137" s="80">
        <v>414</v>
      </c>
      <c r="BD137" s="80">
        <v>407</v>
      </c>
      <c r="BE137" s="80">
        <v>402</v>
      </c>
      <c r="BF137" s="80">
        <v>390</v>
      </c>
      <c r="BG137" s="80">
        <v>371</v>
      </c>
      <c r="BH137" s="80">
        <v>338</v>
      </c>
      <c r="BI137" s="80">
        <v>315</v>
      </c>
      <c r="BJ137" s="80">
        <v>332</v>
      </c>
      <c r="BK137" s="80">
        <v>395</v>
      </c>
      <c r="BL137" s="80">
        <v>418</v>
      </c>
      <c r="BM137" s="80">
        <v>433</v>
      </c>
      <c r="BN137" s="80">
        <v>426</v>
      </c>
      <c r="BO137" s="80">
        <v>421</v>
      </c>
      <c r="BP137" s="80">
        <v>408</v>
      </c>
      <c r="BQ137" s="80">
        <v>379</v>
      </c>
      <c r="BR137" s="80">
        <v>357</v>
      </c>
      <c r="BS137" s="80">
        <v>333</v>
      </c>
      <c r="BT137" s="80">
        <v>331</v>
      </c>
      <c r="BU137" s="80">
        <v>329</v>
      </c>
      <c r="BV137" s="80">
        <v>370</v>
      </c>
      <c r="BW137" s="80">
        <v>366</v>
      </c>
      <c r="BX137" s="80">
        <v>364</v>
      </c>
      <c r="BY137" s="80">
        <v>387</v>
      </c>
      <c r="BZ137" s="80">
        <v>372</v>
      </c>
      <c r="CA137" s="80">
        <v>432</v>
      </c>
      <c r="CB137" s="80">
        <v>425</v>
      </c>
      <c r="CC137" s="80">
        <v>414</v>
      </c>
      <c r="CD137" s="80">
        <v>407</v>
      </c>
      <c r="CE137" s="80">
        <v>406</v>
      </c>
      <c r="CF137" s="80">
        <v>401</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14</v>
      </c>
      <c r="J139" s="80">
        <v>34</v>
      </c>
      <c r="K139" s="80">
        <v>26</v>
      </c>
      <c r="L139" s="80">
        <v>11</v>
      </c>
      <c r="M139" s="80">
        <v>15</v>
      </c>
      <c r="N139" s="80">
        <v>20</v>
      </c>
      <c r="O139" s="80">
        <v>32</v>
      </c>
      <c r="P139" s="80">
        <v>34</v>
      </c>
      <c r="Q139" s="80">
        <v>32</v>
      </c>
      <c r="R139" s="80">
        <v>45</v>
      </c>
      <c r="S139" s="80">
        <v>29</v>
      </c>
      <c r="T139" s="80">
        <v>32</v>
      </c>
      <c r="U139" s="80">
        <v>41</v>
      </c>
      <c r="V139" s="80">
        <v>39</v>
      </c>
      <c r="W139" s="80">
        <v>24</v>
      </c>
      <c r="X139" s="80">
        <v>9</v>
      </c>
      <c r="Y139" s="80">
        <v>21</v>
      </c>
      <c r="Z139" s="80">
        <v>20</v>
      </c>
      <c r="AA139" s="80">
        <v>26</v>
      </c>
      <c r="AB139" s="80">
        <v>17</v>
      </c>
      <c r="AC139" s="80">
        <v>29</v>
      </c>
      <c r="AD139" s="80">
        <v>23</v>
      </c>
      <c r="AE139" s="80">
        <v>12</v>
      </c>
      <c r="AF139" s="80">
        <v>16</v>
      </c>
      <c r="AG139" s="80">
        <v>10</v>
      </c>
      <c r="AH139" s="80">
        <v>15</v>
      </c>
      <c r="AI139" s="80">
        <v>21</v>
      </c>
      <c r="AJ139" s="80">
        <v>21</v>
      </c>
      <c r="AK139" s="80">
        <v>23</v>
      </c>
      <c r="AL139" s="80">
        <v>35</v>
      </c>
      <c r="AM139" s="80">
        <v>38</v>
      </c>
      <c r="AN139" s="80">
        <v>33</v>
      </c>
      <c r="AO139" s="80">
        <v>42</v>
      </c>
      <c r="AP139" s="80">
        <v>44</v>
      </c>
      <c r="AQ139" s="80">
        <v>32</v>
      </c>
      <c r="AR139" s="80">
        <v>33</v>
      </c>
      <c r="AS139" s="80">
        <v>31</v>
      </c>
      <c r="AT139" s="80">
        <v>14</v>
      </c>
      <c r="AU139" s="80">
        <v>29</v>
      </c>
      <c r="AV139" s="80">
        <v>16</v>
      </c>
      <c r="AW139" s="80">
        <v>24</v>
      </c>
      <c r="AX139" s="80">
        <v>26</v>
      </c>
      <c r="AY139" s="80">
        <v>27</v>
      </c>
      <c r="AZ139" s="80">
        <v>26</v>
      </c>
      <c r="BA139" s="80">
        <v>37</v>
      </c>
      <c r="BB139" s="80">
        <v>26</v>
      </c>
      <c r="BC139" s="80">
        <v>25</v>
      </c>
      <c r="BD139" s="80">
        <v>32</v>
      </c>
      <c r="BE139" s="80">
        <v>17</v>
      </c>
      <c r="BF139" s="80">
        <v>27</v>
      </c>
      <c r="BG139" s="80">
        <v>41</v>
      </c>
      <c r="BH139" s="80">
        <v>23</v>
      </c>
      <c r="BI139" s="80">
        <v>10</v>
      </c>
      <c r="BJ139" s="80">
        <v>23</v>
      </c>
      <c r="BK139" s="80">
        <v>29</v>
      </c>
      <c r="BL139" s="80">
        <v>37</v>
      </c>
      <c r="BM139" s="80">
        <v>31</v>
      </c>
      <c r="BN139" s="80">
        <v>22</v>
      </c>
      <c r="BO139" s="80">
        <v>27</v>
      </c>
      <c r="BP139" s="80">
        <v>28</v>
      </c>
      <c r="BQ139" s="80">
        <v>33</v>
      </c>
      <c r="BR139" s="80">
        <v>63</v>
      </c>
      <c r="BS139" s="80">
        <v>43</v>
      </c>
      <c r="BT139" s="80">
        <v>36</v>
      </c>
      <c r="BU139" s="80">
        <v>27</v>
      </c>
      <c r="BV139" s="80">
        <v>39</v>
      </c>
      <c r="BW139" s="80">
        <v>39</v>
      </c>
      <c r="BX139" s="80">
        <v>26</v>
      </c>
      <c r="BY139" s="80">
        <v>31</v>
      </c>
      <c r="BZ139" s="80">
        <v>35</v>
      </c>
      <c r="CA139" s="80">
        <v>64</v>
      </c>
      <c r="CB139" s="80">
        <v>51</v>
      </c>
      <c r="CC139" s="80">
        <v>50</v>
      </c>
      <c r="CD139" s="80">
        <v>75</v>
      </c>
      <c r="CE139" s="80">
        <v>59</v>
      </c>
      <c r="CF139" s="80">
        <v>36</v>
      </c>
    </row>
    <row r="140" spans="1:84" ht="24" x14ac:dyDescent="0.25">
      <c r="A140" s="82" t="s">
        <v>15</v>
      </c>
      <c r="B140" s="83" t="s">
        <v>131</v>
      </c>
      <c r="C140" s="84" t="s">
        <v>47</v>
      </c>
      <c r="D140" s="17"/>
      <c r="E140" s="11"/>
      <c r="F140" s="14" t="s">
        <v>115</v>
      </c>
      <c r="G140" s="23" t="e">
        <f ca="1">G139/G8</f>
        <v>#REF!</v>
      </c>
      <c r="H140" s="85" t="e">
        <f>IF(H8=0, 0, H139/H8)</f>
        <v>#REF!</v>
      </c>
      <c r="I140" s="85">
        <v>6.6059547963950361E-4</v>
      </c>
      <c r="J140" s="85">
        <v>1.6000000000000001E-3</v>
      </c>
      <c r="K140" s="85">
        <v>1.2176274996487614E-3</v>
      </c>
      <c r="L140" s="85">
        <v>5.1349080384651292E-4</v>
      </c>
      <c r="M140" s="85">
        <v>6.9949636261891436E-4</v>
      </c>
      <c r="N140" s="85">
        <v>9.3274881074526634E-4</v>
      </c>
      <c r="O140" s="85">
        <v>1.4900353883404731E-3</v>
      </c>
      <c r="P140" s="85">
        <v>1.5807336463805849E-3</v>
      </c>
      <c r="Q140" s="85">
        <v>1.4850566177835531E-3</v>
      </c>
      <c r="R140" s="85">
        <v>2.0847810979847115E-3</v>
      </c>
      <c r="S140" s="85">
        <v>1.3429656386033156E-3</v>
      </c>
      <c r="T140" s="85">
        <v>1.479221559654232E-3</v>
      </c>
      <c r="U140" s="85">
        <v>1.8900977318827218E-3</v>
      </c>
      <c r="V140" s="85">
        <v>1.793598233995585E-3</v>
      </c>
      <c r="W140" s="85">
        <v>1.1029918654349923E-3</v>
      </c>
      <c r="X140" s="85">
        <v>4.1398344066237349E-4</v>
      </c>
      <c r="Y140" s="85">
        <v>9.6529533440588376E-4</v>
      </c>
      <c r="Z140" s="85">
        <v>9.1903317709769326E-4</v>
      </c>
      <c r="AA140" s="85">
        <v>1.1912398057362778E-3</v>
      </c>
      <c r="AB140" s="85">
        <v>7.7519379844961239E-4</v>
      </c>
      <c r="AC140" s="85">
        <v>1.3207633101061165E-3</v>
      </c>
      <c r="AD140" s="85">
        <v>1.0463106177781821E-3</v>
      </c>
      <c r="AE140" s="85">
        <v>5.4513242175078364E-4</v>
      </c>
      <c r="AF140" s="85">
        <v>7.2687624931855354E-4</v>
      </c>
      <c r="AG140" s="85">
        <v>4.5386465755911589E-4</v>
      </c>
      <c r="AH140" s="85">
        <v>6.8036467546604977E-4</v>
      </c>
      <c r="AI140" s="85">
        <v>9.5242414621978324E-4</v>
      </c>
      <c r="AJ140" s="85">
        <v>9.5199238406092751E-4</v>
      </c>
      <c r="AK140" s="85">
        <v>1.0419026047565119E-3</v>
      </c>
      <c r="AL140" s="85">
        <v>1.5846425499162404E-3</v>
      </c>
      <c r="AM140" s="85">
        <v>1.7184461628906072E-3</v>
      </c>
      <c r="AN140" s="85">
        <v>1.489841986455982E-3</v>
      </c>
      <c r="AO140" s="85">
        <v>1.9346814685153623E-3</v>
      </c>
      <c r="AP140" s="85">
        <v>2.0206659012629163E-3</v>
      </c>
      <c r="AQ140" s="85">
        <v>1.4355569512359248E-3</v>
      </c>
      <c r="AR140" s="85">
        <v>1.5119582149729681E-3</v>
      </c>
      <c r="AS140" s="85">
        <v>1.4183099235942718E-3</v>
      </c>
      <c r="AT140" s="85">
        <v>6.3985374771480805E-4</v>
      </c>
      <c r="AU140" s="85">
        <v>1.3263206037045507E-3</v>
      </c>
      <c r="AV140" s="85">
        <v>7.307938247921805E-4</v>
      </c>
      <c r="AW140" s="85">
        <v>1.0975442447523666E-3</v>
      </c>
      <c r="AX140" s="85">
        <v>1.1875399652872933E-3</v>
      </c>
      <c r="AY140" s="85">
        <v>1.2325390304026294E-3</v>
      </c>
      <c r="AZ140" s="85">
        <v>1.1875942081944E-3</v>
      </c>
      <c r="BA140" s="85">
        <v>1.6903467495088856E-3</v>
      </c>
      <c r="BB140" s="85">
        <v>1.1849421201349012E-3</v>
      </c>
      <c r="BC140" s="85">
        <v>1.1403028644407956E-3</v>
      </c>
      <c r="BD140" s="85">
        <v>1.4597874184571872E-3</v>
      </c>
      <c r="BE140" s="85">
        <v>7.7614938592886814E-4</v>
      </c>
      <c r="BF140" s="85">
        <v>1.2296201839876128E-3</v>
      </c>
      <c r="BG140" s="85">
        <v>1.866520986979878E-3</v>
      </c>
      <c r="BH140" s="85">
        <v>1.0492222070161033E-3</v>
      </c>
      <c r="BI140" s="85">
        <v>4.5475216007276033E-4</v>
      </c>
      <c r="BJ140" s="85">
        <v>1.0434624807186281E-3</v>
      </c>
      <c r="BK140" s="85">
        <v>1.3116830250124384E-3</v>
      </c>
      <c r="BL140" s="85">
        <v>1.6148743016759777E-3</v>
      </c>
      <c r="BM140" s="85">
        <v>1.3530027932960895E-3</v>
      </c>
      <c r="BN140" s="85">
        <v>9.4852116926791416E-4</v>
      </c>
      <c r="BO140" s="85">
        <v>1.1627906976744186E-3</v>
      </c>
      <c r="BP140" s="85">
        <v>1.2039385991314442E-3</v>
      </c>
      <c r="BQ140" s="85">
        <v>1.4154585227760144E-3</v>
      </c>
      <c r="BR140" s="85">
        <v>2.694726036186321E-3</v>
      </c>
      <c r="BS140" s="85">
        <v>1.8208765615075164E-3</v>
      </c>
      <c r="BT140" s="85">
        <v>1.5244547956807114E-3</v>
      </c>
      <c r="BU140" s="85">
        <v>1.1433410967605336E-3</v>
      </c>
      <c r="BV140" s="85">
        <v>1.649815982063539E-3</v>
      </c>
      <c r="BW140" s="85">
        <v>1.6457084986074774E-3</v>
      </c>
      <c r="BX140" s="85">
        <v>1.0959828015006533E-3</v>
      </c>
      <c r="BY140" s="85">
        <v>1.3040551909809859E-3</v>
      </c>
      <c r="BZ140" s="85">
        <v>1.467997651203758E-3</v>
      </c>
      <c r="CA140" s="85">
        <v>2.6732383776784593E-3</v>
      </c>
      <c r="CB140" s="85">
        <v>2.1132012927819674E-3</v>
      </c>
      <c r="CC140" s="85">
        <v>2.0536411056803713E-3</v>
      </c>
      <c r="CD140" s="85">
        <v>3.0656039239730227E-3</v>
      </c>
      <c r="CE140" s="85">
        <v>2.4057084607543321E-3</v>
      </c>
      <c r="CF140" s="85">
        <v>1.4668133480014668E-3</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80" t="e">
        <f>#REF!</f>
        <v>#REF!</v>
      </c>
      <c r="I141" s="80">
        <v>2</v>
      </c>
      <c r="J141" s="80">
        <v>11</v>
      </c>
      <c r="K141" s="80">
        <v>8</v>
      </c>
      <c r="L141" s="80">
        <v>2</v>
      </c>
      <c r="M141" s="80">
        <v>3</v>
      </c>
      <c r="N141" s="80">
        <v>3</v>
      </c>
      <c r="O141" s="80">
        <v>5</v>
      </c>
      <c r="P141" s="80">
        <v>8</v>
      </c>
      <c r="Q141" s="80">
        <v>8</v>
      </c>
      <c r="R141" s="80">
        <v>11</v>
      </c>
      <c r="S141" s="80">
        <v>7</v>
      </c>
      <c r="T141" s="80">
        <v>7</v>
      </c>
      <c r="U141" s="80">
        <v>6</v>
      </c>
      <c r="V141" s="80">
        <v>8</v>
      </c>
      <c r="W141" s="80">
        <v>4</v>
      </c>
      <c r="X141" s="80">
        <v>1</v>
      </c>
      <c r="Y141" s="80">
        <v>1</v>
      </c>
      <c r="Z141" s="80">
        <v>4</v>
      </c>
      <c r="AA141" s="80">
        <v>5</v>
      </c>
      <c r="AB141" s="80">
        <v>5</v>
      </c>
      <c r="AC141" s="80">
        <v>6</v>
      </c>
      <c r="AD141" s="80">
        <v>10</v>
      </c>
      <c r="AE141" s="80">
        <v>2</v>
      </c>
      <c r="AF141" s="80">
        <v>4</v>
      </c>
      <c r="AG141" s="80">
        <v>0</v>
      </c>
      <c r="AH141" s="80">
        <v>6</v>
      </c>
      <c r="AI141" s="80">
        <v>6</v>
      </c>
      <c r="AJ141" s="80">
        <v>7</v>
      </c>
      <c r="AK141" s="80">
        <v>5</v>
      </c>
      <c r="AL141" s="80">
        <v>3</v>
      </c>
      <c r="AM141" s="80">
        <v>10</v>
      </c>
      <c r="AN141" s="80">
        <v>3</v>
      </c>
      <c r="AO141" s="80">
        <v>12</v>
      </c>
      <c r="AP141" s="80">
        <v>12</v>
      </c>
      <c r="AQ141" s="80">
        <v>4</v>
      </c>
      <c r="AR141" s="80">
        <v>12</v>
      </c>
      <c r="AS141" s="80">
        <v>13</v>
      </c>
      <c r="AT141" s="80">
        <v>2</v>
      </c>
      <c r="AU141" s="80">
        <v>5</v>
      </c>
      <c r="AV141" s="80">
        <v>1</v>
      </c>
      <c r="AW141" s="80">
        <v>5</v>
      </c>
      <c r="AX141" s="80">
        <v>9</v>
      </c>
      <c r="AY141" s="80">
        <v>7</v>
      </c>
      <c r="AZ141" s="80">
        <v>3</v>
      </c>
      <c r="BA141" s="80">
        <v>5</v>
      </c>
      <c r="BB141" s="80">
        <v>6</v>
      </c>
      <c r="BC141" s="80">
        <v>6</v>
      </c>
      <c r="BD141" s="80">
        <v>5</v>
      </c>
      <c r="BE141" s="80">
        <v>6</v>
      </c>
      <c r="BF141" s="80">
        <v>5</v>
      </c>
      <c r="BG141" s="80">
        <v>18</v>
      </c>
      <c r="BH141" s="80">
        <v>8</v>
      </c>
      <c r="BI141" s="80">
        <v>3</v>
      </c>
      <c r="BJ141" s="80">
        <v>8</v>
      </c>
      <c r="BK141" s="80">
        <v>4</v>
      </c>
      <c r="BL141" s="80">
        <v>10</v>
      </c>
      <c r="BM141" s="80">
        <v>8</v>
      </c>
      <c r="BN141" s="80">
        <v>10</v>
      </c>
      <c r="BO141" s="80">
        <v>5</v>
      </c>
      <c r="BP141" s="80">
        <v>6</v>
      </c>
      <c r="BQ141" s="80">
        <v>7</v>
      </c>
      <c r="BR141" s="80">
        <v>15</v>
      </c>
      <c r="BS141" s="80">
        <v>7</v>
      </c>
      <c r="BT141" s="80">
        <v>4</v>
      </c>
      <c r="BU141" s="80">
        <v>5</v>
      </c>
      <c r="BV141" s="80">
        <v>8</v>
      </c>
      <c r="BW141" s="80">
        <v>5</v>
      </c>
      <c r="BX141" s="80">
        <v>5</v>
      </c>
      <c r="BY141" s="80">
        <v>5</v>
      </c>
      <c r="BZ141" s="80">
        <v>5</v>
      </c>
      <c r="CA141" s="80">
        <v>4</v>
      </c>
      <c r="CB141" s="80">
        <v>6</v>
      </c>
      <c r="CC141" s="80">
        <v>13</v>
      </c>
      <c r="CD141" s="80">
        <v>14</v>
      </c>
      <c r="CE141" s="80">
        <v>12</v>
      </c>
      <c r="CF141" s="80">
        <v>6</v>
      </c>
    </row>
    <row r="142" spans="1:84" ht="24" x14ac:dyDescent="0.25">
      <c r="A142" s="82" t="s">
        <v>133</v>
      </c>
      <c r="B142" s="83" t="s">
        <v>134</v>
      </c>
      <c r="C142" s="84" t="s">
        <v>135</v>
      </c>
      <c r="D142" s="17"/>
      <c r="E142" s="11"/>
      <c r="F142" s="14" t="s">
        <v>115</v>
      </c>
      <c r="G142" s="23" t="e">
        <f ca="1">G141/G8</f>
        <v>#REF!</v>
      </c>
      <c r="H142" s="85" t="e">
        <f>IF(H8=0, 0, H141/H8)</f>
        <v>#REF!</v>
      </c>
      <c r="I142" s="85">
        <v>9.4370782805643379E-5</v>
      </c>
      <c r="J142" s="85">
        <v>5.1764705882352937E-4</v>
      </c>
      <c r="K142" s="85">
        <v>3.7465461527654194E-4</v>
      </c>
      <c r="L142" s="85">
        <v>9.3361964335729626E-5</v>
      </c>
      <c r="M142" s="85">
        <v>1.3989927252378289E-4</v>
      </c>
      <c r="N142" s="85">
        <v>1.3991232161178995E-4</v>
      </c>
      <c r="O142" s="85">
        <v>2.3281802942819892E-4</v>
      </c>
      <c r="P142" s="85">
        <v>3.7193732856013762E-4</v>
      </c>
      <c r="Q142" s="85">
        <v>3.7126415444588826E-4</v>
      </c>
      <c r="R142" s="85">
        <v>5.0961315728515171E-4</v>
      </c>
      <c r="S142" s="85">
        <v>3.2416411966286929E-4</v>
      </c>
      <c r="T142" s="85">
        <v>3.2357971617436325E-4</v>
      </c>
      <c r="U142" s="85">
        <v>2.7659966808039828E-4</v>
      </c>
      <c r="V142" s="85">
        <v>3.6791758646063282E-4</v>
      </c>
      <c r="W142" s="85">
        <v>1.8383197757249875E-4</v>
      </c>
      <c r="X142" s="85">
        <v>4.5998160073597053E-5</v>
      </c>
      <c r="Y142" s="85">
        <v>4.5966444495518273E-5</v>
      </c>
      <c r="Z142" s="85">
        <v>1.8380663541953864E-4</v>
      </c>
      <c r="AA142" s="85">
        <v>2.2908457802620728E-4</v>
      </c>
      <c r="AB142" s="85">
        <v>2.2799817601459188E-4</v>
      </c>
      <c r="AC142" s="85">
        <v>2.7326137450471376E-4</v>
      </c>
      <c r="AD142" s="85">
        <v>4.5491765990355747E-4</v>
      </c>
      <c r="AE142" s="85">
        <v>9.0855403625130602E-5</v>
      </c>
      <c r="AF142" s="85">
        <v>1.8171906232963838E-4</v>
      </c>
      <c r="AG142" s="85">
        <v>0</v>
      </c>
      <c r="AH142" s="85">
        <v>2.7214587018641994E-4</v>
      </c>
      <c r="AI142" s="85">
        <v>2.7212118463422377E-4</v>
      </c>
      <c r="AJ142" s="85">
        <v>3.1733079468697584E-4</v>
      </c>
      <c r="AK142" s="85">
        <v>2.2650056625141563E-4</v>
      </c>
      <c r="AL142" s="85">
        <v>1.3582650427853489E-4</v>
      </c>
      <c r="AM142" s="85">
        <v>4.5222267444489664E-4</v>
      </c>
      <c r="AN142" s="85">
        <v>1.3544018058690745E-4</v>
      </c>
      <c r="AO142" s="85">
        <v>5.527661338615321E-4</v>
      </c>
      <c r="AP142" s="85">
        <v>5.5109070034443171E-4</v>
      </c>
      <c r="AQ142" s="85">
        <v>1.794446189044906E-4</v>
      </c>
      <c r="AR142" s="85">
        <v>5.4980298726289747E-4</v>
      </c>
      <c r="AS142" s="85">
        <v>5.947751292492108E-4</v>
      </c>
      <c r="AT142" s="85">
        <v>9.1407678244972583E-5</v>
      </c>
      <c r="AU142" s="85">
        <v>2.2867596615595701E-4</v>
      </c>
      <c r="AV142" s="85">
        <v>4.5674614049511281E-5</v>
      </c>
      <c r="AW142" s="85">
        <v>2.2865505099007636E-4</v>
      </c>
      <c r="AX142" s="85">
        <v>4.1107152644560152E-4</v>
      </c>
      <c r="AY142" s="85">
        <v>3.1954715603031133E-4</v>
      </c>
      <c r="AZ142" s="85">
        <v>1.3703010094550768E-4</v>
      </c>
      <c r="BA142" s="85">
        <v>2.2842523642011968E-4</v>
      </c>
      <c r="BB142" s="85">
        <v>2.7344818156959256E-4</v>
      </c>
      <c r="BC142" s="85">
        <v>2.7367268746579092E-4</v>
      </c>
      <c r="BD142" s="85">
        <v>2.280917841339355E-4</v>
      </c>
      <c r="BE142" s="85">
        <v>2.7393507738665936E-4</v>
      </c>
      <c r="BF142" s="85">
        <v>2.2770744147918755E-4</v>
      </c>
      <c r="BG142" s="85">
        <v>8.1944823818628793E-4</v>
      </c>
      <c r="BH142" s="85">
        <v>3.6494685461429681E-4</v>
      </c>
      <c r="BI142" s="85">
        <v>1.3642564802182812E-4</v>
      </c>
      <c r="BJ142" s="85">
        <v>3.6294347155430543E-4</v>
      </c>
      <c r="BK142" s="85">
        <v>1.8092179655343978E-4</v>
      </c>
      <c r="BL142" s="85">
        <v>4.3645251396648042E-4</v>
      </c>
      <c r="BM142" s="85">
        <v>3.4916201117318437E-4</v>
      </c>
      <c r="BN142" s="85">
        <v>4.3114598603087004E-4</v>
      </c>
      <c r="BO142" s="85">
        <v>2.1533161068044789E-4</v>
      </c>
      <c r="BP142" s="85">
        <v>2.5798684267102376E-4</v>
      </c>
      <c r="BQ142" s="85">
        <v>3.002487775585485E-4</v>
      </c>
      <c r="BR142" s="85">
        <v>6.4160143718721926E-4</v>
      </c>
      <c r="BS142" s="85">
        <v>2.9642176582680502E-4</v>
      </c>
      <c r="BT142" s="85">
        <v>1.693838661867457E-4</v>
      </c>
      <c r="BU142" s="85">
        <v>2.1172983273343214E-4</v>
      </c>
      <c r="BV142" s="85">
        <v>3.3842379119252081E-4</v>
      </c>
      <c r="BW142" s="85">
        <v>2.109882690522407E-4</v>
      </c>
      <c r="BX142" s="85">
        <v>2.1076592336551027E-4</v>
      </c>
      <c r="BY142" s="85">
        <v>2.1033148241628806E-4</v>
      </c>
      <c r="BZ142" s="85">
        <v>2.0971395017196543E-4</v>
      </c>
      <c r="CA142" s="85">
        <v>1.6707739860490371E-4</v>
      </c>
      <c r="CB142" s="85">
        <v>2.4861191679787854E-4</v>
      </c>
      <c r="CC142" s="85">
        <v>5.3394668747689658E-4</v>
      </c>
      <c r="CD142" s="85">
        <v>5.7224606580829761E-4</v>
      </c>
      <c r="CE142" s="85">
        <v>4.8929663608562695E-4</v>
      </c>
      <c r="CF142" s="85">
        <v>2.4446889133357782E-4</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2693</v>
      </c>
      <c r="J143" s="73">
        <v>2692</v>
      </c>
      <c r="K143" s="73">
        <v>2986</v>
      </c>
      <c r="L143" s="73">
        <v>3033</v>
      </c>
      <c r="M143" s="73">
        <v>3005</v>
      </c>
      <c r="N143" s="73">
        <v>2921</v>
      </c>
      <c r="O143" s="73">
        <v>2982</v>
      </c>
      <c r="P143" s="73">
        <v>2967</v>
      </c>
      <c r="Q143" s="73">
        <v>3119</v>
      </c>
      <c r="R143" s="73">
        <v>3596</v>
      </c>
      <c r="S143" s="73">
        <v>3293</v>
      </c>
      <c r="T143" s="73">
        <v>3530</v>
      </c>
      <c r="U143" s="73">
        <v>3360</v>
      </c>
      <c r="V143" s="73">
        <v>3244</v>
      </c>
      <c r="W143" s="73">
        <v>3157</v>
      </c>
      <c r="X143" s="73">
        <v>3406</v>
      </c>
      <c r="Y143" s="73">
        <v>3135</v>
      </c>
      <c r="Z143" s="73">
        <v>2670</v>
      </c>
      <c r="AA143" s="73">
        <v>2523</v>
      </c>
      <c r="AB143" s="73">
        <v>2514</v>
      </c>
      <c r="AC143" s="73">
        <v>2574</v>
      </c>
      <c r="AD143" s="73">
        <v>2430</v>
      </c>
      <c r="AE143" s="73">
        <v>2301</v>
      </c>
      <c r="AF143" s="73">
        <v>2165</v>
      </c>
      <c r="AG143" s="73">
        <v>2398</v>
      </c>
      <c r="AH143" s="73">
        <v>2619</v>
      </c>
      <c r="AI143" s="73">
        <v>2472</v>
      </c>
      <c r="AJ143" s="73">
        <v>2517</v>
      </c>
      <c r="AK143" s="73">
        <v>2740</v>
      </c>
      <c r="AL143" s="73">
        <v>2516</v>
      </c>
      <c r="AM143" s="73">
        <v>2475</v>
      </c>
      <c r="AN143" s="73">
        <v>2433</v>
      </c>
      <c r="AO143" s="73">
        <v>2685</v>
      </c>
      <c r="AP143" s="73">
        <v>2629</v>
      </c>
      <c r="AQ143" s="73">
        <v>2428</v>
      </c>
      <c r="AR143" s="73">
        <v>2871</v>
      </c>
      <c r="AS143" s="73">
        <v>2926</v>
      </c>
      <c r="AT143" s="73">
        <v>2750</v>
      </c>
      <c r="AU143" s="73">
        <v>2936</v>
      </c>
      <c r="AV143" s="73">
        <v>2725</v>
      </c>
      <c r="AW143" s="73">
        <v>2728</v>
      </c>
      <c r="AX143" s="73">
        <v>3080</v>
      </c>
      <c r="AY143" s="73">
        <v>2931</v>
      </c>
      <c r="AZ143" s="73">
        <v>2369</v>
      </c>
      <c r="BA143" s="73">
        <v>2875</v>
      </c>
      <c r="BB143" s="73">
        <v>2819</v>
      </c>
      <c r="BC143" s="73">
        <v>2602</v>
      </c>
      <c r="BD143" s="73">
        <v>2719</v>
      </c>
      <c r="BE143" s="73">
        <v>2772</v>
      </c>
      <c r="BF143" s="73">
        <v>2775</v>
      </c>
      <c r="BG143" s="73">
        <v>2895</v>
      </c>
      <c r="BH143" s="73">
        <v>2917</v>
      </c>
      <c r="BI143" s="73">
        <v>3242</v>
      </c>
      <c r="BJ143" s="73">
        <v>2872</v>
      </c>
      <c r="BK143" s="73">
        <v>2767</v>
      </c>
      <c r="BL143" s="73">
        <v>2979</v>
      </c>
      <c r="BM143" s="73">
        <v>3023</v>
      </c>
      <c r="BN143" s="73">
        <v>3391</v>
      </c>
      <c r="BO143" s="73">
        <v>3447</v>
      </c>
      <c r="BP143" s="73">
        <v>3013</v>
      </c>
      <c r="BQ143" s="73">
        <v>2475</v>
      </c>
      <c r="BR143" s="73">
        <v>3291</v>
      </c>
      <c r="BS143" s="73">
        <v>2794</v>
      </c>
      <c r="BT143" s="73">
        <v>2723</v>
      </c>
      <c r="BU143" s="73">
        <v>2860</v>
      </c>
      <c r="BV143" s="73">
        <v>3040</v>
      </c>
      <c r="BW143" s="73">
        <v>2960</v>
      </c>
      <c r="BX143" s="73">
        <v>2877</v>
      </c>
      <c r="BY143" s="73">
        <v>3220</v>
      </c>
      <c r="BZ143" s="73">
        <v>2925</v>
      </c>
      <c r="CA143" s="73">
        <v>3025</v>
      </c>
      <c r="CB143" s="73">
        <v>3211</v>
      </c>
      <c r="CC143" s="73">
        <v>2906</v>
      </c>
      <c r="CD143" s="73">
        <v>3344</v>
      </c>
      <c r="CE143" s="73">
        <v>3158</v>
      </c>
      <c r="CF143" s="73">
        <v>2841</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1</v>
      </c>
      <c r="J144" s="71">
        <v>0</v>
      </c>
      <c r="K144" s="71">
        <v>1</v>
      </c>
      <c r="L144" s="71">
        <v>0</v>
      </c>
      <c r="M144" s="71">
        <v>0</v>
      </c>
      <c r="N144" s="71">
        <v>1</v>
      </c>
      <c r="O144" s="71">
        <v>7</v>
      </c>
      <c r="P144" s="71">
        <v>6</v>
      </c>
      <c r="Q144" s="71">
        <v>2</v>
      </c>
      <c r="R144" s="71">
        <v>48</v>
      </c>
      <c r="S144" s="71">
        <v>4</v>
      </c>
      <c r="T144" s="71">
        <v>0</v>
      </c>
      <c r="U144" s="71">
        <v>3</v>
      </c>
      <c r="V144" s="71">
        <v>3</v>
      </c>
      <c r="W144" s="71">
        <v>0</v>
      </c>
      <c r="X144" s="71">
        <v>13</v>
      </c>
      <c r="Y144" s="71">
        <v>0</v>
      </c>
      <c r="Z144" s="71">
        <v>1</v>
      </c>
      <c r="AA144" s="71">
        <v>0</v>
      </c>
      <c r="AB144" s="71">
        <v>0</v>
      </c>
      <c r="AC144" s="71">
        <v>0</v>
      </c>
      <c r="AD144" s="71">
        <v>21</v>
      </c>
      <c r="AE144" s="71">
        <v>2</v>
      </c>
      <c r="AF144" s="71">
        <v>0</v>
      </c>
      <c r="AG144" s="71">
        <v>0</v>
      </c>
      <c r="AH144" s="71">
        <v>25</v>
      </c>
      <c r="AI144" s="71">
        <v>0</v>
      </c>
      <c r="AJ144" s="71">
        <v>0</v>
      </c>
      <c r="AK144" s="71">
        <v>0</v>
      </c>
      <c r="AL144" s="71">
        <v>0</v>
      </c>
      <c r="AM144" s="71">
        <v>0</v>
      </c>
      <c r="AN144" s="71">
        <v>0</v>
      </c>
      <c r="AO144" s="71">
        <v>0</v>
      </c>
      <c r="AP144" s="71">
        <v>3</v>
      </c>
      <c r="AQ144" s="71">
        <v>11</v>
      </c>
      <c r="AR144" s="71">
        <v>3</v>
      </c>
      <c r="AS144" s="71">
        <v>0</v>
      </c>
      <c r="AT144" s="71">
        <v>0</v>
      </c>
      <c r="AU144" s="71">
        <v>0</v>
      </c>
      <c r="AV144" s="71">
        <v>7</v>
      </c>
      <c r="AW144" s="71">
        <v>0</v>
      </c>
      <c r="AX144" s="71">
        <v>4</v>
      </c>
      <c r="AY144" s="71">
        <v>13</v>
      </c>
      <c r="AZ144" s="71">
        <v>32</v>
      </c>
      <c r="BA144" s="71">
        <v>13</v>
      </c>
      <c r="BB144" s="71">
        <v>1</v>
      </c>
      <c r="BC144" s="71">
        <v>2</v>
      </c>
      <c r="BD144" s="71">
        <v>3051</v>
      </c>
      <c r="BE144" s="71">
        <v>2961</v>
      </c>
      <c r="BF144" s="71">
        <v>2855</v>
      </c>
      <c r="BG144" s="71">
        <v>2669</v>
      </c>
      <c r="BH144" s="71">
        <v>2511</v>
      </c>
      <c r="BI144" s="71">
        <v>2330</v>
      </c>
      <c r="BJ144" s="71">
        <v>2190</v>
      </c>
      <c r="BK144" s="71">
        <v>2076</v>
      </c>
      <c r="BL144" s="71">
        <v>1951</v>
      </c>
      <c r="BM144" s="71">
        <v>1807</v>
      </c>
      <c r="BN144" s="71">
        <v>1658</v>
      </c>
      <c r="BO144" s="71">
        <v>1508</v>
      </c>
      <c r="BP144" s="71">
        <v>1356</v>
      </c>
      <c r="BQ144" s="71">
        <v>1210</v>
      </c>
      <c r="BR144" s="71">
        <v>865</v>
      </c>
      <c r="BS144" s="71">
        <v>693</v>
      </c>
      <c r="BT144" s="71">
        <v>562</v>
      </c>
      <c r="BU144" s="71">
        <v>835</v>
      </c>
      <c r="BV144" s="71">
        <v>688</v>
      </c>
      <c r="BW144" s="71">
        <v>544</v>
      </c>
      <c r="BX144" s="71">
        <v>416</v>
      </c>
      <c r="BY144" s="71">
        <v>291</v>
      </c>
      <c r="BZ144" s="71">
        <v>131</v>
      </c>
      <c r="CA144" s="71">
        <v>17</v>
      </c>
      <c r="CB144" s="71">
        <v>163</v>
      </c>
      <c r="CC144" s="71">
        <v>82</v>
      </c>
      <c r="CD144" s="71">
        <v>3761</v>
      </c>
      <c r="CE144" s="71">
        <v>4535</v>
      </c>
      <c r="CF144" s="71">
        <v>4435</v>
      </c>
    </row>
    <row r="145" spans="1:84" ht="24" x14ac:dyDescent="0.25">
      <c r="A145" s="82" t="s">
        <v>138</v>
      </c>
      <c r="B145" s="83" t="s">
        <v>139</v>
      </c>
      <c r="C145" s="84" t="s">
        <v>140</v>
      </c>
      <c r="D145" s="17"/>
      <c r="E145" s="11"/>
      <c r="F145" s="14" t="s">
        <v>141</v>
      </c>
      <c r="G145" s="23" t="e">
        <f ca="1">G144/G19</f>
        <v>#REF!</v>
      </c>
      <c r="H145" s="70" t="e">
        <f>IF(H19=0, 0, H144/H19)</f>
        <v>#REF!</v>
      </c>
      <c r="I145" s="70">
        <v>3.5714285714285712E-2</v>
      </c>
      <c r="J145" s="70">
        <v>0</v>
      </c>
      <c r="K145" s="70">
        <v>3.5714285714285712E-2</v>
      </c>
      <c r="L145" s="70">
        <v>0</v>
      </c>
      <c r="M145" s="70">
        <v>0</v>
      </c>
      <c r="N145" s="70">
        <v>3.5714285714285712E-2</v>
      </c>
      <c r="O145" s="70">
        <v>0.25</v>
      </c>
      <c r="P145" s="70">
        <v>0.21428571428571427</v>
      </c>
      <c r="Q145" s="70">
        <v>7.1428571428571425E-2</v>
      </c>
      <c r="R145" s="70">
        <v>1.7142857142857142</v>
      </c>
      <c r="S145" s="70">
        <v>0.14285714285714285</v>
      </c>
      <c r="T145" s="70">
        <v>0</v>
      </c>
      <c r="U145" s="70">
        <v>0.10714285714285714</v>
      </c>
      <c r="V145" s="70">
        <v>0.10714285714285714</v>
      </c>
      <c r="W145" s="70">
        <v>0</v>
      </c>
      <c r="X145" s="70">
        <v>0.4642857142857143</v>
      </c>
      <c r="Y145" s="70">
        <v>0</v>
      </c>
      <c r="Z145" s="70">
        <v>3.5714285714285712E-2</v>
      </c>
      <c r="AA145" s="70">
        <v>0</v>
      </c>
      <c r="AB145" s="70">
        <v>0</v>
      </c>
      <c r="AC145" s="70">
        <v>0</v>
      </c>
      <c r="AD145" s="70">
        <v>0.75</v>
      </c>
      <c r="AE145" s="70">
        <v>7.1428571428571425E-2</v>
      </c>
      <c r="AF145" s="70">
        <v>0</v>
      </c>
      <c r="AG145" s="70">
        <v>0</v>
      </c>
      <c r="AH145" s="70">
        <v>0.8928571428571429</v>
      </c>
      <c r="AI145" s="70">
        <v>0</v>
      </c>
      <c r="AJ145" s="70">
        <v>0</v>
      </c>
      <c r="AK145" s="70">
        <v>0</v>
      </c>
      <c r="AL145" s="70">
        <v>0</v>
      </c>
      <c r="AM145" s="70">
        <v>0</v>
      </c>
      <c r="AN145" s="70">
        <v>0</v>
      </c>
      <c r="AO145" s="70">
        <v>0</v>
      </c>
      <c r="AP145" s="70">
        <v>0.10344827586206896</v>
      </c>
      <c r="AQ145" s="70">
        <v>0.37931034482758619</v>
      </c>
      <c r="AR145" s="70">
        <v>0.10344827586206896</v>
      </c>
      <c r="AS145" s="70">
        <v>0</v>
      </c>
      <c r="AT145" s="70">
        <v>0</v>
      </c>
      <c r="AU145" s="70">
        <v>0</v>
      </c>
      <c r="AV145" s="70">
        <v>0.2413793103448276</v>
      </c>
      <c r="AW145" s="70">
        <v>0</v>
      </c>
      <c r="AX145" s="70">
        <v>0.13793103448275862</v>
      </c>
      <c r="AY145" s="70">
        <v>0.44827586206896552</v>
      </c>
      <c r="AZ145" s="70">
        <v>1.103448275862069</v>
      </c>
      <c r="BA145" s="70">
        <v>0.44827586206896552</v>
      </c>
      <c r="BB145" s="70">
        <v>3.4482758620689655E-2</v>
      </c>
      <c r="BC145" s="70">
        <v>6.8965517241379309E-2</v>
      </c>
      <c r="BD145" s="70">
        <v>105.20689655172414</v>
      </c>
      <c r="BE145" s="70">
        <v>102.10344827586206</v>
      </c>
      <c r="BF145" s="70">
        <v>98.448275862068968</v>
      </c>
      <c r="BG145" s="70">
        <v>92.034482758620683</v>
      </c>
      <c r="BH145" s="70">
        <v>86.58620689655173</v>
      </c>
      <c r="BI145" s="70">
        <v>80.34482758620689</v>
      </c>
      <c r="BJ145" s="70">
        <v>78.214285714285708</v>
      </c>
      <c r="BK145" s="70">
        <v>74.142857142857139</v>
      </c>
      <c r="BL145" s="70">
        <v>69.678571428571431</v>
      </c>
      <c r="BM145" s="70">
        <v>0</v>
      </c>
      <c r="BN145" s="70">
        <v>59.214285714285715</v>
      </c>
      <c r="BO145" s="70">
        <v>48.645161290322584</v>
      </c>
      <c r="BP145" s="70">
        <v>43.741935483870968</v>
      </c>
      <c r="BQ145" s="70">
        <v>37.8125</v>
      </c>
      <c r="BR145" s="70">
        <v>27.903225806451612</v>
      </c>
      <c r="BS145" s="70">
        <v>22.35483870967742</v>
      </c>
      <c r="BT145" s="70">
        <v>18.129032258064516</v>
      </c>
      <c r="BU145" s="70">
        <v>208.75</v>
      </c>
      <c r="BV145" s="70">
        <v>172</v>
      </c>
      <c r="BW145" s="70">
        <v>136</v>
      </c>
      <c r="BX145" s="70">
        <v>104</v>
      </c>
      <c r="BY145" s="70">
        <v>72.75</v>
      </c>
      <c r="BZ145" s="70">
        <v>32.75</v>
      </c>
      <c r="CA145" s="70">
        <v>0.58620689655172409</v>
      </c>
      <c r="CB145" s="70">
        <v>5.6206896551724137</v>
      </c>
      <c r="CC145" s="70">
        <v>2.8275862068965516</v>
      </c>
      <c r="CD145" s="70">
        <v>125.36666666666666</v>
      </c>
      <c r="CE145" s="70">
        <v>151.16666666666666</v>
      </c>
      <c r="CF145" s="70">
        <v>158.39285714285714</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1786</v>
      </c>
      <c r="J146" s="80">
        <v>1761</v>
      </c>
      <c r="K146" s="80">
        <v>1746</v>
      </c>
      <c r="L146" s="80">
        <v>1719</v>
      </c>
      <c r="M146" s="80">
        <v>1678</v>
      </c>
      <c r="N146" s="80">
        <v>1662</v>
      </c>
      <c r="O146" s="80">
        <v>1626</v>
      </c>
      <c r="P146" s="80">
        <v>2012</v>
      </c>
      <c r="Q146" s="80">
        <v>1988</v>
      </c>
      <c r="R146" s="80">
        <v>1971</v>
      </c>
      <c r="S146" s="80">
        <v>1939</v>
      </c>
      <c r="T146" s="80">
        <v>1893</v>
      </c>
      <c r="U146" s="80">
        <v>1880</v>
      </c>
      <c r="V146" s="80">
        <v>1867</v>
      </c>
      <c r="W146" s="80">
        <v>1805</v>
      </c>
      <c r="X146" s="80">
        <v>1922</v>
      </c>
      <c r="Y146" s="80">
        <v>1893</v>
      </c>
      <c r="Z146" s="80">
        <v>1869</v>
      </c>
      <c r="AA146" s="80">
        <v>1841</v>
      </c>
      <c r="AB146" s="80">
        <v>1795</v>
      </c>
      <c r="AC146" s="80">
        <v>1742</v>
      </c>
      <c r="AD146" s="80">
        <v>1729</v>
      </c>
      <c r="AE146" s="80">
        <v>1746</v>
      </c>
      <c r="AF146" s="80">
        <v>1737</v>
      </c>
      <c r="AG146" s="80">
        <v>1693</v>
      </c>
      <c r="AH146" s="80">
        <v>1688</v>
      </c>
      <c r="AI146" s="80">
        <v>1684</v>
      </c>
      <c r="AJ146" s="80">
        <v>2290</v>
      </c>
      <c r="AK146" s="80">
        <v>1638</v>
      </c>
      <c r="AL146" s="80">
        <v>1606</v>
      </c>
      <c r="AM146" s="80">
        <v>1620</v>
      </c>
      <c r="AN146" s="80">
        <v>1609</v>
      </c>
      <c r="AO146" s="80">
        <v>1572</v>
      </c>
      <c r="AP146" s="80">
        <v>1508</v>
      </c>
      <c r="AQ146" s="80">
        <v>1424</v>
      </c>
      <c r="AR146" s="80">
        <v>1426</v>
      </c>
      <c r="AS146" s="80">
        <v>1412</v>
      </c>
      <c r="AT146" s="80">
        <v>1365</v>
      </c>
      <c r="AU146" s="80">
        <v>1370</v>
      </c>
      <c r="AV146" s="80">
        <v>1308</v>
      </c>
      <c r="AW146" s="80">
        <v>1365</v>
      </c>
      <c r="AX146" s="80">
        <v>1316</v>
      </c>
      <c r="AY146" s="80">
        <v>1276</v>
      </c>
      <c r="AZ146" s="80">
        <v>1316</v>
      </c>
      <c r="BA146" s="80">
        <v>1896</v>
      </c>
      <c r="BB146" s="80">
        <v>1835</v>
      </c>
      <c r="BC146" s="80">
        <v>1771</v>
      </c>
      <c r="BD146" s="80">
        <v>1891</v>
      </c>
      <c r="BE146" s="80">
        <v>1720</v>
      </c>
      <c r="BF146" s="80">
        <v>1775</v>
      </c>
      <c r="BG146" s="80">
        <v>1644</v>
      </c>
      <c r="BH146" s="80">
        <v>1593</v>
      </c>
      <c r="BI146" s="80">
        <v>1679</v>
      </c>
      <c r="BJ146" s="80">
        <v>1464</v>
      </c>
      <c r="BK146" s="80">
        <v>2388</v>
      </c>
      <c r="BL146" s="80">
        <v>2463</v>
      </c>
      <c r="BM146" s="80">
        <v>2440</v>
      </c>
      <c r="BN146" s="80">
        <v>2400</v>
      </c>
      <c r="BO146" s="80">
        <v>2294</v>
      </c>
      <c r="BP146" s="80">
        <v>2307</v>
      </c>
      <c r="BQ146" s="80">
        <v>2248</v>
      </c>
      <c r="BR146" s="80">
        <v>2075</v>
      </c>
      <c r="BS146" s="80">
        <v>2092</v>
      </c>
      <c r="BT146" s="80">
        <v>2159</v>
      </c>
      <c r="BU146" s="80">
        <v>2022</v>
      </c>
      <c r="BV146" s="80">
        <v>1908</v>
      </c>
      <c r="BW146" s="80">
        <v>1838</v>
      </c>
      <c r="BX146" s="80">
        <v>1945</v>
      </c>
      <c r="BY146" s="80">
        <v>1776</v>
      </c>
      <c r="BZ146" s="80">
        <v>1698</v>
      </c>
      <c r="CA146" s="80">
        <v>1700</v>
      </c>
      <c r="CB146" s="80">
        <v>1650</v>
      </c>
      <c r="CC146" s="80">
        <v>1608</v>
      </c>
      <c r="CD146" s="80">
        <v>1472</v>
      </c>
      <c r="CE146" s="80">
        <v>1579</v>
      </c>
      <c r="CF146" s="80">
        <v>1499</v>
      </c>
    </row>
    <row r="147" spans="1:84" ht="24" x14ac:dyDescent="0.25">
      <c r="A147" s="82" t="s">
        <v>143</v>
      </c>
      <c r="B147" s="83" t="s">
        <v>144</v>
      </c>
      <c r="C147" s="65" t="s">
        <v>145</v>
      </c>
      <c r="D147" s="17"/>
      <c r="E147" s="11"/>
      <c r="F147" s="14" t="s">
        <v>141</v>
      </c>
      <c r="G147" s="23" t="e">
        <f ca="1">G146/G19</f>
        <v>#REF!</v>
      </c>
      <c r="H147" s="81" t="e">
        <f>IF(H19=0, 0, H146/H19)</f>
        <v>#REF!</v>
      </c>
      <c r="I147" s="81">
        <v>63.785714285714285</v>
      </c>
      <c r="J147" s="81">
        <v>62.892857142857146</v>
      </c>
      <c r="K147" s="81">
        <v>62.357142857142854</v>
      </c>
      <c r="L147" s="81">
        <v>61.392857142857146</v>
      </c>
      <c r="M147" s="81">
        <v>59.928571428571431</v>
      </c>
      <c r="N147" s="81">
        <v>59.357142857142854</v>
      </c>
      <c r="O147" s="81">
        <v>58.071428571428569</v>
      </c>
      <c r="P147" s="81">
        <v>71.857142857142861</v>
      </c>
      <c r="Q147" s="81">
        <v>71</v>
      </c>
      <c r="R147" s="81">
        <v>70.392857142857139</v>
      </c>
      <c r="S147" s="81">
        <v>69.25</v>
      </c>
      <c r="T147" s="81">
        <v>67.607142857142861</v>
      </c>
      <c r="U147" s="81">
        <v>67.142857142857139</v>
      </c>
      <c r="V147" s="81">
        <v>66.678571428571431</v>
      </c>
      <c r="W147" s="81">
        <v>64.464285714285708</v>
      </c>
      <c r="X147" s="81">
        <v>68.642857142857139</v>
      </c>
      <c r="Y147" s="81">
        <v>67.607142857142861</v>
      </c>
      <c r="Z147" s="81">
        <v>66.75</v>
      </c>
      <c r="AA147" s="81">
        <v>65.75</v>
      </c>
      <c r="AB147" s="81">
        <v>64.107142857142861</v>
      </c>
      <c r="AC147" s="81">
        <v>62.214285714285715</v>
      </c>
      <c r="AD147" s="81">
        <v>61.75</v>
      </c>
      <c r="AE147" s="81">
        <v>62.357142857142854</v>
      </c>
      <c r="AF147" s="81">
        <v>62.035714285714285</v>
      </c>
      <c r="AG147" s="81">
        <v>60.464285714285715</v>
      </c>
      <c r="AH147" s="81">
        <v>60.285714285714285</v>
      </c>
      <c r="AI147" s="81">
        <v>60.142857142857146</v>
      </c>
      <c r="AJ147" s="81">
        <v>81.785714285714292</v>
      </c>
      <c r="AK147" s="81">
        <v>58.5</v>
      </c>
      <c r="AL147" s="81">
        <v>57.357142857142854</v>
      </c>
      <c r="AM147" s="81">
        <v>57.857142857142854</v>
      </c>
      <c r="AN147" s="81">
        <v>55.482758620689658</v>
      </c>
      <c r="AO147" s="81">
        <v>54.206896551724135</v>
      </c>
      <c r="AP147" s="81">
        <v>52</v>
      </c>
      <c r="AQ147" s="81">
        <v>49.103448275862071</v>
      </c>
      <c r="AR147" s="81">
        <v>49.172413793103445</v>
      </c>
      <c r="AS147" s="81">
        <v>48.689655172413794</v>
      </c>
      <c r="AT147" s="81">
        <v>47.068965517241381</v>
      </c>
      <c r="AU147" s="81">
        <v>47.241379310344826</v>
      </c>
      <c r="AV147" s="81">
        <v>45.103448275862071</v>
      </c>
      <c r="AW147" s="81">
        <v>47.068965517241381</v>
      </c>
      <c r="AX147" s="81">
        <v>45.379310344827587</v>
      </c>
      <c r="AY147" s="81">
        <v>44</v>
      </c>
      <c r="AZ147" s="81">
        <v>45.379310344827587</v>
      </c>
      <c r="BA147" s="81">
        <v>65.379310344827587</v>
      </c>
      <c r="BB147" s="81">
        <v>63.275862068965516</v>
      </c>
      <c r="BC147" s="81">
        <v>61.068965517241381</v>
      </c>
      <c r="BD147" s="81">
        <v>65.206896551724142</v>
      </c>
      <c r="BE147" s="81">
        <v>59.310344827586206</v>
      </c>
      <c r="BF147" s="81">
        <v>61.206896551724135</v>
      </c>
      <c r="BG147" s="81">
        <v>56.689655172413794</v>
      </c>
      <c r="BH147" s="81">
        <v>54.931034482758619</v>
      </c>
      <c r="BI147" s="81">
        <v>57.896551724137929</v>
      </c>
      <c r="BJ147" s="81">
        <v>52.285714285714285</v>
      </c>
      <c r="BK147" s="81">
        <v>85.285714285714292</v>
      </c>
      <c r="BL147" s="81">
        <v>87.964285714285708</v>
      </c>
      <c r="BM147" s="81">
        <v>0</v>
      </c>
      <c r="BN147" s="81">
        <v>85.714285714285708</v>
      </c>
      <c r="BO147" s="81">
        <v>74</v>
      </c>
      <c r="BP147" s="81">
        <v>74.41935483870968</v>
      </c>
      <c r="BQ147" s="81">
        <v>70.25</v>
      </c>
      <c r="BR147" s="81">
        <v>66.935483870967744</v>
      </c>
      <c r="BS147" s="81">
        <v>67.483870967741936</v>
      </c>
      <c r="BT147" s="81">
        <v>69.645161290322577</v>
      </c>
      <c r="BU147" s="81">
        <v>505.5</v>
      </c>
      <c r="BV147" s="81">
        <v>477</v>
      </c>
      <c r="BW147" s="81">
        <v>459.5</v>
      </c>
      <c r="BX147" s="81">
        <v>486.25</v>
      </c>
      <c r="BY147" s="81">
        <v>444</v>
      </c>
      <c r="BZ147" s="81">
        <v>424.5</v>
      </c>
      <c r="CA147" s="81">
        <v>58.620689655172413</v>
      </c>
      <c r="CB147" s="81">
        <v>56.896551724137929</v>
      </c>
      <c r="CC147" s="81">
        <v>55.448275862068968</v>
      </c>
      <c r="CD147" s="81">
        <v>49.06666666666667</v>
      </c>
      <c r="CE147" s="81">
        <v>52.633333333333333</v>
      </c>
      <c r="CF147" s="81">
        <v>53.535714285714285</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88</v>
      </c>
      <c r="J148" s="80">
        <v>91</v>
      </c>
      <c r="K148" s="80">
        <v>94</v>
      </c>
      <c r="L148" s="80">
        <v>93</v>
      </c>
      <c r="M148" s="80">
        <v>91</v>
      </c>
      <c r="N148" s="80">
        <v>90</v>
      </c>
      <c r="O148" s="80">
        <v>91</v>
      </c>
      <c r="P148" s="80">
        <v>86</v>
      </c>
      <c r="Q148" s="80">
        <v>86</v>
      </c>
      <c r="R148" s="80">
        <v>81</v>
      </c>
      <c r="S148" s="80">
        <v>82</v>
      </c>
      <c r="T148" s="80">
        <v>80</v>
      </c>
      <c r="U148" s="80">
        <v>82</v>
      </c>
      <c r="V148" s="80">
        <v>72</v>
      </c>
      <c r="W148" s="80">
        <v>66</v>
      </c>
      <c r="X148" s="80">
        <v>64</v>
      </c>
      <c r="Y148" s="80">
        <v>65</v>
      </c>
      <c r="Z148" s="80">
        <v>65</v>
      </c>
      <c r="AA148" s="80">
        <v>65</v>
      </c>
      <c r="AB148" s="80">
        <v>61</v>
      </c>
      <c r="AC148" s="80">
        <v>56</v>
      </c>
      <c r="AD148" s="80">
        <v>50</v>
      </c>
      <c r="AE148" s="80">
        <v>140</v>
      </c>
      <c r="AF148" s="80">
        <v>138</v>
      </c>
      <c r="AG148" s="80">
        <v>140</v>
      </c>
      <c r="AH148" s="80">
        <v>144</v>
      </c>
      <c r="AI148" s="80">
        <v>144</v>
      </c>
      <c r="AJ148" s="80">
        <v>139</v>
      </c>
      <c r="AK148" s="80">
        <v>126</v>
      </c>
      <c r="AL148" s="80">
        <v>121</v>
      </c>
      <c r="AM148" s="80">
        <v>120</v>
      </c>
      <c r="AN148" s="80">
        <v>103</v>
      </c>
      <c r="AO148" s="80">
        <v>99</v>
      </c>
      <c r="AP148" s="80">
        <v>96</v>
      </c>
      <c r="AQ148" s="80">
        <v>40</v>
      </c>
      <c r="AR148" s="80">
        <v>79</v>
      </c>
      <c r="AS148" s="80">
        <v>76</v>
      </c>
      <c r="AT148" s="80">
        <v>460</v>
      </c>
      <c r="AU148" s="80">
        <v>454</v>
      </c>
      <c r="AV148" s="80">
        <v>440</v>
      </c>
      <c r="AW148" s="80">
        <v>422</v>
      </c>
      <c r="AX148" s="80">
        <v>421</v>
      </c>
      <c r="AY148" s="80">
        <v>417</v>
      </c>
      <c r="AZ148" s="80">
        <v>390</v>
      </c>
      <c r="BA148" s="80">
        <v>385</v>
      </c>
      <c r="BB148" s="80">
        <v>395</v>
      </c>
      <c r="BC148" s="80">
        <v>382</v>
      </c>
      <c r="BD148" s="80">
        <v>365</v>
      </c>
      <c r="BE148" s="80">
        <v>356</v>
      </c>
      <c r="BF148" s="80">
        <v>364</v>
      </c>
      <c r="BG148" s="80">
        <v>344</v>
      </c>
      <c r="BH148" s="80">
        <v>282</v>
      </c>
      <c r="BI148" s="80">
        <v>272</v>
      </c>
      <c r="BJ148" s="80">
        <v>278</v>
      </c>
      <c r="BK148" s="80">
        <v>266</v>
      </c>
      <c r="BL148" s="80">
        <v>256</v>
      </c>
      <c r="BM148" s="80">
        <v>228</v>
      </c>
      <c r="BN148" s="80">
        <v>411</v>
      </c>
      <c r="BO148" s="80">
        <v>411</v>
      </c>
      <c r="BP148" s="80">
        <v>397</v>
      </c>
      <c r="BQ148" s="80">
        <v>389</v>
      </c>
      <c r="BR148" s="80">
        <v>380</v>
      </c>
      <c r="BS148" s="80">
        <v>171</v>
      </c>
      <c r="BT148" s="80">
        <v>373</v>
      </c>
      <c r="BU148" s="80">
        <v>369</v>
      </c>
      <c r="BV148" s="80">
        <v>358</v>
      </c>
      <c r="BW148" s="80">
        <v>346</v>
      </c>
      <c r="BX148" s="80">
        <v>341</v>
      </c>
      <c r="BY148" s="80">
        <v>347</v>
      </c>
      <c r="BZ148" s="80">
        <v>352</v>
      </c>
      <c r="CA148" s="80">
        <v>353</v>
      </c>
      <c r="CB148" s="80">
        <v>362</v>
      </c>
      <c r="CC148" s="80">
        <v>376</v>
      </c>
      <c r="CD148" s="80">
        <v>380</v>
      </c>
      <c r="CE148" s="80">
        <v>384</v>
      </c>
      <c r="CF148" s="80">
        <v>390</v>
      </c>
    </row>
    <row r="149" spans="1:84" x14ac:dyDescent="0.25">
      <c r="A149" s="17"/>
      <c r="B149" s="17"/>
      <c r="C149" s="17"/>
      <c r="D149" s="17"/>
      <c r="E149" s="11"/>
      <c r="F149" s="14" t="s">
        <v>147</v>
      </c>
      <c r="G149" s="23" t="e">
        <f ca="1">G148/G8</f>
        <v>#REF!</v>
      </c>
      <c r="H149" s="110" t="e">
        <f>IF(H8 = 0, 0, H148/H8)</f>
        <v>#REF!</v>
      </c>
      <c r="I149" s="110">
        <v>4.1523144434483083E-3</v>
      </c>
      <c r="J149" s="110">
        <v>4.2823529411764706E-3</v>
      </c>
      <c r="K149" s="110">
        <v>4.4021917294993678E-3</v>
      </c>
      <c r="L149" s="110">
        <v>4.3413313416114279E-3</v>
      </c>
      <c r="M149" s="110">
        <v>4.2436112665547475E-3</v>
      </c>
      <c r="N149" s="110">
        <v>4.1973696483536983E-3</v>
      </c>
      <c r="O149" s="110">
        <v>4.2372881355932203E-3</v>
      </c>
      <c r="P149" s="110">
        <v>3.9983262820214791E-3</v>
      </c>
      <c r="Q149" s="110">
        <v>3.991089660293299E-3</v>
      </c>
      <c r="R149" s="110">
        <v>3.7526059763724807E-3</v>
      </c>
      <c r="S149" s="110">
        <v>3.797351116050755E-3</v>
      </c>
      <c r="T149" s="110">
        <v>3.69805389913558E-3</v>
      </c>
      <c r="U149" s="110">
        <v>3.7801954637654437E-3</v>
      </c>
      <c r="V149" s="110">
        <v>3.3112582781456954E-3</v>
      </c>
      <c r="W149" s="110">
        <v>3.0332276299462292E-3</v>
      </c>
      <c r="X149" s="110">
        <v>2.9438822447102114E-3</v>
      </c>
      <c r="Y149" s="110">
        <v>2.9878188922086877E-3</v>
      </c>
      <c r="Z149" s="110">
        <v>2.9868578255675031E-3</v>
      </c>
      <c r="AA149" s="110">
        <v>2.9780995143406947E-3</v>
      </c>
      <c r="AB149" s="110">
        <v>2.7815777473780209E-3</v>
      </c>
      <c r="AC149" s="110">
        <v>2.5504394953773284E-3</v>
      </c>
      <c r="AD149" s="110">
        <v>2.2745882995177874E-3</v>
      </c>
      <c r="AE149" s="110">
        <v>6.3598782537591424E-3</v>
      </c>
      <c r="AF149" s="110">
        <v>6.2693076503725241E-3</v>
      </c>
      <c r="AG149" s="110">
        <v>6.354105205827622E-3</v>
      </c>
      <c r="AH149" s="110">
        <v>6.5315008844740782E-3</v>
      </c>
      <c r="AI149" s="110">
        <v>6.5309084312213704E-3</v>
      </c>
      <c r="AJ149" s="110">
        <v>6.3012829230699487E-3</v>
      </c>
      <c r="AK149" s="110">
        <v>5.7078142695356736E-3</v>
      </c>
      <c r="AL149" s="110">
        <v>5.4783356725675737E-3</v>
      </c>
      <c r="AM149" s="110">
        <v>5.4266720933387599E-3</v>
      </c>
      <c r="AN149" s="110">
        <v>4.6501128668171559E-3</v>
      </c>
      <c r="AO149" s="110">
        <v>4.56032060435764E-3</v>
      </c>
      <c r="AP149" s="110">
        <v>4.4087256027554537E-3</v>
      </c>
      <c r="AQ149" s="110">
        <v>1.7944461890449059E-3</v>
      </c>
      <c r="AR149" s="110">
        <v>3.6195363328140749E-3</v>
      </c>
      <c r="AS149" s="110">
        <v>3.4771469094569247E-3</v>
      </c>
      <c r="AT149" s="110">
        <v>2.1023765996343691E-2</v>
      </c>
      <c r="AU149" s="110">
        <v>2.0763777726960895E-2</v>
      </c>
      <c r="AV149" s="110">
        <v>2.0096830181784965E-2</v>
      </c>
      <c r="AW149" s="110">
        <v>1.9298486303562446E-2</v>
      </c>
      <c r="AX149" s="110">
        <v>1.9229012514844251E-2</v>
      </c>
      <c r="AY149" s="110">
        <v>1.9035880580662832E-2</v>
      </c>
      <c r="AZ149" s="110">
        <v>1.7813913122916001E-2</v>
      </c>
      <c r="BA149" s="110">
        <v>1.7588743204349215E-2</v>
      </c>
      <c r="BB149" s="110">
        <v>1.8002005286664843E-2</v>
      </c>
      <c r="BC149" s="110">
        <v>1.7423827768655354E-2</v>
      </c>
      <c r="BD149" s="110">
        <v>1.665070024177729E-2</v>
      </c>
      <c r="BE149" s="110">
        <v>1.6253481258275124E-2</v>
      </c>
      <c r="BF149" s="110">
        <v>1.6577101739684852E-2</v>
      </c>
      <c r="BG149" s="110">
        <v>1.566056632978239E-2</v>
      </c>
      <c r="BH149" s="110">
        <v>1.2864376625153962E-2</v>
      </c>
      <c r="BI149" s="110">
        <v>1.2369258753979082E-2</v>
      </c>
      <c r="BJ149" s="110">
        <v>1.2612285636512113E-2</v>
      </c>
      <c r="BK149" s="110">
        <v>1.2031299470803745E-2</v>
      </c>
      <c r="BL149" s="110">
        <v>1.11731843575419E-2</v>
      </c>
      <c r="BM149" s="110">
        <v>9.9511173184357541E-3</v>
      </c>
      <c r="BN149" s="110">
        <v>1.7720100025868758E-2</v>
      </c>
      <c r="BO149" s="110">
        <v>1.7700258397932815E-2</v>
      </c>
      <c r="BP149" s="110">
        <v>1.7070129423399406E-2</v>
      </c>
      <c r="BQ149" s="110">
        <v>1.6685253495753623E-2</v>
      </c>
      <c r="BR149" s="110">
        <v>1.6253903075409557E-2</v>
      </c>
      <c r="BS149" s="110">
        <v>7.2411602794833791E-3</v>
      </c>
      <c r="BT149" s="110">
        <v>1.5795045521914037E-2</v>
      </c>
      <c r="BU149" s="110">
        <v>1.5625661655727291E-2</v>
      </c>
      <c r="BV149" s="110">
        <v>1.5144464655865308E-2</v>
      </c>
      <c r="BW149" s="110">
        <v>1.4600388218415056E-2</v>
      </c>
      <c r="BX149" s="110">
        <v>1.4374235973527801E-2</v>
      </c>
      <c r="BY149" s="110">
        <v>1.4597004879690392E-2</v>
      </c>
      <c r="BZ149" s="110">
        <v>1.4763862092106367E-2</v>
      </c>
      <c r="CA149" s="110">
        <v>1.4744580426882753E-2</v>
      </c>
      <c r="CB149" s="110">
        <v>1.4999585646805336E-2</v>
      </c>
      <c r="CC149" s="110">
        <v>1.5443381114716392E-2</v>
      </c>
      <c r="CD149" s="110">
        <v>1.5532393214796648E-2</v>
      </c>
      <c r="CE149" s="110">
        <v>1.5657492354740062E-2</v>
      </c>
      <c r="CF149" s="110">
        <v>1.5890477936682558E-2</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32</v>
      </c>
      <c r="J150" s="150">
        <v>32</v>
      </c>
      <c r="K150" s="150">
        <v>32</v>
      </c>
      <c r="L150" s="150">
        <v>32</v>
      </c>
      <c r="M150" s="150">
        <v>33</v>
      </c>
      <c r="N150" s="150">
        <v>33</v>
      </c>
      <c r="O150" s="150">
        <v>34</v>
      </c>
      <c r="P150" s="150">
        <v>34</v>
      </c>
      <c r="Q150" s="150">
        <v>34</v>
      </c>
      <c r="R150" s="150">
        <v>34</v>
      </c>
      <c r="S150" s="150">
        <v>34</v>
      </c>
      <c r="T150" s="150">
        <v>34</v>
      </c>
      <c r="U150" s="150">
        <v>35</v>
      </c>
      <c r="V150" s="150">
        <v>35</v>
      </c>
      <c r="W150" s="150">
        <v>35</v>
      </c>
      <c r="X150" s="150">
        <v>35</v>
      </c>
      <c r="Y150" s="150">
        <v>36</v>
      </c>
      <c r="Z150" s="150">
        <v>36</v>
      </c>
      <c r="AA150" s="150">
        <v>36</v>
      </c>
      <c r="AB150" s="150">
        <v>37</v>
      </c>
      <c r="AC150" s="150">
        <v>37</v>
      </c>
      <c r="AD150" s="150">
        <v>37</v>
      </c>
      <c r="AE150" s="150">
        <v>37</v>
      </c>
      <c r="AF150" s="150">
        <v>37</v>
      </c>
      <c r="AG150" s="150">
        <v>37</v>
      </c>
      <c r="AH150" s="150">
        <v>37</v>
      </c>
      <c r="AI150" s="150">
        <v>38</v>
      </c>
      <c r="AJ150" s="150">
        <v>39</v>
      </c>
      <c r="AK150" s="150">
        <v>39</v>
      </c>
      <c r="AL150" s="150">
        <v>39</v>
      </c>
      <c r="AM150" s="150">
        <v>39</v>
      </c>
      <c r="AN150" s="150">
        <v>40</v>
      </c>
      <c r="AO150" s="150">
        <v>40</v>
      </c>
      <c r="AP150" s="150">
        <v>40</v>
      </c>
      <c r="AQ150" s="150">
        <v>40</v>
      </c>
      <c r="AR150" s="150">
        <v>39</v>
      </c>
      <c r="AS150" s="150">
        <v>40</v>
      </c>
      <c r="AT150" s="150">
        <v>40</v>
      </c>
      <c r="AU150" s="150">
        <v>40</v>
      </c>
      <c r="AV150" s="150">
        <v>40</v>
      </c>
      <c r="AW150" s="150">
        <v>38</v>
      </c>
      <c r="AX150" s="150">
        <v>38</v>
      </c>
      <c r="AY150" s="150">
        <v>39</v>
      </c>
      <c r="AZ150" s="150">
        <v>38</v>
      </c>
      <c r="BA150" s="150">
        <v>38</v>
      </c>
      <c r="BB150" s="150">
        <v>38</v>
      </c>
      <c r="BC150" s="150">
        <v>38</v>
      </c>
      <c r="BD150" s="150">
        <v>38</v>
      </c>
      <c r="BE150" s="150">
        <v>37</v>
      </c>
      <c r="BF150" s="150">
        <v>37</v>
      </c>
      <c r="BG150" s="150">
        <v>37</v>
      </c>
      <c r="BH150" s="150">
        <v>37</v>
      </c>
      <c r="BI150" s="150">
        <v>37</v>
      </c>
      <c r="BJ150" s="150">
        <v>37</v>
      </c>
      <c r="BK150" s="150">
        <v>37</v>
      </c>
      <c r="BL150" s="150">
        <v>37</v>
      </c>
      <c r="BM150" s="150">
        <v>37</v>
      </c>
      <c r="BN150" s="150">
        <v>233</v>
      </c>
      <c r="BO150" s="150">
        <v>236</v>
      </c>
      <c r="BP150" s="150">
        <v>237</v>
      </c>
      <c r="BQ150" s="150">
        <v>239</v>
      </c>
      <c r="BR150" s="150">
        <v>242</v>
      </c>
      <c r="BS150" s="150">
        <v>41</v>
      </c>
      <c r="BT150" s="150">
        <v>246</v>
      </c>
      <c r="BU150" s="150">
        <v>245</v>
      </c>
      <c r="BV150" s="150">
        <v>247</v>
      </c>
      <c r="BW150" s="150">
        <v>248</v>
      </c>
      <c r="BX150" s="150">
        <v>249</v>
      </c>
      <c r="BY150" s="150">
        <v>249</v>
      </c>
      <c r="BZ150" s="150">
        <v>250</v>
      </c>
      <c r="CA150" s="150">
        <v>252</v>
      </c>
      <c r="CB150" s="150">
        <v>257</v>
      </c>
      <c r="CC150" s="150">
        <v>256</v>
      </c>
      <c r="CD150" s="150">
        <v>255</v>
      </c>
      <c r="CE150" s="150">
        <v>257</v>
      </c>
      <c r="CF150" s="150">
        <v>261</v>
      </c>
    </row>
    <row r="151" spans="1:84" x14ac:dyDescent="0.25">
      <c r="A151" s="17"/>
      <c r="B151" s="17"/>
      <c r="C151" s="17"/>
      <c r="D151" s="17"/>
      <c r="E151" s="11"/>
      <c r="F151" s="14" t="s">
        <v>149</v>
      </c>
      <c r="G151" s="23" t="e">
        <f ca="1">G150/G8</f>
        <v>#REF!</v>
      </c>
      <c r="H151" s="107" t="e">
        <f>IF(H8 = 0, 0, H150/H8)</f>
        <v>#REF!</v>
      </c>
      <c r="I151" s="107">
        <v>1.5099325248902941E-3</v>
      </c>
      <c r="J151" s="107">
        <v>1.5058823529411766E-3</v>
      </c>
      <c r="K151" s="107">
        <v>1.4986184611061677E-3</v>
      </c>
      <c r="L151" s="107">
        <v>1.493791429371674E-3</v>
      </c>
      <c r="M151" s="107">
        <v>1.5388919977616117E-3</v>
      </c>
      <c r="N151" s="107">
        <v>1.5390355377296893E-3</v>
      </c>
      <c r="O151" s="107">
        <v>1.5831626001117525E-3</v>
      </c>
      <c r="P151" s="107">
        <v>1.5807336463805849E-3</v>
      </c>
      <c r="Q151" s="107">
        <v>1.5778726563950251E-3</v>
      </c>
      <c r="R151" s="107">
        <v>1.5751679406995598E-3</v>
      </c>
      <c r="S151" s="107">
        <v>1.5745114383625082E-3</v>
      </c>
      <c r="T151" s="107">
        <v>1.5716729071326215E-3</v>
      </c>
      <c r="U151" s="107">
        <v>1.6134980638023233E-3</v>
      </c>
      <c r="V151" s="107">
        <v>1.6096394407652686E-3</v>
      </c>
      <c r="W151" s="107">
        <v>1.608529803759364E-3</v>
      </c>
      <c r="X151" s="107">
        <v>1.609935602575897E-3</v>
      </c>
      <c r="Y151" s="107">
        <v>1.6547920018386577E-3</v>
      </c>
      <c r="Z151" s="107">
        <v>1.6542597187758478E-3</v>
      </c>
      <c r="AA151" s="107">
        <v>1.6494089617886923E-3</v>
      </c>
      <c r="AB151" s="107">
        <v>1.6871865025079799E-3</v>
      </c>
      <c r="AC151" s="107">
        <v>1.6851118094457348E-3</v>
      </c>
      <c r="AD151" s="107">
        <v>1.6831953416431625E-3</v>
      </c>
      <c r="AE151" s="107">
        <v>1.6808249670649162E-3</v>
      </c>
      <c r="AF151" s="107">
        <v>1.680901326549155E-3</v>
      </c>
      <c r="AG151" s="107">
        <v>1.6792992329687287E-3</v>
      </c>
      <c r="AH151" s="107">
        <v>1.6782328661495895E-3</v>
      </c>
      <c r="AI151" s="107">
        <v>1.7234341693500839E-3</v>
      </c>
      <c r="AJ151" s="107">
        <v>1.767985856113151E-3</v>
      </c>
      <c r="AK151" s="107">
        <v>1.7667044167610419E-3</v>
      </c>
      <c r="AL151" s="107">
        <v>1.7657445556209534E-3</v>
      </c>
      <c r="AM151" s="107">
        <v>1.7636684303350969E-3</v>
      </c>
      <c r="AN151" s="107">
        <v>1.8058690744920992E-3</v>
      </c>
      <c r="AO151" s="107">
        <v>1.8425537795384403E-3</v>
      </c>
      <c r="AP151" s="107">
        <v>1.8369690011481056E-3</v>
      </c>
      <c r="AQ151" s="107">
        <v>1.7944461890449059E-3</v>
      </c>
      <c r="AR151" s="107">
        <v>1.7868597086044167E-3</v>
      </c>
      <c r="AS151" s="107">
        <v>1.8300773207668025E-3</v>
      </c>
      <c r="AT151" s="107">
        <v>1.8281535648994515E-3</v>
      </c>
      <c r="AU151" s="107">
        <v>1.8294077292476561E-3</v>
      </c>
      <c r="AV151" s="107">
        <v>1.8269845619804514E-3</v>
      </c>
      <c r="AW151" s="107">
        <v>1.7377783875245805E-3</v>
      </c>
      <c r="AX151" s="107">
        <v>1.7356353338814287E-3</v>
      </c>
      <c r="AY151" s="107">
        <v>1.7803341550260202E-3</v>
      </c>
      <c r="AZ151" s="107">
        <v>1.7357146119764309E-3</v>
      </c>
      <c r="BA151" s="107">
        <v>1.7360317967929097E-3</v>
      </c>
      <c r="BB151" s="107">
        <v>1.7318384832740862E-3</v>
      </c>
      <c r="BC151" s="107">
        <v>1.7332603539500092E-3</v>
      </c>
      <c r="BD151" s="107">
        <v>1.7334975594179099E-3</v>
      </c>
      <c r="BE151" s="107">
        <v>1.689266310551066E-3</v>
      </c>
      <c r="BF151" s="107">
        <v>1.6850350669459877E-3</v>
      </c>
      <c r="BG151" s="107">
        <v>1.6844213784940362E-3</v>
      </c>
      <c r="BH151" s="107">
        <v>1.6878792025911227E-3</v>
      </c>
      <c r="BI151" s="107">
        <v>1.6825829922692134E-3</v>
      </c>
      <c r="BJ151" s="107">
        <v>1.6786135559386625E-3</v>
      </c>
      <c r="BK151" s="107">
        <v>1.6735266181193179E-3</v>
      </c>
      <c r="BL151" s="107">
        <v>1.6148743016759777E-3</v>
      </c>
      <c r="BM151" s="107">
        <v>1.6148743016759777E-3</v>
      </c>
      <c r="BN151" s="107">
        <v>1.0045701474519272E-2</v>
      </c>
      <c r="BO151" s="107">
        <v>1.0163652024117141E-2</v>
      </c>
      <c r="BP151" s="107">
        <v>1.0190480285505439E-2</v>
      </c>
      <c r="BQ151" s="107">
        <v>1.0251351119499014E-2</v>
      </c>
      <c r="BR151" s="107">
        <v>1.0351169853287137E-2</v>
      </c>
      <c r="BS151" s="107">
        <v>1.7361846284141436E-3</v>
      </c>
      <c r="BT151" s="107">
        <v>1.0417107770484862E-2</v>
      </c>
      <c r="BU151" s="107">
        <v>1.0374761803938174E-2</v>
      </c>
      <c r="BV151" s="107">
        <v>1.0448834553069081E-2</v>
      </c>
      <c r="BW151" s="107">
        <v>1.0465018144991138E-2</v>
      </c>
      <c r="BX151" s="107">
        <v>1.0496142983602411E-2</v>
      </c>
      <c r="BY151" s="107">
        <v>1.0474507824331146E-2</v>
      </c>
      <c r="BZ151" s="107">
        <v>1.0485697508598272E-2</v>
      </c>
      <c r="CA151" s="107">
        <v>1.0525876112108935E-2</v>
      </c>
      <c r="CB151" s="107">
        <v>1.0648877102842463E-2</v>
      </c>
      <c r="CC151" s="107">
        <v>1.0514642461083501E-2</v>
      </c>
      <c r="CD151" s="107">
        <v>1.0423053341508276E-2</v>
      </c>
      <c r="CE151" s="107">
        <v>1.0479102956167176E-2</v>
      </c>
      <c r="CF151" s="107">
        <v>1.0634396773010634E-2</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56</v>
      </c>
      <c r="J152" s="150">
        <v>59</v>
      </c>
      <c r="K152" s="150">
        <v>62</v>
      </c>
      <c r="L152" s="150">
        <v>61</v>
      </c>
      <c r="M152" s="150">
        <v>58</v>
      </c>
      <c r="N152" s="150">
        <v>57</v>
      </c>
      <c r="O152" s="150">
        <v>57</v>
      </c>
      <c r="P152" s="150">
        <v>52</v>
      </c>
      <c r="Q152" s="150">
        <v>52</v>
      </c>
      <c r="R152" s="150">
        <v>47</v>
      </c>
      <c r="S152" s="150">
        <v>48</v>
      </c>
      <c r="T152" s="150">
        <v>46</v>
      </c>
      <c r="U152" s="150">
        <v>47</v>
      </c>
      <c r="V152" s="150">
        <v>37</v>
      </c>
      <c r="W152" s="150">
        <v>31</v>
      </c>
      <c r="X152" s="150">
        <v>29</v>
      </c>
      <c r="Y152" s="150">
        <v>29</v>
      </c>
      <c r="Z152" s="150">
        <v>29</v>
      </c>
      <c r="AA152" s="150">
        <v>29</v>
      </c>
      <c r="AB152" s="150">
        <v>24</v>
      </c>
      <c r="AC152" s="150">
        <v>19</v>
      </c>
      <c r="AD152" s="150">
        <v>13</v>
      </c>
      <c r="AE152" s="150">
        <v>103</v>
      </c>
      <c r="AF152" s="150">
        <v>101</v>
      </c>
      <c r="AG152" s="150">
        <v>103</v>
      </c>
      <c r="AH152" s="150">
        <v>107</v>
      </c>
      <c r="AI152" s="150">
        <v>106</v>
      </c>
      <c r="AJ152" s="150">
        <v>100</v>
      </c>
      <c r="AK152" s="150">
        <v>87</v>
      </c>
      <c r="AL152" s="150">
        <v>82</v>
      </c>
      <c r="AM152" s="150">
        <v>81</v>
      </c>
      <c r="AN152" s="150">
        <v>63</v>
      </c>
      <c r="AO152" s="150">
        <v>59</v>
      </c>
      <c r="AP152" s="150">
        <v>56</v>
      </c>
      <c r="AQ152" s="150">
        <v>0</v>
      </c>
      <c r="AR152" s="150">
        <v>40</v>
      </c>
      <c r="AS152" s="150">
        <v>36</v>
      </c>
      <c r="AT152" s="150">
        <v>420</v>
      </c>
      <c r="AU152" s="150">
        <v>414</v>
      </c>
      <c r="AV152" s="150">
        <v>400</v>
      </c>
      <c r="AW152" s="150">
        <v>384</v>
      </c>
      <c r="AX152" s="150">
        <v>383</v>
      </c>
      <c r="AY152" s="150">
        <v>378</v>
      </c>
      <c r="AZ152" s="150">
        <v>352</v>
      </c>
      <c r="BA152" s="150">
        <v>347</v>
      </c>
      <c r="BB152" s="150">
        <v>357</v>
      </c>
      <c r="BC152" s="150">
        <v>344</v>
      </c>
      <c r="BD152" s="150">
        <v>327</v>
      </c>
      <c r="BE152" s="150">
        <v>319</v>
      </c>
      <c r="BF152" s="150">
        <v>327</v>
      </c>
      <c r="BG152" s="150">
        <v>307</v>
      </c>
      <c r="BH152" s="150">
        <v>245</v>
      </c>
      <c r="BI152" s="150">
        <v>235</v>
      </c>
      <c r="BJ152" s="150">
        <v>241</v>
      </c>
      <c r="BK152" s="150">
        <v>229</v>
      </c>
      <c r="BL152" s="150">
        <v>219</v>
      </c>
      <c r="BM152" s="150">
        <v>191</v>
      </c>
      <c r="BN152" s="150">
        <v>178</v>
      </c>
      <c r="BO152" s="150">
        <v>175</v>
      </c>
      <c r="BP152" s="150">
        <v>160</v>
      </c>
      <c r="BQ152" s="150">
        <v>150</v>
      </c>
      <c r="BR152" s="150">
        <v>138</v>
      </c>
      <c r="BS152" s="150">
        <v>130</v>
      </c>
      <c r="BT152" s="150">
        <v>127</v>
      </c>
      <c r="BU152" s="150">
        <v>124</v>
      </c>
      <c r="BV152" s="150">
        <v>111</v>
      </c>
      <c r="BW152" s="150">
        <v>98</v>
      </c>
      <c r="BX152" s="150">
        <v>92</v>
      </c>
      <c r="BY152" s="150">
        <v>98</v>
      </c>
      <c r="BZ152" s="150">
        <v>102</v>
      </c>
      <c r="CA152" s="150">
        <v>101</v>
      </c>
      <c r="CB152" s="150">
        <v>105</v>
      </c>
      <c r="CC152" s="150">
        <v>120</v>
      </c>
      <c r="CD152" s="150">
        <v>125</v>
      </c>
      <c r="CE152" s="150">
        <v>127</v>
      </c>
      <c r="CF152" s="150">
        <v>129</v>
      </c>
    </row>
    <row r="153" spans="1:84" ht="24" x14ac:dyDescent="0.25">
      <c r="A153" s="82" t="s">
        <v>133</v>
      </c>
      <c r="B153" s="83" t="s">
        <v>134</v>
      </c>
      <c r="C153" s="84" t="s">
        <v>135</v>
      </c>
      <c r="D153" s="17"/>
      <c r="E153" s="11"/>
      <c r="F153" s="14" t="s">
        <v>151</v>
      </c>
      <c r="G153" s="23" t="e">
        <f ca="1">G152/G8</f>
        <v>#REF!</v>
      </c>
      <c r="H153" s="107" t="e">
        <f>IF(H8 = 0, 0, H152/H8)</f>
        <v>#REF!</v>
      </c>
      <c r="I153" s="107">
        <v>2.6423819185580144E-3</v>
      </c>
      <c r="J153" s="107">
        <v>2.7764705882352943E-3</v>
      </c>
      <c r="K153" s="107">
        <v>2.9035732683932E-3</v>
      </c>
      <c r="L153" s="107">
        <v>2.8475399122397534E-3</v>
      </c>
      <c r="M153" s="107">
        <v>2.7047192687931357E-3</v>
      </c>
      <c r="N153" s="107">
        <v>2.6583341106240091E-3</v>
      </c>
      <c r="O153" s="107">
        <v>2.6541255354814676E-3</v>
      </c>
      <c r="P153" s="107">
        <v>2.4175926356408946E-3</v>
      </c>
      <c r="Q153" s="107">
        <v>2.4132170038982737E-3</v>
      </c>
      <c r="R153" s="107">
        <v>2.1774380356729211E-3</v>
      </c>
      <c r="S153" s="107">
        <v>2.2228396776882466E-3</v>
      </c>
      <c r="T153" s="107">
        <v>2.1263809920029583E-3</v>
      </c>
      <c r="U153" s="107">
        <v>2.1666973999631199E-3</v>
      </c>
      <c r="V153" s="107">
        <v>1.7016188373804267E-3</v>
      </c>
      <c r="W153" s="107">
        <v>1.4246978261868652E-3</v>
      </c>
      <c r="X153" s="107">
        <v>1.3339466421343146E-3</v>
      </c>
      <c r="Y153" s="107">
        <v>1.3330268903700298E-3</v>
      </c>
      <c r="Z153" s="107">
        <v>1.3325981067916551E-3</v>
      </c>
      <c r="AA153" s="107">
        <v>1.3286905525520022E-3</v>
      </c>
      <c r="AB153" s="107">
        <v>1.094391244870041E-3</v>
      </c>
      <c r="AC153" s="107">
        <v>8.6532768593159358E-4</v>
      </c>
      <c r="AD153" s="107">
        <v>5.9139295787462472E-4</v>
      </c>
      <c r="AE153" s="107">
        <v>4.6790532866942264E-3</v>
      </c>
      <c r="AF153" s="107">
        <v>4.5884063238233689E-3</v>
      </c>
      <c r="AG153" s="107">
        <v>4.6748059728588939E-3</v>
      </c>
      <c r="AH153" s="107">
        <v>4.8532680183244886E-3</v>
      </c>
      <c r="AI153" s="107">
        <v>4.8074742618712868E-3</v>
      </c>
      <c r="AJ153" s="107">
        <v>4.5332970669567972E-3</v>
      </c>
      <c r="AK153" s="107">
        <v>3.9411098527746321E-3</v>
      </c>
      <c r="AL153" s="107">
        <v>3.7125911169466203E-3</v>
      </c>
      <c r="AM153" s="107">
        <v>3.663003663003663E-3</v>
      </c>
      <c r="AN153" s="107">
        <v>2.8442437923250565E-3</v>
      </c>
      <c r="AO153" s="107">
        <v>2.7177668248191994E-3</v>
      </c>
      <c r="AP153" s="107">
        <v>2.5717566016073478E-3</v>
      </c>
      <c r="AQ153" s="107">
        <v>0</v>
      </c>
      <c r="AR153" s="107">
        <v>1.8326766242096582E-3</v>
      </c>
      <c r="AS153" s="107">
        <v>1.6470695886901222E-3</v>
      </c>
      <c r="AT153" s="107">
        <v>1.9195612431444242E-2</v>
      </c>
      <c r="AU153" s="107">
        <v>1.8934369997713241E-2</v>
      </c>
      <c r="AV153" s="107">
        <v>1.8269845619804513E-2</v>
      </c>
      <c r="AW153" s="107">
        <v>1.7560707916037865E-2</v>
      </c>
      <c r="AX153" s="107">
        <v>1.7493377180962822E-2</v>
      </c>
      <c r="AY153" s="107">
        <v>1.7255546425636811E-2</v>
      </c>
      <c r="AZ153" s="107">
        <v>1.607819851093957E-2</v>
      </c>
      <c r="BA153" s="107">
        <v>1.5852711407556307E-2</v>
      </c>
      <c r="BB153" s="107">
        <v>1.6270166803390756E-2</v>
      </c>
      <c r="BC153" s="107">
        <v>1.5690567414705345E-2</v>
      </c>
      <c r="BD153" s="107">
        <v>1.4917202682359382E-2</v>
      </c>
      <c r="BE153" s="107">
        <v>1.4564214947724056E-2</v>
      </c>
      <c r="BF153" s="107">
        <v>1.4892066672738865E-2</v>
      </c>
      <c r="BG153" s="107">
        <v>1.3976144951288355E-2</v>
      </c>
      <c r="BH153" s="107">
        <v>1.1176497422562839E-2</v>
      </c>
      <c r="BI153" s="107">
        <v>1.0686675761709868E-2</v>
      </c>
      <c r="BJ153" s="107">
        <v>1.0933672080573451E-2</v>
      </c>
      <c r="BK153" s="107">
        <v>1.0357772852684428E-2</v>
      </c>
      <c r="BL153" s="107">
        <v>9.5583100558659217E-3</v>
      </c>
      <c r="BM153" s="107">
        <v>8.336243016759776E-3</v>
      </c>
      <c r="BN153" s="107">
        <v>7.6743985513494867E-3</v>
      </c>
      <c r="BO153" s="107">
        <v>7.5366063738156758E-3</v>
      </c>
      <c r="BP153" s="107">
        <v>6.8796491378939678E-3</v>
      </c>
      <c r="BQ153" s="107">
        <v>6.4339023762546108E-3</v>
      </c>
      <c r="BR153" s="107">
        <v>5.902733222122418E-3</v>
      </c>
      <c r="BS153" s="107">
        <v>5.5049756510692355E-3</v>
      </c>
      <c r="BT153" s="107">
        <v>5.377937751429176E-3</v>
      </c>
      <c r="BU153" s="107">
        <v>5.2508998517891174E-3</v>
      </c>
      <c r="BV153" s="107">
        <v>4.6956301027962265E-3</v>
      </c>
      <c r="BW153" s="107">
        <v>4.1353700734239173E-3</v>
      </c>
      <c r="BX153" s="107">
        <v>3.8780929899253887E-3</v>
      </c>
      <c r="BY153" s="107">
        <v>4.122497055359246E-3</v>
      </c>
      <c r="BZ153" s="107">
        <v>4.2781645835080952E-3</v>
      </c>
      <c r="CA153" s="107">
        <v>4.2187043147738192E-3</v>
      </c>
      <c r="CB153" s="107">
        <v>4.3507085439628739E-3</v>
      </c>
      <c r="CC153" s="107">
        <v>4.9287386536328911E-3</v>
      </c>
      <c r="CD153" s="107">
        <v>5.1093398732883714E-3</v>
      </c>
      <c r="CE153" s="107">
        <v>5.178389398572885E-3</v>
      </c>
      <c r="CF153" s="107">
        <v>5.2560811636719225E-3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2.75" customHeight="1"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5</v>
      </c>
      <c r="J160" s="86">
        <v>3</v>
      </c>
      <c r="K160" s="86">
        <v>3</v>
      </c>
      <c r="L160" s="86">
        <v>3</v>
      </c>
      <c r="M160" s="86">
        <v>11</v>
      </c>
      <c r="N160" s="86">
        <v>18</v>
      </c>
      <c r="O160" s="86">
        <v>16</v>
      </c>
      <c r="P160" s="86">
        <v>14</v>
      </c>
      <c r="Q160" s="86">
        <v>14</v>
      </c>
      <c r="R160" s="86">
        <v>6</v>
      </c>
      <c r="S160" s="86">
        <v>0</v>
      </c>
      <c r="T160" s="86">
        <v>6</v>
      </c>
      <c r="U160" s="86">
        <v>5</v>
      </c>
      <c r="V160" s="86">
        <v>5</v>
      </c>
      <c r="W160" s="86">
        <v>5</v>
      </c>
      <c r="X160" s="86">
        <v>3</v>
      </c>
      <c r="Y160" s="86">
        <v>6</v>
      </c>
      <c r="Z160" s="86">
        <v>0</v>
      </c>
      <c r="AA160" s="86">
        <v>2</v>
      </c>
      <c r="AB160" s="86">
        <v>0</v>
      </c>
      <c r="AC160" s="86">
        <v>12</v>
      </c>
      <c r="AD160" s="86">
        <v>0</v>
      </c>
      <c r="AE160" s="86">
        <v>1</v>
      </c>
      <c r="AF160" s="86">
        <v>0</v>
      </c>
      <c r="AG160" s="86">
        <v>6</v>
      </c>
      <c r="AH160" s="86">
        <v>0</v>
      </c>
      <c r="AI160" s="86">
        <v>2</v>
      </c>
      <c r="AJ160" s="86">
        <v>4</v>
      </c>
      <c r="AK160" s="86">
        <v>1</v>
      </c>
      <c r="AL160" s="86">
        <v>3</v>
      </c>
      <c r="AM160" s="86">
        <v>1</v>
      </c>
      <c r="AN160" s="86">
        <v>0</v>
      </c>
      <c r="AO160" s="86">
        <v>1</v>
      </c>
      <c r="AP160" s="86">
        <v>3</v>
      </c>
      <c r="AQ160" s="86">
        <v>1</v>
      </c>
      <c r="AR160" s="86">
        <v>2</v>
      </c>
      <c r="AS160" s="86">
        <v>3</v>
      </c>
      <c r="AT160" s="86">
        <v>0</v>
      </c>
      <c r="AU160" s="86">
        <v>3</v>
      </c>
      <c r="AV160" s="86">
        <v>1</v>
      </c>
      <c r="AW160" s="86">
        <v>2</v>
      </c>
      <c r="AX160" s="86">
        <v>2</v>
      </c>
      <c r="AY160" s="86">
        <v>0</v>
      </c>
      <c r="AZ160" s="86">
        <v>0</v>
      </c>
      <c r="BA160" s="86">
        <v>0</v>
      </c>
      <c r="BB160" s="86">
        <v>0</v>
      </c>
      <c r="BC160" s="86">
        <v>0</v>
      </c>
      <c r="BD160" s="86">
        <v>0</v>
      </c>
      <c r="BE160" s="86">
        <v>1</v>
      </c>
      <c r="BF160" s="86">
        <v>0</v>
      </c>
      <c r="BG160" s="86">
        <v>2</v>
      </c>
      <c r="BH160" s="86">
        <v>0</v>
      </c>
      <c r="BI160" s="86">
        <v>2</v>
      </c>
      <c r="BJ160" s="86">
        <v>1</v>
      </c>
      <c r="BK160" s="86">
        <v>0</v>
      </c>
      <c r="BL160" s="86">
        <v>0</v>
      </c>
      <c r="BM160" s="86">
        <v>2</v>
      </c>
      <c r="BN160" s="86">
        <v>0</v>
      </c>
      <c r="BO160" s="86">
        <v>0</v>
      </c>
      <c r="BP160" s="86">
        <v>1</v>
      </c>
      <c r="BQ160" s="86">
        <v>1</v>
      </c>
      <c r="BR160" s="86">
        <v>1</v>
      </c>
      <c r="BS160" s="86">
        <v>0</v>
      </c>
      <c r="BT160" s="86">
        <v>1</v>
      </c>
      <c r="BU160" s="86">
        <v>5</v>
      </c>
      <c r="BV160" s="86">
        <v>2</v>
      </c>
      <c r="BW160" s="86">
        <v>0</v>
      </c>
      <c r="BX160" s="86">
        <v>1</v>
      </c>
      <c r="BY160" s="86">
        <v>0</v>
      </c>
      <c r="BZ160" s="86">
        <v>1</v>
      </c>
      <c r="CA160" s="86">
        <v>2</v>
      </c>
      <c r="CB160" s="86">
        <v>1</v>
      </c>
      <c r="CC160" s="86">
        <v>1</v>
      </c>
      <c r="CD160" s="86">
        <v>2</v>
      </c>
      <c r="CE160" s="86" t="s">
        <v>219</v>
      </c>
      <c r="CF160" s="86" t="s">
        <v>219</v>
      </c>
    </row>
    <row r="161" spans="1:84" ht="26.4" x14ac:dyDescent="0.25">
      <c r="A161" s="48" t="s">
        <v>154</v>
      </c>
      <c r="B161" s="49" t="s">
        <v>155</v>
      </c>
      <c r="C161" s="50" t="s">
        <v>156</v>
      </c>
      <c r="D161" s="17"/>
      <c r="E161" s="11"/>
      <c r="F161" s="14" t="s">
        <v>115</v>
      </c>
      <c r="G161" s="23" t="e">
        <f ca="1">G160/G8</f>
        <v>#REF!</v>
      </c>
      <c r="H161" s="60" t="e">
        <f>IF(H8=0, 0, H160/H8)</f>
        <v>#REF!</v>
      </c>
      <c r="I161" s="60">
        <v>2.3592695701410844E-4</v>
      </c>
      <c r="J161" s="60">
        <v>1.4117647058823528E-4</v>
      </c>
      <c r="K161" s="60">
        <v>1.4049548072870324E-4</v>
      </c>
      <c r="L161" s="60">
        <v>1.4004294650359444E-4</v>
      </c>
      <c r="M161" s="60">
        <v>5.1296399925387058E-4</v>
      </c>
      <c r="N161" s="60">
        <v>8.3947392967073967E-4</v>
      </c>
      <c r="O161" s="60">
        <v>7.4501769417023654E-4</v>
      </c>
      <c r="P161" s="60">
        <v>6.5089032498024085E-4</v>
      </c>
      <c r="Q161" s="60">
        <v>6.4971227028030442E-4</v>
      </c>
      <c r="R161" s="60">
        <v>2.7797081306462821E-4</v>
      </c>
      <c r="S161" s="60">
        <v>0</v>
      </c>
      <c r="T161" s="60">
        <v>2.773540424351685E-4</v>
      </c>
      <c r="U161" s="60">
        <v>2.3049972340033191E-4</v>
      </c>
      <c r="V161" s="60">
        <v>2.2994849153789551E-4</v>
      </c>
      <c r="W161" s="60">
        <v>2.2978997196562343E-4</v>
      </c>
      <c r="X161" s="60">
        <v>1.3799448022079117E-4</v>
      </c>
      <c r="Y161" s="60">
        <v>2.7579866697310961E-4</v>
      </c>
      <c r="Z161" s="60">
        <v>0</v>
      </c>
      <c r="AA161" s="60">
        <v>9.1633831210482912E-5</v>
      </c>
      <c r="AB161" s="60">
        <v>0</v>
      </c>
      <c r="AC161" s="60">
        <v>5.4652274900942753E-4</v>
      </c>
      <c r="AD161" s="60">
        <v>0</v>
      </c>
      <c r="AE161" s="60">
        <v>4.5427701812565301E-5</v>
      </c>
      <c r="AF161" s="60">
        <v>0</v>
      </c>
      <c r="AG161" s="60">
        <v>2.723187945354695E-4</v>
      </c>
      <c r="AH161" s="60">
        <v>0</v>
      </c>
      <c r="AI161" s="60">
        <v>9.0707061544741252E-5</v>
      </c>
      <c r="AJ161" s="60">
        <v>1.8133188267827191E-4</v>
      </c>
      <c r="AK161" s="60">
        <v>4.5300113250283124E-5</v>
      </c>
      <c r="AL161" s="60">
        <v>1.3582650427853489E-4</v>
      </c>
      <c r="AM161" s="60">
        <v>4.5222267444489665E-5</v>
      </c>
      <c r="AN161" s="60">
        <v>0</v>
      </c>
      <c r="AO161" s="60">
        <v>4.6063844488461008E-5</v>
      </c>
      <c r="AP161" s="60">
        <v>1.3777267508610793E-4</v>
      </c>
      <c r="AQ161" s="60">
        <v>4.4861154726122651E-5</v>
      </c>
      <c r="AR161" s="60">
        <v>9.1633831210482912E-5</v>
      </c>
      <c r="AS161" s="60">
        <v>1.3725579905751018E-4</v>
      </c>
      <c r="AT161" s="60">
        <v>0</v>
      </c>
      <c r="AU161" s="60">
        <v>1.372055796935742E-4</v>
      </c>
      <c r="AV161" s="60">
        <v>4.5674614049511281E-5</v>
      </c>
      <c r="AW161" s="60">
        <v>9.1462020396030554E-5</v>
      </c>
      <c r="AX161" s="60">
        <v>9.1349228099022562E-5</v>
      </c>
      <c r="AY161" s="60">
        <v>0</v>
      </c>
      <c r="AZ161" s="60">
        <v>0</v>
      </c>
      <c r="BA161" s="60">
        <v>0</v>
      </c>
      <c r="BB161" s="60">
        <v>0</v>
      </c>
      <c r="BC161" s="60">
        <v>0</v>
      </c>
      <c r="BD161" s="60">
        <v>0</v>
      </c>
      <c r="BE161" s="60">
        <v>4.5655846231109894E-5</v>
      </c>
      <c r="BF161" s="60">
        <v>0</v>
      </c>
      <c r="BG161" s="60">
        <v>9.1049804242920878E-5</v>
      </c>
      <c r="BH161" s="60">
        <v>0</v>
      </c>
      <c r="BI161" s="60">
        <v>9.0950432014552063E-5</v>
      </c>
      <c r="BJ161" s="60">
        <v>4.5367933944288179E-5</v>
      </c>
      <c r="BK161" s="60">
        <v>0</v>
      </c>
      <c r="BL161" s="60">
        <v>0</v>
      </c>
      <c r="BM161" s="60">
        <v>8.7290502793296092E-5</v>
      </c>
      <c r="BN161" s="60">
        <v>0</v>
      </c>
      <c r="BO161" s="60">
        <v>0</v>
      </c>
      <c r="BP161" s="60">
        <v>4.2997807111837293E-5</v>
      </c>
      <c r="BQ161" s="60">
        <v>4.289268250836407E-5</v>
      </c>
      <c r="BR161" s="60">
        <v>4.277342914581462E-5</v>
      </c>
      <c r="BS161" s="60">
        <v>0</v>
      </c>
      <c r="BT161" s="60">
        <v>4.2345966546686426E-5</v>
      </c>
      <c r="BU161" s="60">
        <v>2.1172983273343214E-4</v>
      </c>
      <c r="BV161" s="60">
        <v>8.4605947798130202E-5</v>
      </c>
      <c r="BW161" s="60">
        <v>0</v>
      </c>
      <c r="BX161" s="60">
        <v>4.2153184673102054E-5</v>
      </c>
      <c r="BY161" s="60">
        <v>0</v>
      </c>
      <c r="BZ161" s="60">
        <v>4.1942790034393089E-5</v>
      </c>
      <c r="CA161" s="60">
        <v>8.3538699302451854E-5</v>
      </c>
      <c r="CB161" s="60">
        <v>4.1435319466313082E-5</v>
      </c>
      <c r="CC161" s="60">
        <v>4.1072822113607424E-5</v>
      </c>
      <c r="CD161" s="60">
        <v>8.1749437972613938E-5</v>
      </c>
      <c r="CE161" s="60" t="e">
        <v>#VALUE!</v>
      </c>
      <c r="CF161" s="60" t="e">
        <v>#VALUE!</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86" t="e">
        <f>#REF!</f>
        <v>#REF!</v>
      </c>
      <c r="I162" s="86">
        <v>0</v>
      </c>
      <c r="J162" s="86">
        <v>0</v>
      </c>
      <c r="K162" s="86">
        <v>0</v>
      </c>
      <c r="L162" s="86">
        <v>0</v>
      </c>
      <c r="M162" s="86">
        <v>1</v>
      </c>
      <c r="N162" s="86">
        <v>0</v>
      </c>
      <c r="O162" s="86">
        <v>0</v>
      </c>
      <c r="P162" s="86">
        <v>0</v>
      </c>
      <c r="Q162" s="86">
        <v>0</v>
      </c>
      <c r="R162" s="86">
        <v>0</v>
      </c>
      <c r="S162" s="86">
        <v>0</v>
      </c>
      <c r="T162" s="86">
        <v>1</v>
      </c>
      <c r="U162" s="86">
        <v>0</v>
      </c>
      <c r="V162" s="86">
        <v>0</v>
      </c>
      <c r="W162" s="86">
        <v>0</v>
      </c>
      <c r="X162" s="86">
        <v>0</v>
      </c>
      <c r="Y162" s="86">
        <v>0</v>
      </c>
      <c r="Z162" s="86">
        <v>0</v>
      </c>
      <c r="AA162" s="86">
        <v>1</v>
      </c>
      <c r="AB162" s="86">
        <v>0</v>
      </c>
      <c r="AC162" s="86">
        <v>0</v>
      </c>
      <c r="AD162" s="86">
        <v>0</v>
      </c>
      <c r="AE162" s="86">
        <v>0</v>
      </c>
      <c r="AF162" s="86">
        <v>0</v>
      </c>
      <c r="AG162" s="86">
        <v>0</v>
      </c>
      <c r="AH162" s="86">
        <v>0</v>
      </c>
      <c r="AI162" s="86">
        <v>1</v>
      </c>
      <c r="AJ162" s="86">
        <v>11</v>
      </c>
      <c r="AK162" s="86">
        <v>32</v>
      </c>
      <c r="AL162" s="86">
        <v>20</v>
      </c>
      <c r="AM162" s="86">
        <v>18</v>
      </c>
      <c r="AN162" s="86">
        <v>6</v>
      </c>
      <c r="AO162" s="86">
        <v>23</v>
      </c>
      <c r="AP162" s="86">
        <v>31</v>
      </c>
      <c r="AQ162" s="86">
        <v>32</v>
      </c>
      <c r="AR162" s="86">
        <v>32</v>
      </c>
      <c r="AS162" s="86">
        <v>21</v>
      </c>
      <c r="AT162" s="86">
        <v>37</v>
      </c>
      <c r="AU162" s="86">
        <v>16</v>
      </c>
      <c r="AV162" s="86">
        <v>16</v>
      </c>
      <c r="AW162" s="86">
        <v>13</v>
      </c>
      <c r="AX162" s="86">
        <v>24</v>
      </c>
      <c r="AY162" s="86">
        <v>13</v>
      </c>
      <c r="AZ162" s="86">
        <v>14</v>
      </c>
      <c r="BA162" s="86">
        <v>7</v>
      </c>
      <c r="BB162" s="86">
        <v>14</v>
      </c>
      <c r="BC162" s="86">
        <v>31</v>
      </c>
      <c r="BD162" s="86">
        <v>26</v>
      </c>
      <c r="BE162" s="86">
        <v>27</v>
      </c>
      <c r="BF162" s="86">
        <v>22</v>
      </c>
      <c r="BG162" s="86">
        <v>30</v>
      </c>
      <c r="BH162" s="86">
        <v>12</v>
      </c>
      <c r="BI162" s="86">
        <v>54</v>
      </c>
      <c r="BJ162" s="86">
        <v>53</v>
      </c>
      <c r="BK162" s="86">
        <v>32</v>
      </c>
      <c r="BL162" s="86">
        <v>36</v>
      </c>
      <c r="BM162" s="86">
        <v>26</v>
      </c>
      <c r="BN162" s="86">
        <v>16</v>
      </c>
      <c r="BO162" s="86">
        <v>9</v>
      </c>
      <c r="BP162" s="86">
        <v>19</v>
      </c>
      <c r="BQ162" s="86">
        <v>11</v>
      </c>
      <c r="BR162" s="86">
        <v>6</v>
      </c>
      <c r="BS162" s="86">
        <v>6</v>
      </c>
      <c r="BT162" s="86">
        <v>15</v>
      </c>
      <c r="BU162" s="86">
        <v>20</v>
      </c>
      <c r="BV162" s="86">
        <v>14</v>
      </c>
      <c r="BW162" s="86">
        <v>12</v>
      </c>
      <c r="BX162" s="86">
        <v>4</v>
      </c>
      <c r="BY162" s="86">
        <v>11</v>
      </c>
      <c r="BZ162" s="86">
        <v>12</v>
      </c>
      <c r="CA162" s="86">
        <v>16</v>
      </c>
      <c r="CB162" s="86">
        <v>7</v>
      </c>
      <c r="CC162" s="86">
        <v>6</v>
      </c>
      <c r="CD162" s="86">
        <v>18</v>
      </c>
      <c r="CE162" s="86">
        <v>25</v>
      </c>
      <c r="CF162" s="86">
        <v>0</v>
      </c>
    </row>
    <row r="163" spans="1:84" x14ac:dyDescent="0.25">
      <c r="A163" s="48" t="s">
        <v>34</v>
      </c>
      <c r="B163" s="49" t="s">
        <v>121</v>
      </c>
      <c r="C163" s="50" t="s">
        <v>122</v>
      </c>
      <c r="D163" s="17"/>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30"/>
      <c r="B164" s="131"/>
      <c r="C164" s="132"/>
      <c r="D164" s="17"/>
      <c r="E164" s="11"/>
      <c r="F164" s="133" t="s">
        <v>158</v>
      </c>
      <c r="G164" s="108" t="e">
        <f ca="1">(INDIRECT("H164")+INDIRECT("I164")+INDIRECT("J164")+INDIRECT("K164")+INDIRECT("L164")+INDIRECT("M164")+INDIRECT("N164")+INDIRECT("O164")+INDIRECT("P164")+INDIRECT("Q164")+INDIRECT("R164")+INDIRECT("S164")) / 12</f>
        <v>#REF!</v>
      </c>
      <c r="H164" s="150" t="e">
        <f>#REF!</f>
        <v>#REF!</v>
      </c>
      <c r="I164" s="150">
        <v>3671</v>
      </c>
      <c r="J164" s="150">
        <v>3663</v>
      </c>
      <c r="K164" s="150">
        <v>3663</v>
      </c>
      <c r="L164" s="150">
        <v>3656</v>
      </c>
      <c r="M164" s="150">
        <v>3665</v>
      </c>
      <c r="N164" s="150">
        <v>3702</v>
      </c>
      <c r="O164" s="150">
        <v>3612</v>
      </c>
      <c r="P164" s="150">
        <v>3510</v>
      </c>
      <c r="Q164" s="150">
        <v>3506</v>
      </c>
      <c r="R164" s="150">
        <v>3511</v>
      </c>
      <c r="S164" s="150">
        <v>0</v>
      </c>
      <c r="T164" s="150">
        <v>3529</v>
      </c>
      <c r="U164" s="150">
        <v>3509</v>
      </c>
      <c r="V164" s="150">
        <v>3509</v>
      </c>
      <c r="W164" s="150">
        <v>3506</v>
      </c>
      <c r="X164" s="150">
        <v>3481</v>
      </c>
      <c r="Y164" s="150">
        <v>3497</v>
      </c>
      <c r="Z164" s="150">
        <v>3473</v>
      </c>
      <c r="AA164" s="150">
        <v>3486</v>
      </c>
      <c r="AB164" s="150">
        <v>0</v>
      </c>
      <c r="AC164" s="150">
        <v>3467</v>
      </c>
      <c r="AD164" s="150">
        <v>3465</v>
      </c>
      <c r="AE164" s="150">
        <v>3459</v>
      </c>
      <c r="AF164" s="150">
        <v>3464</v>
      </c>
      <c r="AG164" s="150">
        <v>3478</v>
      </c>
      <c r="AH164" s="150">
        <v>3484</v>
      </c>
      <c r="AI164" s="150">
        <v>3486</v>
      </c>
      <c r="AJ164" s="150">
        <v>3490</v>
      </c>
      <c r="AK164" s="150">
        <v>3492</v>
      </c>
      <c r="AL164" s="150">
        <v>3510</v>
      </c>
      <c r="AM164" s="150">
        <v>3517</v>
      </c>
      <c r="AN164" s="150">
        <v>3453</v>
      </c>
      <c r="AO164" s="150">
        <v>3394</v>
      </c>
      <c r="AP164" s="150">
        <v>3272</v>
      </c>
      <c r="AQ164" s="150">
        <v>3275</v>
      </c>
      <c r="AR164" s="150">
        <v>3169</v>
      </c>
      <c r="AS164" s="150">
        <v>3178</v>
      </c>
      <c r="AT164" s="150">
        <v>3167</v>
      </c>
      <c r="AU164" s="150">
        <v>3174</v>
      </c>
      <c r="AV164" s="150">
        <v>3163</v>
      </c>
      <c r="AW164" s="150">
        <v>3155</v>
      </c>
      <c r="AX164" s="150">
        <v>3170</v>
      </c>
      <c r="AY164" s="150">
        <v>3170</v>
      </c>
      <c r="AZ164" s="150">
        <v>3181</v>
      </c>
      <c r="BA164" s="150">
        <v>3203</v>
      </c>
      <c r="BB164" s="150">
        <v>3222</v>
      </c>
      <c r="BC164" s="150">
        <v>3219</v>
      </c>
      <c r="BD164" s="150">
        <v>3373</v>
      </c>
      <c r="BE164" s="150">
        <v>3229</v>
      </c>
      <c r="BF164" s="150">
        <v>3228</v>
      </c>
      <c r="BG164" s="150">
        <v>3223</v>
      </c>
      <c r="BH164" s="150">
        <v>3227</v>
      </c>
      <c r="BI164" s="150">
        <v>3242</v>
      </c>
      <c r="BJ164" s="150">
        <v>3239</v>
      </c>
      <c r="BK164" s="150">
        <v>3237</v>
      </c>
      <c r="BL164" s="150">
        <v>3287</v>
      </c>
      <c r="BM164" s="150">
        <v>3309</v>
      </c>
      <c r="BN164" s="150">
        <v>3330</v>
      </c>
      <c r="BO164" s="150">
        <v>3333</v>
      </c>
      <c r="BP164" s="150">
        <v>3350</v>
      </c>
      <c r="BQ164" s="150">
        <v>3345</v>
      </c>
      <c r="BR164" s="150">
        <v>3352</v>
      </c>
      <c r="BS164" s="150">
        <v>3350</v>
      </c>
      <c r="BT164" s="150">
        <v>3376</v>
      </c>
      <c r="BU164" s="150">
        <v>3351</v>
      </c>
      <c r="BV164" s="150">
        <v>3366</v>
      </c>
      <c r="BW164" s="150">
        <v>3382</v>
      </c>
      <c r="BX164" s="150">
        <v>3371</v>
      </c>
      <c r="BY164" s="150">
        <v>3383</v>
      </c>
      <c r="BZ164" s="150">
        <v>3384</v>
      </c>
      <c r="CA164" s="150">
        <v>3391</v>
      </c>
      <c r="CB164" s="150">
        <v>3388</v>
      </c>
      <c r="CC164" s="150">
        <v>3373</v>
      </c>
      <c r="CD164" s="150">
        <v>3355</v>
      </c>
      <c r="CE164" s="150">
        <v>3355</v>
      </c>
      <c r="CF164" s="150">
        <v>3020</v>
      </c>
    </row>
    <row r="165" spans="1:84" x14ac:dyDescent="0.25">
      <c r="A165" s="130"/>
      <c r="B165" s="131"/>
      <c r="C165" s="132"/>
      <c r="D165" s="17"/>
      <c r="E165" s="11"/>
      <c r="F165" s="14" t="s">
        <v>115</v>
      </c>
      <c r="G165" s="23" t="e">
        <f ca="1">G164/G8</f>
        <v>#REF!</v>
      </c>
      <c r="H165" s="107" t="e">
        <f>H164/H8</f>
        <v>#REF!</v>
      </c>
      <c r="I165" s="107">
        <v>0.17321757183975842</v>
      </c>
      <c r="J165" s="107">
        <v>0.1723764705882353</v>
      </c>
      <c r="K165" s="107">
        <v>0.17154498196974663</v>
      </c>
      <c r="L165" s="107">
        <v>0.17066567080571377</v>
      </c>
      <c r="M165" s="107">
        <v>0.17091027793322142</v>
      </c>
      <c r="N165" s="107">
        <v>0.17265180486894879</v>
      </c>
      <c r="O165" s="107">
        <v>0.16818774445893089</v>
      </c>
      <c r="P165" s="107">
        <v>0.16318750290576037</v>
      </c>
      <c r="Q165" s="107">
        <v>0.16270651568591052</v>
      </c>
      <c r="R165" s="107">
        <v>0.16265925411165161</v>
      </c>
      <c r="S165" s="107">
        <v>0</v>
      </c>
      <c r="T165" s="107">
        <v>0.16313040262561826</v>
      </c>
      <c r="U165" s="107">
        <v>0.16176470588235295</v>
      </c>
      <c r="V165" s="107">
        <v>0.16137785136129507</v>
      </c>
      <c r="W165" s="107">
        <v>0.16112872834229514</v>
      </c>
      <c r="X165" s="107">
        <v>0.16011959521619135</v>
      </c>
      <c r="Y165" s="107">
        <v>0.16074465640082738</v>
      </c>
      <c r="Z165" s="107">
        <v>0.15959011120301442</v>
      </c>
      <c r="AA165" s="107">
        <v>0.15971776779987171</v>
      </c>
      <c r="AB165" s="107">
        <v>0</v>
      </c>
      <c r="AC165" s="107">
        <v>0.15789953090130709</v>
      </c>
      <c r="AD165" s="107">
        <v>0.15762896915658267</v>
      </c>
      <c r="AE165" s="107">
        <v>0.15713442056966337</v>
      </c>
      <c r="AF165" s="107">
        <v>0.15736870797746683</v>
      </c>
      <c r="AG165" s="107">
        <v>0.1578541278990605</v>
      </c>
      <c r="AH165" s="107">
        <v>0.15802603528824782</v>
      </c>
      <c r="AI165" s="107">
        <v>0.15810240827248401</v>
      </c>
      <c r="AJ165" s="107">
        <v>0.15821206763679224</v>
      </c>
      <c r="AK165" s="107">
        <v>0.15818799546998868</v>
      </c>
      <c r="AL165" s="107">
        <v>0.15891701000588582</v>
      </c>
      <c r="AM165" s="107">
        <v>0.15904671460227016</v>
      </c>
      <c r="AN165" s="107">
        <v>0.15589164785553047</v>
      </c>
      <c r="AO165" s="107">
        <v>0.15634068819383665</v>
      </c>
      <c r="AP165" s="107">
        <v>0.15026406429391503</v>
      </c>
      <c r="AQ165" s="107">
        <v>0.14692028172805169</v>
      </c>
      <c r="AR165" s="107">
        <v>0.14519380555301017</v>
      </c>
      <c r="AS165" s="107">
        <v>0.14539964313492246</v>
      </c>
      <c r="AT165" s="107">
        <v>0.14474405850091407</v>
      </c>
      <c r="AU165" s="107">
        <v>0.14516350331580152</v>
      </c>
      <c r="AV165" s="107">
        <v>0.14446880423860417</v>
      </c>
      <c r="AW165" s="107">
        <v>0.14428133717473818</v>
      </c>
      <c r="AX165" s="107">
        <v>0.14478852653695076</v>
      </c>
      <c r="AY165" s="107">
        <v>0.14470921208801241</v>
      </c>
      <c r="AZ165" s="107">
        <v>0.14529758370255333</v>
      </c>
      <c r="BA165" s="107">
        <v>0.14632920645072867</v>
      </c>
      <c r="BB165" s="107">
        <v>0.1468416735028712</v>
      </c>
      <c r="BC165" s="107">
        <v>0.14682539682539683</v>
      </c>
      <c r="BD165" s="107">
        <v>0.15387071757675289</v>
      </c>
      <c r="BE165" s="107">
        <v>0.14742272748025384</v>
      </c>
      <c r="BF165" s="107">
        <v>0.14700792421896347</v>
      </c>
      <c r="BG165" s="107">
        <v>0.146726759537467</v>
      </c>
      <c r="BH165" s="107">
        <v>0.14721043748004198</v>
      </c>
      <c r="BI165" s="107">
        <v>0.14743065029558891</v>
      </c>
      <c r="BJ165" s="107">
        <v>0.14694673804554942</v>
      </c>
      <c r="BK165" s="107">
        <v>0.14641096386087113</v>
      </c>
      <c r="BL165" s="107">
        <v>0.14346194134078213</v>
      </c>
      <c r="BM165" s="107">
        <v>0.14442213687150837</v>
      </c>
      <c r="BN165" s="107">
        <v>0.14357161334827973</v>
      </c>
      <c r="BO165" s="107">
        <v>0.14354005167958656</v>
      </c>
      <c r="BP165" s="107">
        <v>0.14404265382465495</v>
      </c>
      <c r="BQ165" s="107">
        <v>0.14347602299047782</v>
      </c>
      <c r="BR165" s="107">
        <v>0.1433765344967706</v>
      </c>
      <c r="BS165" s="107">
        <v>0.14185898793139953</v>
      </c>
      <c r="BT165" s="107">
        <v>0.14295998306161339</v>
      </c>
      <c r="BU165" s="107">
        <v>0.14190133389794621</v>
      </c>
      <c r="BV165" s="107">
        <v>0.14239181014425314</v>
      </c>
      <c r="BW165" s="107">
        <v>0.14271246518693562</v>
      </c>
      <c r="BX165" s="107">
        <v>0.14209838553302703</v>
      </c>
      <c r="BY165" s="107">
        <v>0.1423102810028605</v>
      </c>
      <c r="BZ165" s="107">
        <v>0.1419344014763862</v>
      </c>
      <c r="CA165" s="107">
        <v>0.14163986466730713</v>
      </c>
      <c r="CB165" s="107">
        <v>0.14038286235186873</v>
      </c>
      <c r="CC165" s="107">
        <v>0.13853862898919786</v>
      </c>
      <c r="CD165" s="107">
        <v>0.13713468219905989</v>
      </c>
      <c r="CE165" s="107">
        <v>0.13679918450560652</v>
      </c>
      <c r="CF165" s="107">
        <v>0.12304934197123416</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3.5" customHeight="1" x14ac:dyDescent="0.25">
      <c r="A167" s="48" t="s">
        <v>154</v>
      </c>
      <c r="B167" s="49" t="s">
        <v>155</v>
      </c>
      <c r="C167" s="50" t="s">
        <v>156</v>
      </c>
      <c r="D167" s="17"/>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79</v>
      </c>
      <c r="BV168" s="86">
        <v>79</v>
      </c>
      <c r="BW168" s="86">
        <v>79</v>
      </c>
      <c r="BX168" s="86">
        <v>79</v>
      </c>
      <c r="BY168" s="86">
        <v>79</v>
      </c>
      <c r="BZ168" s="86">
        <v>79</v>
      </c>
      <c r="CA168" s="86">
        <v>79</v>
      </c>
      <c r="CB168" s="86">
        <v>79</v>
      </c>
      <c r="CC168" s="86">
        <v>79</v>
      </c>
      <c r="CD168" s="86">
        <v>79</v>
      </c>
      <c r="CE168" s="86">
        <v>79</v>
      </c>
      <c r="CF168" s="86">
        <v>79</v>
      </c>
    </row>
    <row r="169" spans="1:84" ht="0.75" customHeight="1" x14ac:dyDescent="0.25">
      <c r="A169" s="48" t="s">
        <v>161</v>
      </c>
      <c r="B169" s="49" t="s">
        <v>162</v>
      </c>
      <c r="C169" s="50" t="s">
        <v>163</v>
      </c>
      <c r="D169" s="17"/>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266</v>
      </c>
      <c r="AR170" s="126">
        <v>237</v>
      </c>
      <c r="AS170" s="126">
        <v>243</v>
      </c>
      <c r="AT170" s="126">
        <v>243</v>
      </c>
      <c r="AU170" s="126">
        <v>248</v>
      </c>
      <c r="AV170" s="126">
        <v>0</v>
      </c>
      <c r="AW170" s="126">
        <v>0</v>
      </c>
      <c r="AX170" s="126">
        <v>257</v>
      </c>
      <c r="AY170" s="126">
        <v>273</v>
      </c>
      <c r="AZ170" s="126">
        <v>0</v>
      </c>
      <c r="BA170" s="126">
        <v>319</v>
      </c>
      <c r="BB170" s="126">
        <v>375</v>
      </c>
      <c r="BC170" s="126">
        <v>396</v>
      </c>
      <c r="BD170" s="126">
        <v>373</v>
      </c>
      <c r="BE170" s="126">
        <v>358</v>
      </c>
      <c r="BF170" s="126">
        <v>346</v>
      </c>
      <c r="BG170" s="126">
        <v>342</v>
      </c>
      <c r="BH170" s="126">
        <v>365</v>
      </c>
      <c r="BI170" s="126">
        <v>0</v>
      </c>
      <c r="BJ170" s="126">
        <v>377</v>
      </c>
      <c r="BK170" s="126">
        <v>383</v>
      </c>
      <c r="BL170" s="126">
        <v>0</v>
      </c>
      <c r="BM170" s="126">
        <v>0</v>
      </c>
      <c r="BN170" s="126">
        <v>0</v>
      </c>
      <c r="BO170" s="126">
        <v>0</v>
      </c>
      <c r="BP170" s="126">
        <v>0</v>
      </c>
      <c r="BQ170" s="126">
        <v>350</v>
      </c>
      <c r="BR170" s="126">
        <v>397</v>
      </c>
      <c r="BS170" s="126">
        <v>423</v>
      </c>
      <c r="BT170" s="126">
        <v>414</v>
      </c>
      <c r="BU170" s="126">
        <v>408</v>
      </c>
      <c r="BV170" s="126">
        <v>388</v>
      </c>
      <c r="BW170" s="126">
        <v>397</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14</v>
      </c>
      <c r="J180" s="89">
        <v>46</v>
      </c>
      <c r="K180" s="89">
        <v>46</v>
      </c>
      <c r="L180" s="89">
        <v>46</v>
      </c>
      <c r="M180" s="89">
        <v>44</v>
      </c>
      <c r="N180" s="89">
        <v>15</v>
      </c>
      <c r="O180" s="89">
        <v>44</v>
      </c>
      <c r="P180" s="89">
        <v>44</v>
      </c>
      <c r="Q180" s="89">
        <v>44</v>
      </c>
      <c r="R180" s="89">
        <v>15</v>
      </c>
      <c r="S180" s="89">
        <v>43</v>
      </c>
      <c r="T180" s="89">
        <v>43</v>
      </c>
      <c r="U180" s="89">
        <v>43</v>
      </c>
      <c r="V180" s="89">
        <v>15</v>
      </c>
      <c r="W180" s="89">
        <v>15</v>
      </c>
      <c r="X180" s="89">
        <v>43</v>
      </c>
      <c r="Y180" s="89">
        <v>43</v>
      </c>
      <c r="Z180" s="89">
        <v>47</v>
      </c>
      <c r="AA180" s="89">
        <v>47</v>
      </c>
      <c r="AB180" s="89">
        <v>48</v>
      </c>
      <c r="AC180" s="89">
        <v>48</v>
      </c>
      <c r="AD180" s="89">
        <v>48</v>
      </c>
      <c r="AE180" s="89">
        <v>48</v>
      </c>
      <c r="AF180" s="89">
        <v>48</v>
      </c>
      <c r="AG180" s="89">
        <v>48</v>
      </c>
      <c r="AH180" s="89">
        <v>45</v>
      </c>
      <c r="AI180" s="89">
        <v>45</v>
      </c>
      <c r="AJ180" s="89">
        <v>44</v>
      </c>
      <c r="AK180" s="89">
        <v>44</v>
      </c>
      <c r="AL180" s="89">
        <v>44</v>
      </c>
      <c r="AM180" s="89">
        <v>44</v>
      </c>
      <c r="AN180" s="89">
        <v>44</v>
      </c>
      <c r="AO180" s="89">
        <v>56</v>
      </c>
      <c r="AP180" s="89">
        <v>56</v>
      </c>
      <c r="AQ180" s="89">
        <v>56</v>
      </c>
      <c r="AR180" s="89">
        <v>55</v>
      </c>
      <c r="AS180" s="89">
        <v>55</v>
      </c>
      <c r="AT180" s="89">
        <v>55</v>
      </c>
      <c r="AU180" s="89">
        <v>55</v>
      </c>
      <c r="AV180" s="89">
        <v>55</v>
      </c>
      <c r="AW180" s="89">
        <v>55</v>
      </c>
      <c r="AX180" s="89">
        <v>55</v>
      </c>
      <c r="AY180" s="89">
        <v>55</v>
      </c>
      <c r="AZ180" s="89">
        <v>55</v>
      </c>
      <c r="BA180" s="89">
        <v>55</v>
      </c>
      <c r="BB180" s="89">
        <v>55</v>
      </c>
      <c r="BC180" s="89">
        <v>55</v>
      </c>
      <c r="BD180" s="89">
        <v>55</v>
      </c>
      <c r="BE180" s="89">
        <v>55</v>
      </c>
      <c r="BF180" s="89">
        <v>55</v>
      </c>
      <c r="BG180" s="89">
        <v>55</v>
      </c>
      <c r="BH180" s="89">
        <v>55</v>
      </c>
      <c r="BI180" s="89">
        <v>55</v>
      </c>
      <c r="BJ180" s="89">
        <v>53</v>
      </c>
      <c r="BK180" s="89">
        <v>52</v>
      </c>
      <c r="BL180" s="89">
        <v>51</v>
      </c>
      <c r="BM180" s="89">
        <v>51</v>
      </c>
      <c r="BN180" s="89">
        <v>51</v>
      </c>
      <c r="BO180" s="89">
        <v>50</v>
      </c>
      <c r="BP180" s="89">
        <v>49</v>
      </c>
      <c r="BQ180" s="89">
        <v>49</v>
      </c>
      <c r="BR180" s="89">
        <v>47</v>
      </c>
      <c r="BS180" s="89">
        <v>47</v>
      </c>
      <c r="BT180" s="89">
        <v>52</v>
      </c>
      <c r="BU180" s="89">
        <v>53</v>
      </c>
      <c r="BV180" s="89">
        <v>53</v>
      </c>
      <c r="BW180" s="89">
        <v>38</v>
      </c>
      <c r="BX180" s="89">
        <v>45</v>
      </c>
      <c r="BY180" s="89">
        <v>43</v>
      </c>
      <c r="BZ180" s="89">
        <v>38</v>
      </c>
      <c r="CA180" s="89">
        <v>41</v>
      </c>
      <c r="CB180" s="89">
        <v>41</v>
      </c>
      <c r="CC180" s="89">
        <v>43</v>
      </c>
      <c r="CD180" s="89">
        <v>43</v>
      </c>
      <c r="CE180" s="89">
        <v>21</v>
      </c>
      <c r="CF180" s="89">
        <v>41</v>
      </c>
    </row>
    <row r="181" spans="1:84" x14ac:dyDescent="0.25">
      <c r="A181" s="48" t="s">
        <v>154</v>
      </c>
      <c r="B181" s="49" t="s">
        <v>165</v>
      </c>
      <c r="C181" s="50" t="s">
        <v>156</v>
      </c>
      <c r="D181" s="17"/>
      <c r="E181" s="11"/>
      <c r="F181" s="14" t="s">
        <v>172</v>
      </c>
      <c r="G181" s="23" t="e">
        <f ca="1">G180/G53</f>
        <v>#REF!</v>
      </c>
      <c r="H181" s="60" t="e">
        <f>IF(H53=0, 0, H180/H53)</f>
        <v>#REF!</v>
      </c>
      <c r="I181" s="60">
        <v>1.4425405199328188E-4</v>
      </c>
      <c r="J181" s="60">
        <v>4.8994546693933202E-4</v>
      </c>
      <c r="K181" s="60">
        <v>5.0466264399341742E-4</v>
      </c>
      <c r="L181" s="60">
        <v>5.0300710770913065E-4</v>
      </c>
      <c r="M181" s="60">
        <v>4.6639813440746235E-4</v>
      </c>
      <c r="N181" s="60">
        <v>1.5956258576488986E-4</v>
      </c>
      <c r="O181" s="60">
        <v>4.7031158142269255E-4</v>
      </c>
      <c r="P181" s="60">
        <v>4.8001920076803071E-4</v>
      </c>
      <c r="Q181" s="60">
        <v>4.9844236760124608E-4</v>
      </c>
      <c r="R181" s="60">
        <v>1.7641662550278738E-4</v>
      </c>
      <c r="S181" s="60">
        <v>5.2526140916642238E-4</v>
      </c>
      <c r="T181" s="60">
        <v>5.4829454893210068E-4</v>
      </c>
      <c r="U181" s="60">
        <v>5.619078732440379E-4</v>
      </c>
      <c r="V181" s="60">
        <v>2.0090272290157105E-4</v>
      </c>
      <c r="W181" s="60">
        <v>2.0662580067497762E-4</v>
      </c>
      <c r="X181" s="60">
        <v>6.0567645608845691E-4</v>
      </c>
      <c r="Y181" s="60">
        <v>6.1826913399186184E-4</v>
      </c>
      <c r="Z181" s="60">
        <v>7.0894171594062996E-4</v>
      </c>
      <c r="AA181" s="60">
        <v>7.2198838673999204E-4</v>
      </c>
      <c r="AB181" s="60">
        <v>7.6149379699844524E-4</v>
      </c>
      <c r="AC181" s="60">
        <v>7.7415608922148927E-4</v>
      </c>
      <c r="AD181" s="60">
        <v>8.0562595458283685E-4</v>
      </c>
      <c r="AE181" s="60">
        <v>8.2287595145031885E-4</v>
      </c>
      <c r="AF181" s="60">
        <v>8.5092804339733025E-4</v>
      </c>
      <c r="AG181" s="60">
        <v>8.679299869810502E-4</v>
      </c>
      <c r="AH181" s="60">
        <v>8.7613410692730033E-4</v>
      </c>
      <c r="AI181" s="60">
        <v>8.8901181397921692E-4</v>
      </c>
      <c r="AJ181" s="60">
        <v>8.7827857399496985E-4</v>
      </c>
      <c r="AK181" s="60">
        <v>9.3170989941768136E-4</v>
      </c>
      <c r="AL181" s="60">
        <v>9.2907367131907345E-4</v>
      </c>
      <c r="AM181" s="60">
        <v>9.5359875165254332E-4</v>
      </c>
      <c r="AN181" s="60">
        <v>1.0089891762979271E-3</v>
      </c>
      <c r="AO181" s="60">
        <v>1.3416387158600863E-3</v>
      </c>
      <c r="AP181" s="60">
        <v>1.4053402931138326E-3</v>
      </c>
      <c r="AQ181" s="60">
        <v>1.3824088474166235E-3</v>
      </c>
      <c r="AR181" s="60">
        <v>1.3411363082175079E-3</v>
      </c>
      <c r="AS181" s="60">
        <v>1.36327582788023E-3</v>
      </c>
      <c r="AT181" s="60">
        <v>1.4411487265485797E-3</v>
      </c>
      <c r="AU181" s="60">
        <v>1.5178694632261625E-3</v>
      </c>
      <c r="AV181" s="60">
        <v>1.5958681522748376E-3</v>
      </c>
      <c r="AW181" s="60">
        <v>1.725544330802535E-3</v>
      </c>
      <c r="AX181" s="60">
        <v>1.8661147490923896E-3</v>
      </c>
      <c r="AY181" s="60">
        <v>2.0033510599548336E-3</v>
      </c>
      <c r="AZ181" s="60">
        <v>2.1559327348986712E-3</v>
      </c>
      <c r="BA181" s="60">
        <v>2.4937655860349127E-3</v>
      </c>
      <c r="BB181" s="60">
        <v>2.6544401544401543E-3</v>
      </c>
      <c r="BC181" s="60">
        <v>2.7695251523238832E-3</v>
      </c>
      <c r="BD181" s="60">
        <v>2.7999796365117346E-3</v>
      </c>
      <c r="BE181" s="60">
        <v>2.8292181069958849E-3</v>
      </c>
      <c r="BF181" s="60">
        <v>3.4121223400955395E-3</v>
      </c>
      <c r="BG181" s="60">
        <v>2.4381594112953277E-3</v>
      </c>
      <c r="BH181" s="60">
        <v>2.5361984690583789E-3</v>
      </c>
      <c r="BI181" s="60">
        <v>2.753441802252816E-3</v>
      </c>
      <c r="BJ181" s="60">
        <v>2.2316729125436861E-3</v>
      </c>
      <c r="BK181" s="60">
        <v>2.3159488709749254E-3</v>
      </c>
      <c r="BL181" s="60">
        <v>2.1535343298707882E-3</v>
      </c>
      <c r="BM181" s="60">
        <v>1.479504511038264E-3</v>
      </c>
      <c r="BN181" s="60">
        <v>1.3938615430867201E-3</v>
      </c>
      <c r="BO181" s="60">
        <v>1.3664562324068759E-3</v>
      </c>
      <c r="BP181" s="60">
        <v>1.3235731071553983E-3</v>
      </c>
      <c r="BQ181" s="60">
        <v>1.2182387747998607E-3</v>
      </c>
      <c r="BR181" s="60">
        <v>1.2144075241589582E-3</v>
      </c>
      <c r="BS181" s="60">
        <v>1.1406105906906761E-3</v>
      </c>
      <c r="BT181" s="60">
        <v>1.1752209189323569E-3</v>
      </c>
      <c r="BU181" s="60">
        <v>1.2400561534861956E-3</v>
      </c>
      <c r="BV181" s="60">
        <v>1.2019775933233545E-3</v>
      </c>
      <c r="BW181" s="60">
        <v>9.4201641091747436E-4</v>
      </c>
      <c r="BX181" s="60">
        <v>1.1862083509067904E-3</v>
      </c>
      <c r="BY181" s="60">
        <v>1.249890997878092E-3</v>
      </c>
      <c r="BZ181" s="60">
        <v>1.20470468883746E-3</v>
      </c>
      <c r="CA181" s="60">
        <v>1.3484180753798591E-3</v>
      </c>
      <c r="CB181" s="60">
        <v>1.3419304159984289E-3</v>
      </c>
      <c r="CC181" s="60">
        <v>7.3079537729435762E-3</v>
      </c>
      <c r="CD181" s="60">
        <v>1.4319968029838817E-3</v>
      </c>
      <c r="CE181" s="60">
        <v>7.3023158773210931E-4</v>
      </c>
      <c r="CF181" s="60">
        <v>1.458763253397851E-3</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151902</v>
      </c>
      <c r="J182" s="89">
        <v>140264</v>
      </c>
      <c r="K182" s="89">
        <v>140051</v>
      </c>
      <c r="L182" s="89">
        <v>102131</v>
      </c>
      <c r="M182" s="89">
        <v>100002</v>
      </c>
      <c r="N182" s="89">
        <v>100378</v>
      </c>
      <c r="O182" s="89">
        <v>100976</v>
      </c>
      <c r="P182" s="89">
        <v>101716</v>
      </c>
      <c r="Q182" s="89">
        <v>101744</v>
      </c>
      <c r="R182" s="89">
        <v>92185</v>
      </c>
      <c r="S182" s="89">
        <v>92438</v>
      </c>
      <c r="T182" s="89">
        <v>92452</v>
      </c>
      <c r="U182" s="89">
        <v>92362</v>
      </c>
      <c r="V182" s="89">
        <v>92292</v>
      </c>
      <c r="W182" s="89">
        <v>92313</v>
      </c>
      <c r="X182" s="89">
        <v>92289</v>
      </c>
      <c r="Y182" s="89">
        <v>92251</v>
      </c>
      <c r="Z182" s="89">
        <v>92334</v>
      </c>
      <c r="AA182" s="89">
        <v>92276</v>
      </c>
      <c r="AB182" s="89">
        <v>92315</v>
      </c>
      <c r="AC182" s="89">
        <v>92768</v>
      </c>
      <c r="AD182" s="89">
        <v>93463</v>
      </c>
      <c r="AE182" s="89">
        <v>93398</v>
      </c>
      <c r="AF182" s="89">
        <v>93226</v>
      </c>
      <c r="AG182" s="89">
        <v>93134</v>
      </c>
      <c r="AH182" s="89">
        <v>93070</v>
      </c>
      <c r="AI182" s="89">
        <v>92784</v>
      </c>
      <c r="AJ182" s="89">
        <v>92205</v>
      </c>
      <c r="AK182" s="89">
        <v>91255</v>
      </c>
      <c r="AL182" s="89">
        <v>90684</v>
      </c>
      <c r="AM182" s="89">
        <v>90181</v>
      </c>
      <c r="AN182" s="89">
        <v>89276</v>
      </c>
      <c r="AO182" s="89">
        <v>96481</v>
      </c>
      <c r="AP182" s="89">
        <v>96229</v>
      </c>
      <c r="AQ182" s="89">
        <v>95756</v>
      </c>
      <c r="AR182" s="89">
        <v>95321</v>
      </c>
      <c r="AS182" s="89">
        <v>95094</v>
      </c>
      <c r="AT182" s="89">
        <v>95058</v>
      </c>
      <c r="AU182" s="89">
        <v>94976</v>
      </c>
      <c r="AV182" s="89">
        <v>94873</v>
      </c>
      <c r="AW182" s="89">
        <v>94300</v>
      </c>
      <c r="AX182" s="89">
        <v>94240</v>
      </c>
      <c r="AY182" s="89">
        <v>90148</v>
      </c>
      <c r="AZ182" s="89">
        <v>93918</v>
      </c>
      <c r="BA182" s="89">
        <v>93649</v>
      </c>
      <c r="BB182" s="89">
        <v>93768</v>
      </c>
      <c r="BC182" s="89">
        <v>92519</v>
      </c>
      <c r="BD182" s="89">
        <v>92383</v>
      </c>
      <c r="BE182" s="89">
        <v>92186</v>
      </c>
      <c r="BF182" s="89">
        <v>91028</v>
      </c>
      <c r="BG182" s="89">
        <v>90268</v>
      </c>
      <c r="BH182" s="89">
        <v>88662</v>
      </c>
      <c r="BI182" s="89">
        <v>84688</v>
      </c>
      <c r="BJ182" s="89">
        <v>82942</v>
      </c>
      <c r="BK182" s="89">
        <v>79812</v>
      </c>
      <c r="BL182" s="89">
        <v>77920</v>
      </c>
      <c r="BM182" s="89">
        <v>77406</v>
      </c>
      <c r="BN182" s="89">
        <v>76409</v>
      </c>
      <c r="BO182" s="89">
        <v>75759</v>
      </c>
      <c r="BP182" s="89">
        <v>74649</v>
      </c>
      <c r="BQ182" s="89">
        <v>69261</v>
      </c>
      <c r="BR182" s="89">
        <v>68054</v>
      </c>
      <c r="BS182" s="89">
        <v>67143</v>
      </c>
      <c r="BT182" s="89">
        <v>67333</v>
      </c>
      <c r="BU182" s="89">
        <v>64163</v>
      </c>
      <c r="BV182" s="89">
        <v>59696</v>
      </c>
      <c r="BW182" s="89">
        <v>58665</v>
      </c>
      <c r="BX182" s="89">
        <v>57520</v>
      </c>
      <c r="BY182" s="89">
        <v>55470</v>
      </c>
      <c r="BZ182" s="89">
        <v>49584</v>
      </c>
      <c r="CA182" s="89">
        <v>47053</v>
      </c>
      <c r="CB182" s="89">
        <v>43871</v>
      </c>
      <c r="CC182" s="89">
        <v>44256</v>
      </c>
      <c r="CD182" s="89">
        <v>44710</v>
      </c>
      <c r="CE182" s="89">
        <v>43014</v>
      </c>
      <c r="CF182" s="89">
        <v>47197</v>
      </c>
    </row>
    <row r="183" spans="1:84" x14ac:dyDescent="0.25">
      <c r="A183" s="48" t="s">
        <v>117</v>
      </c>
      <c r="B183" s="49" t="s">
        <v>118</v>
      </c>
      <c r="C183" s="50" t="s">
        <v>119</v>
      </c>
      <c r="D183" s="17"/>
      <c r="E183" s="11"/>
      <c r="F183" s="14" t="s">
        <v>172</v>
      </c>
      <c r="G183" s="23" t="e">
        <f ca="1">G182/G53</f>
        <v>#REF!</v>
      </c>
      <c r="H183" s="60" t="e">
        <f>IF(H53=0, 0, H182/H53)</f>
        <v>#REF!</v>
      </c>
      <c r="I183" s="60">
        <v>1.5651770718488218</v>
      </c>
      <c r="J183" s="60">
        <v>1.4939502385821404</v>
      </c>
      <c r="K183" s="60">
        <v>1.5364893033461327</v>
      </c>
      <c r="L183" s="60">
        <v>1.1167960634226353</v>
      </c>
      <c r="M183" s="60">
        <v>1.0600169599321603</v>
      </c>
      <c r="N183" s="60">
        <v>1.0677715489272075</v>
      </c>
      <c r="O183" s="60">
        <v>1.0793223237667682</v>
      </c>
      <c r="P183" s="60">
        <v>1.1096734778482049</v>
      </c>
      <c r="Q183" s="60">
        <v>1.1525800056641178</v>
      </c>
      <c r="R183" s="60">
        <v>1.0841977747982969</v>
      </c>
      <c r="S183" s="60">
        <v>1.1291654451285058</v>
      </c>
      <c r="T183" s="60">
        <v>1.1788587822760599</v>
      </c>
      <c r="U183" s="60">
        <v>1.206951976478275</v>
      </c>
      <c r="V183" s="60">
        <v>1.2361142734687864</v>
      </c>
      <c r="W183" s="60">
        <v>1.2716165025139472</v>
      </c>
      <c r="X183" s="60">
        <v>1.2999366152545955</v>
      </c>
      <c r="Y183" s="60">
        <v>1.3264173460437965</v>
      </c>
      <c r="Z183" s="60">
        <v>1.392753710631109</v>
      </c>
      <c r="AA183" s="60">
        <v>1.4174936249961596</v>
      </c>
      <c r="AB183" s="60">
        <v>1.4645270806231558</v>
      </c>
      <c r="AC183" s="60">
        <v>1.4961856684353982</v>
      </c>
      <c r="AD183" s="60">
        <v>1.5686712206911599</v>
      </c>
      <c r="AE183" s="60">
        <v>1.601145169032435</v>
      </c>
      <c r="AF183" s="60">
        <v>1.6526795369533231</v>
      </c>
      <c r="AG183" s="60">
        <v>1.6840373209894401</v>
      </c>
      <c r="AH183" s="60">
        <v>1.8120400295938632</v>
      </c>
      <c r="AI183" s="60">
        <v>1.8330238255166147</v>
      </c>
      <c r="AJ183" s="60">
        <v>1.8404926344365045</v>
      </c>
      <c r="AK183" s="60">
        <v>1.9323451561672842</v>
      </c>
      <c r="AL183" s="60">
        <v>1.9148208365886104</v>
      </c>
      <c r="AM183" s="60">
        <v>1.954465659608591</v>
      </c>
      <c r="AN183" s="60">
        <v>2.047239038708494</v>
      </c>
      <c r="AO183" s="60">
        <v>2.311475802587446</v>
      </c>
      <c r="AP183" s="60">
        <v>2.414901626179482</v>
      </c>
      <c r="AQ183" s="60">
        <v>2.3638203855933249</v>
      </c>
      <c r="AR183" s="60">
        <v>2.3243355279200193</v>
      </c>
      <c r="AS183" s="60">
        <v>2.3570791195716834</v>
      </c>
      <c r="AT183" s="60">
        <v>2.490776648150089</v>
      </c>
      <c r="AU183" s="60">
        <v>2.6211121843521457</v>
      </c>
      <c r="AV183" s="60">
        <v>2.7528145311049212</v>
      </c>
      <c r="AW183" s="60">
        <v>2.9585241889941645</v>
      </c>
      <c r="AX183" s="60">
        <v>3.1975027991721237</v>
      </c>
      <c r="AY183" s="60">
        <v>3.2836016609601515</v>
      </c>
      <c r="AZ183" s="60">
        <v>3.6814707381129708</v>
      </c>
      <c r="BA183" s="60">
        <v>4.2461573339378829</v>
      </c>
      <c r="BB183" s="60">
        <v>4.5254826254826259</v>
      </c>
      <c r="BC183" s="60">
        <v>4.6587945012336975</v>
      </c>
      <c r="BD183" s="60">
        <v>4.7031003410884287</v>
      </c>
      <c r="BE183" s="60">
        <v>4.7420781893004111</v>
      </c>
      <c r="BF183" s="60">
        <v>5.6472485886221229</v>
      </c>
      <c r="BG183" s="60">
        <v>4.0015958861601204</v>
      </c>
      <c r="BH183" s="60">
        <v>4.0884441575209811</v>
      </c>
      <c r="BI183" s="60">
        <v>4.2396996245306635</v>
      </c>
      <c r="BJ183" s="60">
        <v>3.4924417870226114</v>
      </c>
      <c r="BK183" s="60">
        <v>3.5546252171202068</v>
      </c>
      <c r="BL183" s="60">
        <v>3.2902626467359175</v>
      </c>
      <c r="BM183" s="60">
        <v>2.2455397290476053</v>
      </c>
      <c r="BN183" s="60">
        <v>2.0883052283473176</v>
      </c>
      <c r="BO183" s="60">
        <v>2.0704271542182502</v>
      </c>
      <c r="BP183" s="60">
        <v>2.0163960995110881</v>
      </c>
      <c r="BQ183" s="60">
        <v>1.721968077171697</v>
      </c>
      <c r="BR183" s="60">
        <v>1.7584104180662499</v>
      </c>
      <c r="BS183" s="60">
        <v>1.6294471678881717</v>
      </c>
      <c r="BT183" s="60">
        <v>1.5217528872013921</v>
      </c>
      <c r="BU183" s="60">
        <v>1.5012400561534862</v>
      </c>
      <c r="BV183" s="60">
        <v>1.3538349888873771</v>
      </c>
      <c r="BW183" s="60">
        <v>1.4542998091177273</v>
      </c>
      <c r="BX183" s="60">
        <v>1.5162378743146352</v>
      </c>
      <c r="BY183" s="60">
        <v>1.6123593872627386</v>
      </c>
      <c r="BZ183" s="60">
        <v>1.5719494024030689</v>
      </c>
      <c r="CA183" s="60">
        <v>1.5474906268499637</v>
      </c>
      <c r="CB183" s="60">
        <v>1.4358982751284652</v>
      </c>
      <c r="CC183" s="60">
        <v>7.5214140040788582</v>
      </c>
      <c r="CD183" s="60">
        <v>1.4889436525909152</v>
      </c>
      <c r="CE183" s="60">
        <v>1.4957229292718548</v>
      </c>
      <c r="CF183" s="60">
        <v>1.6792499822102043</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3125</v>
      </c>
      <c r="J184" s="89">
        <v>3024</v>
      </c>
      <c r="K184" s="89">
        <v>3006</v>
      </c>
      <c r="L184" s="89">
        <v>2957</v>
      </c>
      <c r="M184" s="89">
        <v>2845</v>
      </c>
      <c r="N184" s="89">
        <v>2839</v>
      </c>
      <c r="O184" s="89">
        <v>2830</v>
      </c>
      <c r="P184" s="89">
        <v>2831</v>
      </c>
      <c r="Q184" s="89">
        <v>2827</v>
      </c>
      <c r="R184" s="89">
        <v>2779</v>
      </c>
      <c r="S184" s="89">
        <v>2764</v>
      </c>
      <c r="T184" s="89">
        <v>2728</v>
      </c>
      <c r="U184" s="89">
        <v>2705</v>
      </c>
      <c r="V184" s="89">
        <v>2692</v>
      </c>
      <c r="W184" s="89">
        <v>2686</v>
      </c>
      <c r="X184" s="89">
        <v>2662</v>
      </c>
      <c r="Y184" s="89">
        <v>2647</v>
      </c>
      <c r="Z184" s="89">
        <v>2725</v>
      </c>
      <c r="AA184" s="89">
        <v>2697</v>
      </c>
      <c r="AB184" s="89">
        <v>2682</v>
      </c>
      <c r="AC184" s="89">
        <v>2680</v>
      </c>
      <c r="AD184" s="89">
        <v>2665</v>
      </c>
      <c r="AE184" s="89">
        <v>2533</v>
      </c>
      <c r="AF184" s="89">
        <v>2504</v>
      </c>
      <c r="AG184" s="89">
        <v>2498</v>
      </c>
      <c r="AH184" s="89">
        <v>2488</v>
      </c>
      <c r="AI184" s="89">
        <v>2494</v>
      </c>
      <c r="AJ184" s="89">
        <v>2485</v>
      </c>
      <c r="AK184" s="89">
        <v>2495</v>
      </c>
      <c r="AL184" s="89">
        <v>2488</v>
      </c>
      <c r="AM184" s="89">
        <v>2499</v>
      </c>
      <c r="AN184" s="89">
        <v>2500</v>
      </c>
      <c r="AO184" s="89">
        <v>3975</v>
      </c>
      <c r="AP184" s="89">
        <v>3848</v>
      </c>
      <c r="AQ184" s="89">
        <v>3843</v>
      </c>
      <c r="AR184" s="89">
        <v>3831</v>
      </c>
      <c r="AS184" s="89">
        <v>3789</v>
      </c>
      <c r="AT184" s="89">
        <v>3785</v>
      </c>
      <c r="AU184" s="89">
        <v>3778</v>
      </c>
      <c r="AV184" s="89">
        <v>3772</v>
      </c>
      <c r="AW184" s="89">
        <v>3734</v>
      </c>
      <c r="AX184" s="89">
        <v>3718</v>
      </c>
      <c r="AY184" s="89">
        <v>3700</v>
      </c>
      <c r="AZ184" s="89">
        <v>3683</v>
      </c>
      <c r="BA184" s="89">
        <v>3676</v>
      </c>
      <c r="BB184" s="89">
        <v>3661</v>
      </c>
      <c r="BC184" s="89">
        <v>3655</v>
      </c>
      <c r="BD184" s="89">
        <v>3647</v>
      </c>
      <c r="BE184" s="89">
        <v>3636</v>
      </c>
      <c r="BF184" s="89">
        <v>3514</v>
      </c>
      <c r="BG184" s="89">
        <v>3490</v>
      </c>
      <c r="BH184" s="89">
        <v>3481</v>
      </c>
      <c r="BI184" s="89">
        <v>3459</v>
      </c>
      <c r="BJ184" s="89">
        <v>3101</v>
      </c>
      <c r="BK184" s="89">
        <v>3053</v>
      </c>
      <c r="BL184" s="89">
        <v>3044</v>
      </c>
      <c r="BM184" s="89">
        <v>2989</v>
      </c>
      <c r="BN184" s="89">
        <v>3001</v>
      </c>
      <c r="BO184" s="89">
        <v>2999</v>
      </c>
      <c r="BP184" s="89">
        <v>2947</v>
      </c>
      <c r="BQ184" s="89">
        <v>2907</v>
      </c>
      <c r="BR184" s="89">
        <v>2883</v>
      </c>
      <c r="BS184" s="89">
        <v>2861</v>
      </c>
      <c r="BT184" s="89">
        <v>2751</v>
      </c>
      <c r="BU184" s="89">
        <v>2714</v>
      </c>
      <c r="BV184" s="89">
        <v>2697</v>
      </c>
      <c r="BW184" s="89">
        <v>2617</v>
      </c>
      <c r="BX184" s="89">
        <v>2592</v>
      </c>
      <c r="BY184" s="89">
        <v>2497</v>
      </c>
      <c r="BZ184" s="89">
        <v>2448</v>
      </c>
      <c r="CA184" s="89">
        <v>2414</v>
      </c>
      <c r="CB184" s="89">
        <v>2403</v>
      </c>
      <c r="CC184" s="89">
        <v>2370</v>
      </c>
      <c r="CD184" s="89">
        <v>2328</v>
      </c>
      <c r="CE184" s="89">
        <v>2248</v>
      </c>
      <c r="CF184" s="89">
        <v>2288</v>
      </c>
    </row>
    <row r="185" spans="1:84" x14ac:dyDescent="0.25">
      <c r="A185" s="48" t="s">
        <v>161</v>
      </c>
      <c r="B185" s="49" t="s">
        <v>74</v>
      </c>
      <c r="C185" s="50" t="s">
        <v>175</v>
      </c>
      <c r="D185" s="17"/>
      <c r="E185" s="11"/>
      <c r="F185" s="14" t="s">
        <v>172</v>
      </c>
      <c r="G185" s="23" t="e">
        <f ca="1">G184/G53</f>
        <v>#REF!</v>
      </c>
      <c r="H185" s="60" t="e">
        <f>IF(H53=0, 0, H184/H53)</f>
        <v>#REF!</v>
      </c>
      <c r="I185" s="60">
        <v>3.219956517707185E-2</v>
      </c>
      <c r="J185" s="60">
        <v>3.2208588957055216E-2</v>
      </c>
      <c r="K185" s="60">
        <v>3.2978606692265496E-2</v>
      </c>
      <c r="L185" s="60">
        <v>3.2334609075997812E-2</v>
      </c>
      <c r="M185" s="60">
        <v>3.0156879372482511E-2</v>
      </c>
      <c r="N185" s="60">
        <v>3.0199878732434817E-2</v>
      </c>
      <c r="O185" s="60">
        <v>3.0249585805141362E-2</v>
      </c>
      <c r="P185" s="60">
        <v>3.0884871758506703E-2</v>
      </c>
      <c r="Q185" s="60">
        <v>3.202492211838006E-2</v>
      </c>
      <c r="R185" s="60">
        <v>3.2684120151483073E-2</v>
      </c>
      <c r="S185" s="60">
        <v>3.376331476595329E-2</v>
      </c>
      <c r="T185" s="60">
        <v>3.4784826267134202E-2</v>
      </c>
      <c r="U185" s="60">
        <v>3.5347925514537734E-2</v>
      </c>
      <c r="V185" s="60">
        <v>3.605534200340195E-2</v>
      </c>
      <c r="W185" s="60">
        <v>3.6999793374199327E-2</v>
      </c>
      <c r="X185" s="60">
        <v>3.7495598281569127E-2</v>
      </c>
      <c r="Y185" s="60">
        <v>3.805949762038275E-2</v>
      </c>
      <c r="Z185" s="60">
        <v>4.1103535658259922E-2</v>
      </c>
      <c r="AA185" s="60">
        <v>4.1429844234845928E-2</v>
      </c>
      <c r="AB185" s="60">
        <v>4.2548465907288127E-2</v>
      </c>
      <c r="AC185" s="60">
        <v>4.322371498153315E-2</v>
      </c>
      <c r="AD185" s="60">
        <v>4.4729024353401252E-2</v>
      </c>
      <c r="AE185" s="60">
        <v>4.3423849687992871E-2</v>
      </c>
      <c r="AF185" s="60">
        <v>4.4390079597227391E-2</v>
      </c>
      <c r="AG185" s="60">
        <v>4.5168523072472155E-2</v>
      </c>
      <c r="AH185" s="60">
        <v>4.8440481289669407E-2</v>
      </c>
      <c r="AI185" s="60">
        <v>4.9271010312537042E-2</v>
      </c>
      <c r="AJ185" s="60">
        <v>4.9602778554034097E-2</v>
      </c>
      <c r="AK185" s="60">
        <v>5.2832186341979885E-2</v>
      </c>
      <c r="AL185" s="60">
        <v>5.2534893050951242E-2</v>
      </c>
      <c r="AM185" s="60">
        <v>5.4160074554084219E-2</v>
      </c>
      <c r="AN185" s="60">
        <v>5.7328930471473125E-2</v>
      </c>
      <c r="AO185" s="60">
        <v>9.5232390991854335E-2</v>
      </c>
      <c r="AP185" s="60">
        <v>9.6566954426821922E-2</v>
      </c>
      <c r="AQ185" s="60">
        <v>9.4867807153965783E-2</v>
      </c>
      <c r="AR185" s="60">
        <v>9.3416239941477686E-2</v>
      </c>
      <c r="AS185" s="60">
        <v>9.3917311124330757E-2</v>
      </c>
      <c r="AT185" s="60">
        <v>9.9177235090661356E-2</v>
      </c>
      <c r="AU185" s="60">
        <v>0.10426383331033531</v>
      </c>
      <c r="AV185" s="60">
        <v>0.10944753946146704</v>
      </c>
      <c r="AW185" s="60">
        <v>0.11714877329484846</v>
      </c>
      <c r="AX185" s="60">
        <v>0.12614935703864555</v>
      </c>
      <c r="AY185" s="60">
        <v>0.13477088948787061</v>
      </c>
      <c r="AZ185" s="60">
        <v>0.14436909568421466</v>
      </c>
      <c r="BA185" s="60">
        <v>0.16667422353207889</v>
      </c>
      <c r="BB185" s="60">
        <v>0.17668918918918919</v>
      </c>
      <c r="BC185" s="60">
        <v>0.18404753512261443</v>
      </c>
      <c r="BD185" s="60">
        <v>0.18566410426105992</v>
      </c>
      <c r="BE185" s="60">
        <v>0.18703703703703703</v>
      </c>
      <c r="BF185" s="60">
        <v>0.21800359823810411</v>
      </c>
      <c r="BG185" s="60">
        <v>0.15471229718946716</v>
      </c>
      <c r="BH185" s="60">
        <v>0.16051830674167666</v>
      </c>
      <c r="BI185" s="60">
        <v>0.17316645807259073</v>
      </c>
      <c r="BJ185" s="60">
        <v>0.1305739189018485</v>
      </c>
      <c r="BK185" s="60">
        <v>0.1359729212132009</v>
      </c>
      <c r="BL185" s="60">
        <v>0.12853644117895449</v>
      </c>
      <c r="BM185" s="60">
        <v>8.6710568303791591E-2</v>
      </c>
      <c r="BN185" s="60">
        <v>8.2019186094181309E-2</v>
      </c>
      <c r="BO185" s="60">
        <v>8.1960044819764419E-2</v>
      </c>
      <c r="BP185" s="60">
        <v>7.9603468301774671E-2</v>
      </c>
      <c r="BQ185" s="60">
        <v>7.2273879966187657E-2</v>
      </c>
      <c r="BR185" s="60">
        <v>7.4492274301069708E-2</v>
      </c>
      <c r="BS185" s="60">
        <v>6.9431636169489885E-2</v>
      </c>
      <c r="BT185" s="60">
        <v>6.2173706691979115E-2</v>
      </c>
      <c r="BU185" s="60">
        <v>6.3500233972859144E-2</v>
      </c>
      <c r="BV185" s="60">
        <v>6.1164784324397876E-2</v>
      </c>
      <c r="BW185" s="60">
        <v>6.4875182825553435E-2</v>
      </c>
      <c r="BX185" s="60">
        <v>6.8325601012231132E-2</v>
      </c>
      <c r="BY185" s="60">
        <v>7.258087957445572E-2</v>
      </c>
      <c r="BZ185" s="60">
        <v>7.7608344165107951E-2</v>
      </c>
      <c r="CA185" s="60">
        <v>7.9392225218706827E-2</v>
      </c>
      <c r="CB185" s="60">
        <v>7.8650214381566455E-2</v>
      </c>
      <c r="CC185" s="60">
        <v>0.40278721957851804</v>
      </c>
      <c r="CD185" s="60">
        <v>7.7527640868522707E-2</v>
      </c>
      <c r="CE185" s="60">
        <v>7.8169552820084851E-2</v>
      </c>
      <c r="CF185" s="60">
        <v>8.1406105457909342E-2</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7"/>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49028</v>
      </c>
      <c r="J188" s="116">
        <v>48267</v>
      </c>
      <c r="K188" s="116">
        <v>48191</v>
      </c>
      <c r="L188" s="116">
        <v>46503</v>
      </c>
      <c r="M188" s="116">
        <v>46116</v>
      </c>
      <c r="N188" s="116">
        <v>46168</v>
      </c>
      <c r="O188" s="116">
        <v>46380</v>
      </c>
      <c r="P188" s="116">
        <v>46677</v>
      </c>
      <c r="Q188" s="116">
        <v>46677</v>
      </c>
      <c r="R188" s="116">
        <v>41829</v>
      </c>
      <c r="S188" s="116">
        <v>41990</v>
      </c>
      <c r="T188" s="116">
        <v>41985</v>
      </c>
      <c r="U188" s="116">
        <v>41903</v>
      </c>
      <c r="V188" s="116">
        <v>41815</v>
      </c>
      <c r="W188" s="116">
        <v>41826</v>
      </c>
      <c r="X188" s="116">
        <v>41762</v>
      </c>
      <c r="Y188" s="116">
        <v>41755</v>
      </c>
      <c r="Z188" s="116">
        <v>41883</v>
      </c>
      <c r="AA188" s="116">
        <v>41860</v>
      </c>
      <c r="AB188" s="116">
        <v>41838</v>
      </c>
      <c r="AC188" s="116">
        <v>42003</v>
      </c>
      <c r="AD188" s="116">
        <v>42113</v>
      </c>
      <c r="AE188" s="116">
        <v>42045</v>
      </c>
      <c r="AF188" s="116">
        <v>41920</v>
      </c>
      <c r="AG188" s="116">
        <v>41891</v>
      </c>
      <c r="AH188" s="116">
        <v>41810</v>
      </c>
      <c r="AI188" s="116">
        <v>41709</v>
      </c>
      <c r="AJ188" s="116">
        <v>41550</v>
      </c>
      <c r="AK188" s="116">
        <v>41495</v>
      </c>
      <c r="AL188" s="116">
        <v>41335</v>
      </c>
      <c r="AM188" s="116">
        <v>41177</v>
      </c>
      <c r="AN188" s="116">
        <v>41069</v>
      </c>
      <c r="AO188" s="116">
        <v>53653</v>
      </c>
      <c r="AP188" s="116">
        <v>54413</v>
      </c>
      <c r="AQ188" s="116">
        <v>53215</v>
      </c>
      <c r="AR188" s="116">
        <v>53051</v>
      </c>
      <c r="AS188" s="116">
        <v>52943</v>
      </c>
      <c r="AT188" s="116">
        <v>52905</v>
      </c>
      <c r="AU188" s="116">
        <v>52822</v>
      </c>
      <c r="AV188" s="116">
        <v>52756</v>
      </c>
      <c r="AW188" s="116">
        <v>52469</v>
      </c>
      <c r="AX188" s="116">
        <v>52411</v>
      </c>
      <c r="AY188" s="116">
        <v>52299</v>
      </c>
      <c r="AZ188" s="116">
        <v>52229</v>
      </c>
      <c r="BA188" s="116">
        <v>52049</v>
      </c>
      <c r="BB188" s="116">
        <v>52024</v>
      </c>
      <c r="BC188" s="116">
        <v>51900</v>
      </c>
      <c r="BD188" s="116">
        <v>51828</v>
      </c>
      <c r="BE188" s="116">
        <v>51766</v>
      </c>
      <c r="BF188" s="116">
        <v>16119</v>
      </c>
      <c r="BG188" s="116">
        <v>51217</v>
      </c>
      <c r="BH188" s="116">
        <v>50819</v>
      </c>
      <c r="BI188" s="116">
        <v>49248</v>
      </c>
      <c r="BJ188" s="116">
        <v>47925</v>
      </c>
      <c r="BK188" s="116">
        <v>46093</v>
      </c>
      <c r="BL188" s="116">
        <v>44283</v>
      </c>
      <c r="BM188" s="116">
        <v>42866</v>
      </c>
      <c r="BN188" s="116">
        <v>42547</v>
      </c>
      <c r="BO188" s="116">
        <v>42483</v>
      </c>
      <c r="BP188" s="116">
        <v>41318</v>
      </c>
      <c r="BQ188" s="116">
        <v>37760</v>
      </c>
      <c r="BR188" s="116">
        <v>36698</v>
      </c>
      <c r="BS188" s="116">
        <v>36380</v>
      </c>
      <c r="BT188" s="116">
        <v>36305</v>
      </c>
      <c r="BU188" s="116">
        <v>34984</v>
      </c>
      <c r="BV188" s="116">
        <v>32352</v>
      </c>
      <c r="BW188" s="116">
        <v>31506</v>
      </c>
      <c r="BX188" s="116">
        <v>30176</v>
      </c>
      <c r="BY188" s="116">
        <v>28627</v>
      </c>
      <c r="BZ188" s="116">
        <v>22490</v>
      </c>
      <c r="CA188" s="116">
        <v>20688</v>
      </c>
      <c r="CB188" s="116">
        <v>19954</v>
      </c>
      <c r="CC188" s="116">
        <v>19917</v>
      </c>
      <c r="CD188" s="116">
        <v>18882</v>
      </c>
      <c r="CE188" s="116">
        <v>17973</v>
      </c>
      <c r="CF188" s="116">
        <v>20565</v>
      </c>
    </row>
    <row r="189" spans="1:84" x14ac:dyDescent="0.25">
      <c r="A189" s="48" t="s">
        <v>117</v>
      </c>
      <c r="B189" s="49" t="s">
        <v>118</v>
      </c>
      <c r="C189" s="50" t="s">
        <v>119</v>
      </c>
      <c r="D189" s="17"/>
      <c r="E189" s="11"/>
      <c r="F189" s="14" t="s">
        <v>172</v>
      </c>
      <c r="G189" s="23" t="e">
        <f ca="1">G188/G53</f>
        <v>#REF!</v>
      </c>
      <c r="H189" s="30" t="e">
        <f>IF(H53=0, 0, H188/H53)</f>
        <v>#REF!</v>
      </c>
      <c r="I189" s="30">
        <v>0.5051776900804732</v>
      </c>
      <c r="J189" s="30">
        <v>0.51409125766871167</v>
      </c>
      <c r="K189" s="30">
        <v>0.52869994514536478</v>
      </c>
      <c r="L189" s="30">
        <v>0.50850738108255877</v>
      </c>
      <c r="M189" s="30">
        <v>0.48882764468942125</v>
      </c>
      <c r="N189" s="30">
        <v>0.49111236397289565</v>
      </c>
      <c r="O189" s="30">
        <v>0.49575116241782907</v>
      </c>
      <c r="P189" s="30">
        <v>0.50922400532384937</v>
      </c>
      <c r="Q189" s="30">
        <v>0.52876805437553098</v>
      </c>
      <c r="R189" s="30">
        <v>0.49195540187707287</v>
      </c>
      <c r="S189" s="30">
        <v>0.51292387374181569</v>
      </c>
      <c r="T189" s="30">
        <v>0.53535224737009879</v>
      </c>
      <c r="U189" s="30">
        <v>0.54757268866383535</v>
      </c>
      <c r="V189" s="30">
        <v>0.56004982387527957</v>
      </c>
      <c r="W189" s="30">
        <v>0.57615538260210764</v>
      </c>
      <c r="X189" s="30">
        <v>0.58823860835270092</v>
      </c>
      <c r="Y189" s="30">
        <v>0.60036808581000445</v>
      </c>
      <c r="Z189" s="30">
        <v>0.6317575721008809</v>
      </c>
      <c r="AA189" s="30">
        <v>0.6430305078497035</v>
      </c>
      <c r="AB189" s="30">
        <v>0.66373703080876989</v>
      </c>
      <c r="AC189" s="30">
        <v>0.67743496282437943</v>
      </c>
      <c r="AD189" s="30">
        <v>0.7068192880280626</v>
      </c>
      <c r="AE189" s="30">
        <v>0.72078790372351365</v>
      </c>
      <c r="AF189" s="30">
        <v>0.74314382456700168</v>
      </c>
      <c r="AG189" s="30">
        <v>0.75746781426298282</v>
      </c>
      <c r="AH189" s="30">
        <v>0.8140259335695651</v>
      </c>
      <c r="AI189" s="30">
        <v>0.82399541665020348</v>
      </c>
      <c r="AJ189" s="30">
        <v>0.82937442612479539</v>
      </c>
      <c r="AK189" s="30">
        <v>0.87866596082583381</v>
      </c>
      <c r="AL189" s="30">
        <v>0.87280136827213417</v>
      </c>
      <c r="AM189" s="30">
        <v>0.89241672265447214</v>
      </c>
      <c r="AN189" s="30">
        <v>0.94177673821317187</v>
      </c>
      <c r="AO189" s="30">
        <v>1.2854096789650216</v>
      </c>
      <c r="AP189" s="30">
        <v>1.3655139530214817</v>
      </c>
      <c r="AQ189" s="30">
        <v>1.3136586931299217</v>
      </c>
      <c r="AR189" s="30">
        <v>1.2936113143135821</v>
      </c>
      <c r="AS189" s="30">
        <v>1.3122893119175094</v>
      </c>
      <c r="AT189" s="30">
        <v>1.3862540614191385</v>
      </c>
      <c r="AU189" s="30">
        <v>1.4577618324824064</v>
      </c>
      <c r="AV189" s="30">
        <v>1.5307567316620241</v>
      </c>
      <c r="AW189" s="30">
        <v>1.646137918052331</v>
      </c>
      <c r="AX189" s="30">
        <v>1.7782716384487498</v>
      </c>
      <c r="AY189" s="30">
        <v>1.9049683106286879</v>
      </c>
      <c r="AZ189" s="30">
        <v>2.0473129238367762</v>
      </c>
      <c r="BA189" s="30">
        <v>2.3599637270460212</v>
      </c>
      <c r="BB189" s="30">
        <v>2.5108108108108107</v>
      </c>
      <c r="BC189" s="30">
        <v>2.6134246437383553</v>
      </c>
      <c r="BD189" s="30">
        <v>2.6384971745660031</v>
      </c>
      <c r="BE189" s="30">
        <v>2.6628600823045265</v>
      </c>
      <c r="BF189" s="30">
        <v>1</v>
      </c>
      <c r="BG189" s="30">
        <v>2.2704583739693236</v>
      </c>
      <c r="BH189" s="30">
        <v>2.3434012727105045</v>
      </c>
      <c r="BI189" s="30">
        <v>2.4654818523153943</v>
      </c>
      <c r="BJ189" s="30">
        <v>2.0179797044086065</v>
      </c>
      <c r="BK189" s="30">
        <v>2.0528659867278316</v>
      </c>
      <c r="BL189" s="30">
        <v>1.869901190777806</v>
      </c>
      <c r="BM189" s="30">
        <v>1.2435380464738477</v>
      </c>
      <c r="BN189" s="30">
        <v>1.1628358249747193</v>
      </c>
      <c r="BO189" s="30">
        <v>1.1610232024268263</v>
      </c>
      <c r="BP189" s="30">
        <v>1.116069257988709</v>
      </c>
      <c r="BQ189" s="30">
        <v>0.93878971707026004</v>
      </c>
      <c r="BR189" s="30">
        <v>0.94821973024649886</v>
      </c>
      <c r="BS189" s="30">
        <v>0.88288113381546374</v>
      </c>
      <c r="BT189" s="30">
        <v>0.82050760503536968</v>
      </c>
      <c r="BU189" s="30">
        <v>0.81853065044454842</v>
      </c>
      <c r="BV189" s="30">
        <v>0.73370526602258812</v>
      </c>
      <c r="BW189" s="30">
        <v>0.78103076427278817</v>
      </c>
      <c r="BX189" s="30">
        <v>0.79544495993251796</v>
      </c>
      <c r="BY189" s="30">
        <v>0.83210766502921252</v>
      </c>
      <c r="BZ189" s="30">
        <v>0.71299495926195988</v>
      </c>
      <c r="CA189" s="30">
        <v>0.68039202788923236</v>
      </c>
      <c r="CB189" s="30">
        <v>0.65309462245933292</v>
      </c>
      <c r="CC189" s="30">
        <v>3.3849422161794696</v>
      </c>
      <c r="CD189" s="30">
        <v>0.62881310776608501</v>
      </c>
      <c r="CE189" s="30">
        <v>0.62497392030043819</v>
      </c>
      <c r="CF189" s="30">
        <v>0.73169430014943426</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29" t="e">
        <f>#REF!</f>
        <v>#REF!</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9">
        <v>0</v>
      </c>
      <c r="AI196" s="29">
        <v>0</v>
      </c>
      <c r="AJ196" s="29">
        <v>0</v>
      </c>
      <c r="AK196" s="29">
        <v>0</v>
      </c>
      <c r="AL196" s="29">
        <v>0</v>
      </c>
      <c r="AM196" s="29">
        <v>0</v>
      </c>
      <c r="AN196" s="29">
        <v>0</v>
      </c>
      <c r="AO196" s="29">
        <v>0</v>
      </c>
      <c r="AP196" s="29">
        <v>0</v>
      </c>
      <c r="AQ196" s="29">
        <v>0</v>
      </c>
      <c r="AR196" s="29">
        <v>0</v>
      </c>
      <c r="AS196" s="29">
        <v>0</v>
      </c>
      <c r="AT196" s="29">
        <v>0</v>
      </c>
      <c r="AU196" s="29">
        <v>0</v>
      </c>
      <c r="AV196" s="29">
        <v>0</v>
      </c>
      <c r="AW196" s="29">
        <v>0</v>
      </c>
      <c r="AX196" s="29">
        <v>0</v>
      </c>
      <c r="AY196" s="29">
        <v>0</v>
      </c>
      <c r="AZ196" s="29">
        <v>0</v>
      </c>
      <c r="BA196" s="29">
        <v>0</v>
      </c>
      <c r="BB196" s="29">
        <v>0</v>
      </c>
      <c r="BC196" s="29">
        <v>0</v>
      </c>
      <c r="BD196" s="29">
        <v>0</v>
      </c>
      <c r="BE196" s="29">
        <v>0</v>
      </c>
      <c r="BF196" s="29">
        <v>0</v>
      </c>
      <c r="BG196" s="29">
        <v>0</v>
      </c>
      <c r="BH196" s="29">
        <v>0</v>
      </c>
      <c r="BI196" s="29">
        <v>0</v>
      </c>
      <c r="BJ196" s="29">
        <v>0</v>
      </c>
      <c r="BK196" s="29">
        <v>0</v>
      </c>
      <c r="BL196" s="29">
        <v>0</v>
      </c>
      <c r="BM196" s="29">
        <v>0</v>
      </c>
      <c r="BN196" s="29">
        <v>0</v>
      </c>
      <c r="BO196" s="29">
        <v>0</v>
      </c>
      <c r="BP196" s="29">
        <v>0</v>
      </c>
      <c r="BQ196" s="29">
        <v>0</v>
      </c>
      <c r="BR196" s="29">
        <v>0</v>
      </c>
      <c r="BS196" s="29">
        <v>0</v>
      </c>
      <c r="BT196" s="29">
        <v>0</v>
      </c>
      <c r="BU196" s="29">
        <v>0</v>
      </c>
      <c r="BV196" s="29">
        <v>0</v>
      </c>
      <c r="BW196" s="29">
        <v>0</v>
      </c>
      <c r="BX196" s="29">
        <v>0</v>
      </c>
      <c r="BY196" s="29">
        <v>0</v>
      </c>
      <c r="BZ196" s="29">
        <v>0</v>
      </c>
      <c r="CA196" s="29">
        <v>0</v>
      </c>
      <c r="CB196" s="29">
        <v>0</v>
      </c>
      <c r="CC196" s="29">
        <v>0</v>
      </c>
      <c r="CD196" s="29">
        <v>0</v>
      </c>
      <c r="CE196" s="29">
        <v>0</v>
      </c>
      <c r="CF196" s="29">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row>
    <row r="206" spans="1:84" ht="13.8" thickBot="1" x14ac:dyDescent="0.3">
      <c r="A206" s="17"/>
      <c r="B206" s="17"/>
      <c r="C206" s="17"/>
      <c r="D206" s="17"/>
      <c r="E206" s="11"/>
      <c r="F206" s="25" t="s">
        <v>192</v>
      </c>
      <c r="G206" s="1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89" t="e">
        <f>#REF!</f>
        <v>#REF!</v>
      </c>
      <c r="I207" s="89">
        <v>92612</v>
      </c>
      <c r="J207" s="89">
        <v>92179</v>
      </c>
      <c r="K207" s="89">
        <v>91557</v>
      </c>
      <c r="L207" s="89">
        <v>90953</v>
      </c>
      <c r="M207" s="89">
        <v>88990</v>
      </c>
      <c r="N207" s="89">
        <v>88720</v>
      </c>
      <c r="O207" s="89">
        <v>84594</v>
      </c>
      <c r="P207" s="89">
        <v>82862</v>
      </c>
      <c r="Q207" s="89">
        <v>81245</v>
      </c>
      <c r="R207" s="89">
        <v>78840</v>
      </c>
      <c r="S207" s="89">
        <v>78044</v>
      </c>
      <c r="T207" s="89">
        <v>74054</v>
      </c>
      <c r="U207" s="89">
        <v>70818</v>
      </c>
      <c r="V207" s="89">
        <v>69305</v>
      </c>
      <c r="W207" s="89">
        <v>65710</v>
      </c>
      <c r="X207" s="89">
        <v>65710</v>
      </c>
      <c r="Y207" s="89">
        <v>64417</v>
      </c>
      <c r="Z207" s="89">
        <v>63839</v>
      </c>
      <c r="AA207" s="89">
        <v>0</v>
      </c>
      <c r="AB207" s="89">
        <v>62257</v>
      </c>
      <c r="AC207" s="89">
        <v>61884</v>
      </c>
      <c r="AD207" s="89">
        <v>61498</v>
      </c>
      <c r="AE207" s="89">
        <v>60934</v>
      </c>
      <c r="AF207" s="89">
        <v>0</v>
      </c>
      <c r="AG207" s="89">
        <v>0</v>
      </c>
      <c r="AH207" s="89">
        <v>0</v>
      </c>
      <c r="AI207" s="89">
        <v>217849</v>
      </c>
      <c r="AJ207" s="89">
        <v>217318</v>
      </c>
      <c r="AK207" s="89">
        <v>216957</v>
      </c>
      <c r="AL207" s="89">
        <v>216666</v>
      </c>
      <c r="AM207" s="89">
        <v>216314</v>
      </c>
      <c r="AN207" s="89">
        <v>215917</v>
      </c>
      <c r="AO207" s="89">
        <v>215740</v>
      </c>
      <c r="AP207" s="89">
        <v>215656</v>
      </c>
      <c r="AQ207" s="89">
        <v>214963</v>
      </c>
      <c r="AR207" s="89">
        <v>214836</v>
      </c>
      <c r="AS207" s="89">
        <v>214409</v>
      </c>
      <c r="AT207" s="89">
        <v>214451</v>
      </c>
      <c r="AU207" s="89">
        <v>214437</v>
      </c>
      <c r="AV207" s="89">
        <v>213790</v>
      </c>
      <c r="AW207" s="89">
        <v>0</v>
      </c>
      <c r="AX207" s="89">
        <v>213099</v>
      </c>
      <c r="AY207" s="89">
        <v>0</v>
      </c>
      <c r="AZ207" s="89">
        <v>0</v>
      </c>
      <c r="BA207" s="89">
        <v>0</v>
      </c>
      <c r="BB207" s="89">
        <v>209944</v>
      </c>
      <c r="BC207" s="89">
        <v>209388</v>
      </c>
      <c r="BD207" s="89">
        <v>209006</v>
      </c>
      <c r="BE207" s="89">
        <v>0</v>
      </c>
      <c r="BF207" s="89">
        <v>0</v>
      </c>
      <c r="BG207" s="89">
        <v>0</v>
      </c>
      <c r="BH207" s="89">
        <v>0</v>
      </c>
      <c r="BI207" s="89">
        <v>0</v>
      </c>
      <c r="BJ207" s="89">
        <v>0</v>
      </c>
      <c r="BK207" s="89">
        <v>0</v>
      </c>
      <c r="BL207" s="89">
        <v>0</v>
      </c>
      <c r="BM207" s="89">
        <v>0</v>
      </c>
      <c r="BN207" s="89">
        <v>0</v>
      </c>
      <c r="BO207" s="89">
        <v>0</v>
      </c>
      <c r="BP207" s="89">
        <v>0</v>
      </c>
      <c r="BQ207" s="89">
        <v>0</v>
      </c>
      <c r="BR207" s="89">
        <v>0</v>
      </c>
      <c r="BS207" s="89">
        <v>0</v>
      </c>
      <c r="BT207" s="89">
        <v>0</v>
      </c>
      <c r="BU207" s="89">
        <v>0</v>
      </c>
      <c r="BV207" s="89">
        <v>0</v>
      </c>
      <c r="BW207" s="89">
        <v>4300</v>
      </c>
      <c r="BX207" s="89">
        <v>171061</v>
      </c>
      <c r="BY207" s="89">
        <v>0</v>
      </c>
      <c r="BZ207" s="89">
        <v>0</v>
      </c>
      <c r="CA207" s="89">
        <v>0</v>
      </c>
      <c r="CB207" s="89">
        <v>0</v>
      </c>
      <c r="CC207" s="89">
        <v>0</v>
      </c>
      <c r="CD207" s="89">
        <v>0</v>
      </c>
      <c r="CE207" s="89">
        <v>0</v>
      </c>
      <c r="CF207" s="89">
        <v>0</v>
      </c>
    </row>
    <row r="208" spans="1:84" x14ac:dyDescent="0.25">
      <c r="A208" s="48" t="s">
        <v>194</v>
      </c>
      <c r="B208" s="49" t="s">
        <v>16</v>
      </c>
      <c r="C208" s="50" t="s">
        <v>17</v>
      </c>
      <c r="D208" s="17"/>
      <c r="E208" s="11"/>
      <c r="F208" s="27" t="s">
        <v>115</v>
      </c>
      <c r="G208" s="23" t="e">
        <f ca="1" xml:space="preserve"> G207/G9</f>
        <v>#REF!</v>
      </c>
      <c r="H208" s="60" t="e">
        <f>IF(H9=0, 0, H207/H9)</f>
        <v>#REF!</v>
      </c>
      <c r="I208" s="60">
        <v>0</v>
      </c>
      <c r="J208" s="60">
        <v>0</v>
      </c>
      <c r="K208" s="60">
        <v>0</v>
      </c>
      <c r="L208" s="60">
        <v>0</v>
      </c>
      <c r="M208" s="60">
        <v>0</v>
      </c>
      <c r="N208" s="60">
        <v>0</v>
      </c>
      <c r="O208" s="60">
        <v>0</v>
      </c>
      <c r="P208" s="60">
        <v>0</v>
      </c>
      <c r="Q208" s="60">
        <v>0</v>
      </c>
      <c r="R208" s="60">
        <v>0</v>
      </c>
      <c r="S208" s="60">
        <v>0</v>
      </c>
      <c r="T208" s="60">
        <v>0</v>
      </c>
      <c r="U208" s="60">
        <v>0</v>
      </c>
      <c r="V208" s="60">
        <v>0</v>
      </c>
      <c r="W208" s="60">
        <v>0</v>
      </c>
      <c r="X208" s="60">
        <v>0</v>
      </c>
      <c r="Y208" s="60">
        <v>0</v>
      </c>
      <c r="Z208" s="60">
        <v>0</v>
      </c>
      <c r="AA208" s="60">
        <v>0</v>
      </c>
      <c r="AB208" s="60">
        <v>0</v>
      </c>
      <c r="AC208" s="60">
        <v>0</v>
      </c>
      <c r="AD208" s="60">
        <v>0</v>
      </c>
      <c r="AE208" s="60">
        <v>0</v>
      </c>
      <c r="AF208" s="60">
        <v>0</v>
      </c>
      <c r="AG208" s="60">
        <v>0</v>
      </c>
      <c r="AH208" s="60">
        <v>0</v>
      </c>
      <c r="AI208" s="60">
        <v>0</v>
      </c>
      <c r="AJ208" s="60">
        <v>0</v>
      </c>
      <c r="AK208" s="60">
        <v>0</v>
      </c>
      <c r="AL208" s="60">
        <v>0</v>
      </c>
      <c r="AM208" s="60">
        <v>0</v>
      </c>
      <c r="AN208" s="60">
        <v>0</v>
      </c>
      <c r="AO208" s="60">
        <v>0</v>
      </c>
      <c r="AP208" s="60">
        <v>0</v>
      </c>
      <c r="AQ208" s="60">
        <v>0</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0</v>
      </c>
      <c r="BS208" s="60">
        <v>0</v>
      </c>
      <c r="BT208" s="60">
        <v>0</v>
      </c>
      <c r="BU208" s="60">
        <v>0</v>
      </c>
      <c r="BV208" s="60">
        <v>0</v>
      </c>
      <c r="BW208" s="60">
        <v>0</v>
      </c>
      <c r="BX208" s="60">
        <v>0</v>
      </c>
      <c r="BY208" s="60">
        <v>0</v>
      </c>
      <c r="BZ208" s="60">
        <v>0</v>
      </c>
      <c r="CA208" s="60">
        <v>0</v>
      </c>
      <c r="CB208" s="60">
        <v>0</v>
      </c>
      <c r="CC208" s="60">
        <v>0</v>
      </c>
      <c r="CD208" s="60">
        <v>0</v>
      </c>
      <c r="CE208" s="60">
        <v>0</v>
      </c>
      <c r="CF208" s="6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217987</v>
      </c>
      <c r="AI209" s="116">
        <v>81</v>
      </c>
      <c r="AJ209" s="116">
        <v>81</v>
      </c>
      <c r="AK209" s="116">
        <v>81</v>
      </c>
      <c r="AL209" s="116">
        <v>81</v>
      </c>
      <c r="AM209" s="116">
        <v>81</v>
      </c>
      <c r="AN209" s="116">
        <v>81</v>
      </c>
      <c r="AO209" s="116">
        <v>81</v>
      </c>
      <c r="AP209" s="116">
        <v>81</v>
      </c>
      <c r="AQ209" s="116">
        <v>81</v>
      </c>
      <c r="AR209" s="116">
        <v>81</v>
      </c>
      <c r="AS209" s="116">
        <v>81</v>
      </c>
      <c r="AT209" s="116">
        <v>81</v>
      </c>
      <c r="AU209" s="116">
        <v>0</v>
      </c>
      <c r="AV209" s="116">
        <v>81</v>
      </c>
      <c r="AW209" s="116">
        <v>213252</v>
      </c>
      <c r="AX209" s="116">
        <v>81</v>
      </c>
      <c r="AY209" s="116">
        <v>0</v>
      </c>
      <c r="AZ209" s="116">
        <v>0</v>
      </c>
      <c r="BA209" s="116">
        <v>0</v>
      </c>
      <c r="BB209" s="116">
        <v>81</v>
      </c>
      <c r="BC209" s="116">
        <v>81</v>
      </c>
      <c r="BD209" s="116">
        <v>81</v>
      </c>
      <c r="BE209" s="116">
        <v>0</v>
      </c>
      <c r="BF209" s="116">
        <v>0</v>
      </c>
      <c r="BG209" s="116">
        <v>207168</v>
      </c>
      <c r="BH209" s="116">
        <v>205327</v>
      </c>
      <c r="BI209" s="116">
        <v>204633</v>
      </c>
      <c r="BJ209" s="116">
        <v>203529</v>
      </c>
      <c r="BK209" s="116">
        <v>202475</v>
      </c>
      <c r="BL209" s="116">
        <v>0</v>
      </c>
      <c r="BM209" s="116">
        <v>0</v>
      </c>
      <c r="BN209" s="116">
        <v>188502</v>
      </c>
      <c r="BO209" s="116">
        <v>186395</v>
      </c>
      <c r="BP209" s="116">
        <v>180225</v>
      </c>
      <c r="BQ209" s="116">
        <v>175611</v>
      </c>
      <c r="BR209" s="116">
        <v>184810</v>
      </c>
      <c r="BS209" s="116">
        <v>185291</v>
      </c>
      <c r="BT209" s="116">
        <v>182637</v>
      </c>
      <c r="BU209" s="116">
        <v>184060</v>
      </c>
      <c r="BV209" s="116">
        <v>179571</v>
      </c>
      <c r="BW209" s="116">
        <v>0</v>
      </c>
      <c r="BX209" s="116">
        <v>0</v>
      </c>
      <c r="BY209" s="116">
        <v>167651</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row>
    <row r="212" spans="1:84" ht="13.8" thickBot="1" x14ac:dyDescent="0.3">
      <c r="A212" s="17"/>
      <c r="B212" s="17"/>
      <c r="C212" s="17"/>
      <c r="D212" s="17"/>
      <c r="E212" s="11"/>
      <c r="F212" s="25" t="s">
        <v>196</v>
      </c>
      <c r="G212" s="1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89" t="e">
        <f>#REF!</f>
        <v>#REF!</v>
      </c>
      <c r="I213" s="89">
        <v>0</v>
      </c>
      <c r="J213" s="89">
        <v>0</v>
      </c>
      <c r="K213" s="89">
        <v>0</v>
      </c>
      <c r="L213" s="89">
        <v>0</v>
      </c>
      <c r="M213" s="89">
        <v>0</v>
      </c>
      <c r="N213" s="89">
        <v>0</v>
      </c>
      <c r="O213" s="89">
        <v>0</v>
      </c>
      <c r="P213" s="89">
        <v>0</v>
      </c>
      <c r="Q213" s="89">
        <v>0</v>
      </c>
      <c r="R213" s="89">
        <v>0</v>
      </c>
      <c r="S213" s="89">
        <v>0</v>
      </c>
      <c r="T213" s="89">
        <v>0</v>
      </c>
      <c r="U213" s="89">
        <v>0</v>
      </c>
      <c r="V213" s="89">
        <v>0</v>
      </c>
      <c r="W213" s="89">
        <v>0</v>
      </c>
      <c r="X213" s="89">
        <v>0</v>
      </c>
      <c r="Y213" s="89">
        <v>0</v>
      </c>
      <c r="Z213" s="89">
        <v>0</v>
      </c>
      <c r="AA213" s="89">
        <v>0</v>
      </c>
      <c r="AB213" s="89">
        <v>0</v>
      </c>
      <c r="AC213" s="89">
        <v>0</v>
      </c>
      <c r="AD213" s="89">
        <v>0</v>
      </c>
      <c r="AE213" s="89">
        <v>0</v>
      </c>
      <c r="AF213" s="89">
        <v>60030</v>
      </c>
      <c r="AG213" s="89">
        <v>60025</v>
      </c>
      <c r="AH213" s="89">
        <v>0</v>
      </c>
      <c r="AI213" s="89">
        <v>0</v>
      </c>
      <c r="AJ213" s="89">
        <v>0</v>
      </c>
      <c r="AK213" s="89">
        <v>0</v>
      </c>
      <c r="AL213" s="89">
        <v>0</v>
      </c>
      <c r="AM213" s="89">
        <v>0</v>
      </c>
      <c r="AN213" s="89">
        <v>0</v>
      </c>
      <c r="AO213" s="89">
        <v>0</v>
      </c>
      <c r="AP213" s="89">
        <v>0</v>
      </c>
      <c r="AQ213" s="89">
        <v>0</v>
      </c>
      <c r="AR213" s="89">
        <v>0</v>
      </c>
      <c r="AS213" s="89">
        <v>0</v>
      </c>
      <c r="AT213" s="89">
        <v>0</v>
      </c>
      <c r="AU213" s="89">
        <v>0</v>
      </c>
      <c r="AV213" s="89">
        <v>0</v>
      </c>
      <c r="AW213" s="89">
        <v>0</v>
      </c>
      <c r="AX213" s="89">
        <v>0</v>
      </c>
      <c r="AY213" s="89">
        <v>212460</v>
      </c>
      <c r="AZ213" s="89">
        <v>211803</v>
      </c>
      <c r="BA213" s="89">
        <v>210564</v>
      </c>
      <c r="BB213" s="89">
        <v>0</v>
      </c>
      <c r="BC213" s="89">
        <v>0</v>
      </c>
      <c r="BD213" s="89">
        <v>0</v>
      </c>
      <c r="BE213" s="89">
        <v>208407</v>
      </c>
      <c r="BF213" s="89">
        <v>207771</v>
      </c>
      <c r="BG213" s="89">
        <v>0</v>
      </c>
      <c r="BH213" s="89">
        <v>81</v>
      </c>
      <c r="BI213" s="89">
        <v>0</v>
      </c>
      <c r="BJ213" s="89">
        <v>0</v>
      </c>
      <c r="BK213" s="89">
        <v>0</v>
      </c>
      <c r="BL213" s="89">
        <v>0</v>
      </c>
      <c r="BM213" s="89">
        <v>0</v>
      </c>
      <c r="BN213" s="89">
        <v>0</v>
      </c>
      <c r="BO213" s="89">
        <v>0</v>
      </c>
      <c r="BP213" s="89">
        <v>0</v>
      </c>
      <c r="BQ213" s="89">
        <v>0</v>
      </c>
      <c r="BR213" s="89">
        <v>0</v>
      </c>
      <c r="BS213" s="89">
        <v>0</v>
      </c>
      <c r="BT213" s="89">
        <v>0</v>
      </c>
      <c r="BU213" s="89">
        <v>0</v>
      </c>
      <c r="BV213" s="89">
        <v>0</v>
      </c>
      <c r="BW213" s="89">
        <v>1759</v>
      </c>
      <c r="BX213" s="89">
        <v>1759</v>
      </c>
      <c r="BY213" s="89">
        <v>1759</v>
      </c>
      <c r="BZ213" s="89">
        <v>0</v>
      </c>
      <c r="CA213" s="89">
        <v>0</v>
      </c>
      <c r="CB213" s="89">
        <v>0</v>
      </c>
      <c r="CC213" s="89">
        <v>0</v>
      </c>
      <c r="CD213" s="89">
        <v>0</v>
      </c>
      <c r="CE213" s="89">
        <v>0</v>
      </c>
      <c r="CF213" s="89">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81</v>
      </c>
      <c r="J215" s="116">
        <v>81</v>
      </c>
      <c r="K215" s="116">
        <v>81</v>
      </c>
      <c r="L215" s="116">
        <v>81</v>
      </c>
      <c r="M215" s="116">
        <v>81</v>
      </c>
      <c r="N215" s="116">
        <v>81</v>
      </c>
      <c r="O215" s="116">
        <v>81</v>
      </c>
      <c r="P215" s="116">
        <v>81</v>
      </c>
      <c r="Q215" s="116">
        <v>81</v>
      </c>
      <c r="R215" s="116">
        <v>81</v>
      </c>
      <c r="S215" s="116">
        <v>81</v>
      </c>
      <c r="T215" s="116">
        <v>81</v>
      </c>
      <c r="U215" s="116">
        <v>81</v>
      </c>
      <c r="V215" s="116">
        <v>81</v>
      </c>
      <c r="W215" s="116">
        <v>81</v>
      </c>
      <c r="X215" s="116">
        <v>81</v>
      </c>
      <c r="Y215" s="116">
        <v>81</v>
      </c>
      <c r="Z215" s="116">
        <v>81</v>
      </c>
      <c r="AA215" s="116">
        <v>0</v>
      </c>
      <c r="AB215" s="116">
        <v>81</v>
      </c>
      <c r="AC215" s="116">
        <v>81</v>
      </c>
      <c r="AD215" s="116">
        <v>81</v>
      </c>
      <c r="AE215" s="116">
        <v>81</v>
      </c>
      <c r="AF215" s="116">
        <v>81</v>
      </c>
      <c r="AG215" s="116">
        <v>81</v>
      </c>
      <c r="AH215" s="116">
        <v>81</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81</v>
      </c>
      <c r="AX215" s="116">
        <v>0</v>
      </c>
      <c r="AY215" s="116">
        <v>81</v>
      </c>
      <c r="AZ215" s="116">
        <v>81</v>
      </c>
      <c r="BA215" s="116">
        <v>81</v>
      </c>
      <c r="BB215" s="116">
        <v>0</v>
      </c>
      <c r="BC215" s="116">
        <v>0</v>
      </c>
      <c r="BD215" s="116">
        <v>0</v>
      </c>
      <c r="BE215" s="116">
        <v>81</v>
      </c>
      <c r="BF215" s="116">
        <v>81</v>
      </c>
      <c r="BG215" s="116">
        <v>81</v>
      </c>
      <c r="BH215" s="116">
        <v>0</v>
      </c>
      <c r="BI215" s="116">
        <v>81</v>
      </c>
      <c r="BJ215" s="116">
        <v>81</v>
      </c>
      <c r="BK215" s="116">
        <v>81</v>
      </c>
      <c r="BL215" s="116">
        <v>0</v>
      </c>
      <c r="BM215" s="116">
        <v>0</v>
      </c>
      <c r="BN215" s="116">
        <v>1759</v>
      </c>
      <c r="BO215" s="116">
        <v>1759</v>
      </c>
      <c r="BP215" s="116">
        <v>1759</v>
      </c>
      <c r="BQ215" s="116">
        <v>1759</v>
      </c>
      <c r="BR215" s="116">
        <v>1759</v>
      </c>
      <c r="BS215" s="116">
        <v>1759</v>
      </c>
      <c r="BT215" s="116">
        <v>0</v>
      </c>
      <c r="BU215" s="116">
        <v>1759</v>
      </c>
      <c r="BV215" s="116">
        <v>1759</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26" t="e">
        <f>#REF!</f>
        <v>#REF!</v>
      </c>
      <c r="I224" s="126">
        <v>628</v>
      </c>
      <c r="J224" s="126">
        <v>636</v>
      </c>
      <c r="K224" s="126">
        <v>684</v>
      </c>
      <c r="L224" s="126">
        <v>682</v>
      </c>
      <c r="M224" s="126">
        <v>677</v>
      </c>
      <c r="N224" s="126">
        <v>639</v>
      </c>
      <c r="O224" s="126">
        <v>41</v>
      </c>
      <c r="P224" s="126">
        <v>628</v>
      </c>
      <c r="Q224" s="126">
        <v>604</v>
      </c>
      <c r="R224" s="126">
        <v>599</v>
      </c>
      <c r="S224" s="126">
        <v>618</v>
      </c>
      <c r="T224" s="126">
        <v>637</v>
      </c>
      <c r="U224" s="126">
        <v>623</v>
      </c>
      <c r="V224" s="126">
        <v>613</v>
      </c>
      <c r="W224" s="126">
        <v>631</v>
      </c>
      <c r="X224" s="126">
        <v>608</v>
      </c>
      <c r="Y224" s="126">
        <v>617</v>
      </c>
      <c r="Z224" s="126">
        <v>609</v>
      </c>
      <c r="AA224" s="126">
        <v>602</v>
      </c>
      <c r="AB224" s="126">
        <v>595</v>
      </c>
      <c r="AC224" s="126">
        <v>594</v>
      </c>
      <c r="AD224" s="126">
        <v>585</v>
      </c>
      <c r="AE224" s="126">
        <v>589</v>
      </c>
      <c r="AF224" s="126">
        <v>593</v>
      </c>
      <c r="AG224" s="126">
        <v>6</v>
      </c>
      <c r="AH224" s="126">
        <v>584</v>
      </c>
      <c r="AI224" s="126">
        <v>33</v>
      </c>
      <c r="AJ224" s="126">
        <v>576</v>
      </c>
      <c r="AK224" s="126">
        <v>14</v>
      </c>
      <c r="AL224" s="126">
        <v>574</v>
      </c>
      <c r="AM224" s="126">
        <v>23</v>
      </c>
      <c r="AN224" s="126">
        <v>555</v>
      </c>
      <c r="AO224" s="126">
        <v>549</v>
      </c>
      <c r="AP224" s="126">
        <v>35</v>
      </c>
      <c r="AQ224" s="126">
        <v>541</v>
      </c>
      <c r="AR224" s="126">
        <v>545</v>
      </c>
      <c r="AS224" s="126">
        <v>546</v>
      </c>
      <c r="AT224" s="126">
        <v>545</v>
      </c>
      <c r="AU224" s="126">
        <v>533</v>
      </c>
      <c r="AV224" s="126">
        <v>532</v>
      </c>
      <c r="AW224" s="126">
        <v>534</v>
      </c>
      <c r="AX224" s="126">
        <v>516</v>
      </c>
      <c r="AY224" s="126">
        <v>488</v>
      </c>
      <c r="AZ224" s="126">
        <v>498</v>
      </c>
      <c r="BA224" s="126">
        <v>488</v>
      </c>
      <c r="BB224" s="126">
        <v>477</v>
      </c>
      <c r="BC224" s="126">
        <v>479</v>
      </c>
      <c r="BD224" s="126">
        <v>483</v>
      </c>
      <c r="BE224" s="126">
        <v>483</v>
      </c>
      <c r="BF224" s="126">
        <v>479</v>
      </c>
      <c r="BG224" s="126">
        <v>473</v>
      </c>
      <c r="BH224" s="126">
        <v>478</v>
      </c>
      <c r="BI224" s="126">
        <v>477</v>
      </c>
      <c r="BJ224" s="126">
        <v>473</v>
      </c>
      <c r="BK224" s="126">
        <v>508</v>
      </c>
      <c r="BL224" s="126">
        <v>517</v>
      </c>
      <c r="BM224" s="126">
        <v>516</v>
      </c>
      <c r="BN224" s="126">
        <v>510</v>
      </c>
      <c r="BO224" s="126">
        <v>518</v>
      </c>
      <c r="BP224" s="126">
        <v>516</v>
      </c>
      <c r="BQ224" s="126">
        <v>519</v>
      </c>
      <c r="BR224" s="126">
        <v>509</v>
      </c>
      <c r="BS224" s="126">
        <v>507</v>
      </c>
      <c r="BT224" s="126">
        <v>507</v>
      </c>
      <c r="BU224" s="126">
        <v>506</v>
      </c>
      <c r="BV224" s="126">
        <v>501</v>
      </c>
      <c r="BW224" s="126">
        <v>500</v>
      </c>
      <c r="BX224" s="126">
        <v>495</v>
      </c>
      <c r="BY224" s="126">
        <v>494</v>
      </c>
      <c r="BZ224" s="126">
        <v>487</v>
      </c>
      <c r="CA224" s="126">
        <v>489</v>
      </c>
      <c r="CB224" s="126">
        <v>485</v>
      </c>
      <c r="CC224" s="126">
        <v>482</v>
      </c>
      <c r="CD224" s="126">
        <v>480</v>
      </c>
      <c r="CE224" s="126">
        <v>479</v>
      </c>
      <c r="CF224" s="126">
        <v>478</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26" t="e">
        <f>#REF!</f>
        <v>#REF!</v>
      </c>
      <c r="I225" s="126">
        <v>18</v>
      </c>
      <c r="J225" s="126">
        <v>18</v>
      </c>
      <c r="K225" s="126">
        <v>32</v>
      </c>
      <c r="L225" s="126">
        <v>27</v>
      </c>
      <c r="M225" s="126">
        <v>42</v>
      </c>
      <c r="N225" s="126">
        <v>55</v>
      </c>
      <c r="O225" s="126">
        <v>615</v>
      </c>
      <c r="P225" s="126">
        <v>54</v>
      </c>
      <c r="Q225" s="126">
        <v>99</v>
      </c>
      <c r="R225" s="126">
        <v>13</v>
      </c>
      <c r="S225" s="126">
        <v>37</v>
      </c>
      <c r="T225" s="126">
        <v>58</v>
      </c>
      <c r="U225" s="126">
        <v>42</v>
      </c>
      <c r="V225" s="126">
        <v>41</v>
      </c>
      <c r="W225" s="126">
        <v>31</v>
      </c>
      <c r="X225" s="126">
        <v>36</v>
      </c>
      <c r="Y225" s="126">
        <v>22</v>
      </c>
      <c r="Z225" s="126">
        <v>19</v>
      </c>
      <c r="AA225" s="126">
        <v>14</v>
      </c>
      <c r="AB225" s="126">
        <v>33</v>
      </c>
      <c r="AC225" s="126">
        <v>28</v>
      </c>
      <c r="AD225" s="126">
        <v>13</v>
      </c>
      <c r="AE225" s="126">
        <v>14</v>
      </c>
      <c r="AF225" s="126">
        <v>9</v>
      </c>
      <c r="AG225" s="126">
        <v>590</v>
      </c>
      <c r="AH225" s="126">
        <v>20</v>
      </c>
      <c r="AI225" s="126">
        <v>576</v>
      </c>
      <c r="AJ225" s="126">
        <v>9</v>
      </c>
      <c r="AK225" s="126">
        <v>575</v>
      </c>
      <c r="AL225" s="126">
        <v>13</v>
      </c>
      <c r="AM225" s="126">
        <v>561</v>
      </c>
      <c r="AN225" s="126">
        <v>12</v>
      </c>
      <c r="AO225" s="126">
        <v>17</v>
      </c>
      <c r="AP225" s="126">
        <v>543</v>
      </c>
      <c r="AQ225" s="126">
        <v>8</v>
      </c>
      <c r="AR225" s="126">
        <v>13</v>
      </c>
      <c r="AS225" s="126">
        <v>24</v>
      </c>
      <c r="AT225" s="126">
        <v>7</v>
      </c>
      <c r="AU225" s="126">
        <v>40</v>
      </c>
      <c r="AV225" s="126">
        <v>16</v>
      </c>
      <c r="AW225" s="126">
        <v>8</v>
      </c>
      <c r="AX225" s="126">
        <v>31</v>
      </c>
      <c r="AY225" s="126">
        <v>34</v>
      </c>
      <c r="AZ225" s="126">
        <v>11</v>
      </c>
      <c r="BA225" s="126">
        <v>50</v>
      </c>
      <c r="BB225" s="126">
        <v>15</v>
      </c>
      <c r="BC225" s="126">
        <v>7</v>
      </c>
      <c r="BD225" s="126">
        <v>42</v>
      </c>
      <c r="BE225" s="126">
        <v>10</v>
      </c>
      <c r="BF225" s="126">
        <v>17</v>
      </c>
      <c r="BG225" s="126">
        <v>12</v>
      </c>
      <c r="BH225" s="126">
        <v>3</v>
      </c>
      <c r="BI225" s="126">
        <v>6</v>
      </c>
      <c r="BJ225" s="126">
        <v>10</v>
      </c>
      <c r="BK225" s="126">
        <v>7</v>
      </c>
      <c r="BL225" s="126">
        <v>8</v>
      </c>
      <c r="BM225" s="126">
        <v>6</v>
      </c>
      <c r="BN225" s="126">
        <v>20</v>
      </c>
      <c r="BO225" s="126">
        <v>7</v>
      </c>
      <c r="BP225" s="126">
        <v>21</v>
      </c>
      <c r="BQ225" s="126">
        <v>10</v>
      </c>
      <c r="BR225" s="126">
        <v>14</v>
      </c>
      <c r="BS225" s="126">
        <v>8</v>
      </c>
      <c r="BT225" s="126">
        <v>9</v>
      </c>
      <c r="BU225" s="126">
        <v>10</v>
      </c>
      <c r="BV225" s="126">
        <v>9</v>
      </c>
      <c r="BW225" s="126">
        <v>13</v>
      </c>
      <c r="BX225" s="126">
        <v>13</v>
      </c>
      <c r="BY225" s="126">
        <v>9</v>
      </c>
      <c r="BZ225" s="126">
        <v>28</v>
      </c>
      <c r="CA225" s="126">
        <v>11</v>
      </c>
      <c r="CB225" s="126">
        <v>18</v>
      </c>
      <c r="CC225" s="126">
        <v>13</v>
      </c>
      <c r="CD225" s="126">
        <v>10</v>
      </c>
      <c r="CE225" s="126">
        <v>14</v>
      </c>
      <c r="CF225" s="126">
        <v>12</v>
      </c>
    </row>
    <row r="226" spans="1:84" x14ac:dyDescent="0.25">
      <c r="A226" s="17"/>
      <c r="B226" s="17"/>
      <c r="C226" s="17"/>
      <c r="D226" s="17"/>
      <c r="E226" s="11"/>
      <c r="F226" s="27" t="s">
        <v>68</v>
      </c>
      <c r="G226" s="106" t="e">
        <f ca="1" xml:space="preserve"> G225/G8</f>
        <v>#REF!</v>
      </c>
      <c r="H226" s="74" t="e">
        <f>IF(H8=0, 0, H225/H8)</f>
        <v>#REF!</v>
      </c>
      <c r="I226" s="74">
        <v>8.4933704525079034E-4</v>
      </c>
      <c r="J226" s="74">
        <v>8.470588235294118E-4</v>
      </c>
      <c r="K226" s="74">
        <v>1.4986184611061677E-3</v>
      </c>
      <c r="L226" s="74">
        <v>1.2603865185323499E-3</v>
      </c>
      <c r="M226" s="74">
        <v>1.9585898153329602E-3</v>
      </c>
      <c r="N226" s="74">
        <v>2.5650592295494825E-3</v>
      </c>
      <c r="O226" s="74">
        <v>2.8636617619668465E-2</v>
      </c>
      <c r="P226" s="74">
        <v>2.5105769677809288E-3</v>
      </c>
      <c r="Q226" s="74">
        <v>4.5943939112678672E-3</v>
      </c>
      <c r="R226" s="74">
        <v>6.0227009497336112E-4</v>
      </c>
      <c r="S226" s="74">
        <v>1.7134389182180236E-3</v>
      </c>
      <c r="T226" s="74">
        <v>2.6810890768732953E-3</v>
      </c>
      <c r="U226" s="74">
        <v>1.9361976765627882E-3</v>
      </c>
      <c r="V226" s="74">
        <v>1.8855776306107431E-3</v>
      </c>
      <c r="W226" s="74">
        <v>1.4246978261868652E-3</v>
      </c>
      <c r="X226" s="74">
        <v>1.655933762649494E-3</v>
      </c>
      <c r="Y226" s="74">
        <v>1.011261778901402E-3</v>
      </c>
      <c r="Z226" s="74">
        <v>8.7308151824280853E-4</v>
      </c>
      <c r="AA226" s="74">
        <v>6.4143681847338033E-4</v>
      </c>
      <c r="AB226" s="74">
        <v>1.5047879616963064E-3</v>
      </c>
      <c r="AC226" s="74">
        <v>1.2752197476886642E-3</v>
      </c>
      <c r="AD226" s="74">
        <v>5.9139295787462472E-4</v>
      </c>
      <c r="AE226" s="74">
        <v>6.3598782537591428E-4</v>
      </c>
      <c r="AF226" s="74">
        <v>4.0886789024168635E-4</v>
      </c>
      <c r="AG226" s="74">
        <v>2.6778014795987837E-2</v>
      </c>
      <c r="AH226" s="74">
        <v>9.0715290062139977E-4</v>
      </c>
      <c r="AI226" s="74">
        <v>2.6123633724885482E-2</v>
      </c>
      <c r="AJ226" s="74">
        <v>4.0799673602611179E-4</v>
      </c>
      <c r="AK226" s="74">
        <v>2.6047565118912798E-2</v>
      </c>
      <c r="AL226" s="74">
        <v>5.885815185403178E-4</v>
      </c>
      <c r="AM226" s="74">
        <v>2.5369692036358703E-2</v>
      </c>
      <c r="AN226" s="74">
        <v>5.4176072234762981E-4</v>
      </c>
      <c r="AO226" s="74">
        <v>7.8308535630383712E-4</v>
      </c>
      <c r="AP226" s="74">
        <v>2.4936854190585535E-2</v>
      </c>
      <c r="AQ226" s="74">
        <v>3.5888923780898121E-4</v>
      </c>
      <c r="AR226" s="74">
        <v>5.956199028681389E-4</v>
      </c>
      <c r="AS226" s="74">
        <v>1.0980463924600815E-3</v>
      </c>
      <c r="AT226" s="74">
        <v>3.1992687385740403E-4</v>
      </c>
      <c r="AU226" s="74">
        <v>1.8294077292476561E-3</v>
      </c>
      <c r="AV226" s="74">
        <v>7.307938247921805E-4</v>
      </c>
      <c r="AW226" s="74">
        <v>3.6584808158412221E-4</v>
      </c>
      <c r="AX226" s="74">
        <v>1.4159130355348498E-3</v>
      </c>
      <c r="AY226" s="74">
        <v>1.5520861864329407E-3</v>
      </c>
      <c r="AZ226" s="74">
        <v>5.0244370346686157E-4</v>
      </c>
      <c r="BA226" s="74">
        <v>2.284252364201197E-3</v>
      </c>
      <c r="BB226" s="74">
        <v>6.8362045392398143E-4</v>
      </c>
      <c r="BC226" s="74">
        <v>3.1928480204342275E-4</v>
      </c>
      <c r="BD226" s="74">
        <v>1.9159709867250581E-3</v>
      </c>
      <c r="BE226" s="74">
        <v>4.5655846231109894E-4</v>
      </c>
      <c r="BF226" s="74">
        <v>7.7420530102923759E-4</v>
      </c>
      <c r="BG226" s="74">
        <v>5.4629882545752522E-4</v>
      </c>
      <c r="BH226" s="74">
        <v>1.3685507048036131E-4</v>
      </c>
      <c r="BI226" s="74">
        <v>2.7285129604365623E-4</v>
      </c>
      <c r="BJ226" s="74">
        <v>4.5367933944288175E-4</v>
      </c>
      <c r="BK226" s="74">
        <v>3.166131439685196E-4</v>
      </c>
      <c r="BL226" s="74">
        <v>3.4916201117318437E-4</v>
      </c>
      <c r="BM226" s="74">
        <v>2.6187150837988826E-4</v>
      </c>
      <c r="BN226" s="74">
        <v>8.6229197206174008E-4</v>
      </c>
      <c r="BO226" s="74">
        <v>3.0146425495262703E-4</v>
      </c>
      <c r="BP226" s="74">
        <v>9.0295394934858321E-4</v>
      </c>
      <c r="BQ226" s="74">
        <v>4.2892682508364073E-4</v>
      </c>
      <c r="BR226" s="74">
        <v>5.9882800804140471E-4</v>
      </c>
      <c r="BS226" s="74">
        <v>3.3876773237349141E-4</v>
      </c>
      <c r="BT226" s="74">
        <v>3.8111369892017784E-4</v>
      </c>
      <c r="BU226" s="74">
        <v>4.2345966546686428E-4</v>
      </c>
      <c r="BV226" s="74">
        <v>3.8072676509158597E-4</v>
      </c>
      <c r="BW226" s="74">
        <v>5.4856949953582584E-4</v>
      </c>
      <c r="BX226" s="74">
        <v>5.4799140075032665E-4</v>
      </c>
      <c r="BY226" s="74">
        <v>3.7859666834931852E-4</v>
      </c>
      <c r="BZ226" s="74">
        <v>1.1743981209630064E-3</v>
      </c>
      <c r="CA226" s="74">
        <v>4.5946284616348525E-4</v>
      </c>
      <c r="CB226" s="74">
        <v>7.458357503936355E-4</v>
      </c>
      <c r="CC226" s="74">
        <v>5.3394668747689658E-4</v>
      </c>
      <c r="CD226" s="74">
        <v>4.0874718986306971E-4</v>
      </c>
      <c r="CE226" s="74">
        <v>5.7084607543323135E-4</v>
      </c>
      <c r="CF226" s="74">
        <v>4.8893778266715564E-4</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20</v>
      </c>
      <c r="J233" s="73">
        <v>19</v>
      </c>
      <c r="K233" s="73">
        <v>19</v>
      </c>
      <c r="L233" s="73">
        <v>17</v>
      </c>
      <c r="M233" s="73">
        <v>17</v>
      </c>
      <c r="N233" s="73">
        <v>17</v>
      </c>
      <c r="O233" s="73">
        <v>17</v>
      </c>
      <c r="P233" s="73">
        <v>20</v>
      </c>
      <c r="Q233" s="73">
        <v>14</v>
      </c>
      <c r="R233" s="73">
        <v>21</v>
      </c>
      <c r="S233" s="73">
        <v>21</v>
      </c>
      <c r="T233" s="73">
        <v>21</v>
      </c>
      <c r="U233" s="73">
        <v>20</v>
      </c>
      <c r="V233" s="73">
        <v>21</v>
      </c>
      <c r="W233" s="73">
        <v>20</v>
      </c>
      <c r="X233" s="73">
        <v>19</v>
      </c>
      <c r="Y233" s="73">
        <v>20</v>
      </c>
      <c r="Z233" s="73">
        <v>14</v>
      </c>
      <c r="AA233" s="73">
        <v>15</v>
      </c>
      <c r="AB233" s="73">
        <v>14</v>
      </c>
      <c r="AC233" s="73">
        <v>14</v>
      </c>
      <c r="AD233" s="73">
        <v>14</v>
      </c>
      <c r="AE233" s="73">
        <v>14</v>
      </c>
      <c r="AF233" s="73">
        <v>13</v>
      </c>
      <c r="AG233" s="73">
        <v>16</v>
      </c>
      <c r="AH233" s="73">
        <v>11</v>
      </c>
      <c r="AI233" s="73">
        <v>23</v>
      </c>
      <c r="AJ233" s="73">
        <v>23</v>
      </c>
      <c r="AK233" s="73">
        <v>23</v>
      </c>
      <c r="AL233" s="73">
        <v>22</v>
      </c>
      <c r="AM233" s="73">
        <v>21</v>
      </c>
      <c r="AN233" s="73">
        <v>22</v>
      </c>
      <c r="AO233" s="73">
        <v>23</v>
      </c>
      <c r="AP233" s="73">
        <v>24</v>
      </c>
      <c r="AQ233" s="73">
        <v>24</v>
      </c>
      <c r="AR233" s="73">
        <v>34</v>
      </c>
      <c r="AS233" s="73">
        <v>33</v>
      </c>
      <c r="AT233" s="73">
        <v>31</v>
      </c>
      <c r="AU233" s="73">
        <v>32</v>
      </c>
      <c r="AV233" s="73">
        <v>31</v>
      </c>
      <c r="AW233" s="73">
        <v>30</v>
      </c>
      <c r="AX233" s="73">
        <v>32</v>
      </c>
      <c r="AY233" s="73">
        <v>32</v>
      </c>
      <c r="AZ233" s="73">
        <v>35</v>
      </c>
      <c r="BA233" s="73">
        <v>48</v>
      </c>
      <c r="BB233" s="73">
        <v>48</v>
      </c>
      <c r="BC233" s="73">
        <v>46</v>
      </c>
      <c r="BD233" s="73">
        <v>45</v>
      </c>
      <c r="BE233" s="73">
        <v>44</v>
      </c>
      <c r="BF233" s="73">
        <v>43</v>
      </c>
      <c r="BG233" s="73">
        <v>42</v>
      </c>
      <c r="BH233" s="73">
        <v>44</v>
      </c>
      <c r="BI233" s="73">
        <v>46</v>
      </c>
      <c r="BJ233" s="73">
        <v>47</v>
      </c>
      <c r="BK233" s="73">
        <v>50</v>
      </c>
      <c r="BL233" s="73">
        <v>48</v>
      </c>
      <c r="BM233" s="73">
        <v>45</v>
      </c>
      <c r="BN233" s="73">
        <v>46</v>
      </c>
      <c r="BO233" s="73">
        <v>47</v>
      </c>
      <c r="BP233" s="73">
        <v>49</v>
      </c>
      <c r="BQ233" s="73">
        <v>48</v>
      </c>
      <c r="BR233" s="73">
        <v>47</v>
      </c>
      <c r="BS233" s="73">
        <v>45</v>
      </c>
      <c r="BT233" s="73">
        <v>50</v>
      </c>
      <c r="BU233" s="73">
        <v>50</v>
      </c>
      <c r="BV233" s="73">
        <v>51</v>
      </c>
      <c r="BW233" s="73">
        <v>49</v>
      </c>
      <c r="BX233" s="73">
        <v>50</v>
      </c>
      <c r="BY233" s="73">
        <v>57</v>
      </c>
      <c r="BZ233" s="73">
        <v>57</v>
      </c>
      <c r="CA233" s="73">
        <v>58</v>
      </c>
      <c r="CB233" s="73">
        <v>59</v>
      </c>
      <c r="CC233" s="73">
        <v>64</v>
      </c>
      <c r="CD233" s="73">
        <v>66</v>
      </c>
      <c r="CE233" s="73">
        <v>71</v>
      </c>
      <c r="CF233" s="73">
        <v>70</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2</v>
      </c>
      <c r="J234" s="73">
        <v>3</v>
      </c>
      <c r="K234" s="73">
        <v>3</v>
      </c>
      <c r="L234" s="73">
        <v>3</v>
      </c>
      <c r="M234" s="73">
        <v>3</v>
      </c>
      <c r="N234" s="73">
        <v>3</v>
      </c>
      <c r="O234" s="73">
        <v>4</v>
      </c>
      <c r="P234" s="73">
        <v>4</v>
      </c>
      <c r="Q234" s="73">
        <v>3</v>
      </c>
      <c r="R234" s="73">
        <v>4</v>
      </c>
      <c r="S234" s="73">
        <v>4</v>
      </c>
      <c r="T234" s="73">
        <v>4</v>
      </c>
      <c r="U234" s="73">
        <v>4</v>
      </c>
      <c r="V234" s="73">
        <v>4</v>
      </c>
      <c r="W234" s="73">
        <v>4</v>
      </c>
      <c r="X234" s="73">
        <v>4</v>
      </c>
      <c r="Y234" s="73">
        <v>3</v>
      </c>
      <c r="Z234" s="73">
        <v>3</v>
      </c>
      <c r="AA234" s="73">
        <v>3</v>
      </c>
      <c r="AB234" s="73">
        <v>3</v>
      </c>
      <c r="AC234" s="73">
        <v>2</v>
      </c>
      <c r="AD234" s="73">
        <v>2</v>
      </c>
      <c r="AE234" s="73">
        <v>3</v>
      </c>
      <c r="AF234" s="73">
        <v>2</v>
      </c>
      <c r="AG234" s="73">
        <v>4</v>
      </c>
      <c r="AH234" s="73">
        <v>3</v>
      </c>
      <c r="AI234" s="73">
        <v>7</v>
      </c>
      <c r="AJ234" s="73">
        <v>7</v>
      </c>
      <c r="AK234" s="73">
        <v>7</v>
      </c>
      <c r="AL234" s="73">
        <v>7</v>
      </c>
      <c r="AM234" s="73">
        <v>7</v>
      </c>
      <c r="AN234" s="73">
        <v>7</v>
      </c>
      <c r="AO234" s="73">
        <v>7</v>
      </c>
      <c r="AP234" s="73">
        <v>7</v>
      </c>
      <c r="AQ234" s="73">
        <v>7</v>
      </c>
      <c r="AR234" s="73">
        <v>6</v>
      </c>
      <c r="AS234" s="73">
        <v>6</v>
      </c>
      <c r="AT234" s="73">
        <v>6</v>
      </c>
      <c r="AU234" s="73">
        <v>6</v>
      </c>
      <c r="AV234" s="73">
        <v>6</v>
      </c>
      <c r="AW234" s="73">
        <v>6</v>
      </c>
      <c r="AX234" s="73">
        <v>6</v>
      </c>
      <c r="AY234" s="73">
        <v>6</v>
      </c>
      <c r="AZ234" s="73">
        <v>5</v>
      </c>
      <c r="BA234" s="73">
        <v>5</v>
      </c>
      <c r="BB234" s="73">
        <v>5</v>
      </c>
      <c r="BC234" s="73">
        <v>5</v>
      </c>
      <c r="BD234" s="73">
        <v>4</v>
      </c>
      <c r="BE234" s="73">
        <v>5</v>
      </c>
      <c r="BF234" s="73">
        <v>5</v>
      </c>
      <c r="BG234" s="73">
        <v>6</v>
      </c>
      <c r="BH234" s="73">
        <v>6</v>
      </c>
      <c r="BI234" s="73">
        <v>6</v>
      </c>
      <c r="BJ234" s="73">
        <v>7</v>
      </c>
      <c r="BK234" s="73">
        <v>7</v>
      </c>
      <c r="BL234" s="73">
        <v>6</v>
      </c>
      <c r="BM234" s="73">
        <v>6</v>
      </c>
      <c r="BN234" s="73">
        <v>6</v>
      </c>
      <c r="BO234" s="73">
        <v>6</v>
      </c>
      <c r="BP234" s="73">
        <v>5</v>
      </c>
      <c r="BQ234" s="73">
        <v>5</v>
      </c>
      <c r="BR234" s="73">
        <v>5</v>
      </c>
      <c r="BS234" s="73">
        <v>6</v>
      </c>
      <c r="BT234" s="73">
        <v>6</v>
      </c>
      <c r="BU234" s="73">
        <v>6</v>
      </c>
      <c r="BV234" s="73">
        <v>6</v>
      </c>
      <c r="BW234" s="73">
        <v>6</v>
      </c>
      <c r="BX234" s="73">
        <v>5</v>
      </c>
      <c r="BY234" s="73">
        <v>4</v>
      </c>
      <c r="BZ234" s="73">
        <v>3</v>
      </c>
      <c r="CA234" s="73">
        <v>4</v>
      </c>
      <c r="CB234" s="73">
        <v>5</v>
      </c>
      <c r="CC234" s="73">
        <v>6</v>
      </c>
      <c r="CD234" s="73">
        <v>6</v>
      </c>
      <c r="CE234" s="73">
        <v>4</v>
      </c>
      <c r="CF234" s="73">
        <v>4</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1356</v>
      </c>
      <c r="J235" s="73">
        <v>1389</v>
      </c>
      <c r="K235" s="73">
        <v>1426</v>
      </c>
      <c r="L235" s="73">
        <v>1464</v>
      </c>
      <c r="M235" s="73">
        <v>1495</v>
      </c>
      <c r="N235" s="73">
        <v>1507</v>
      </c>
      <c r="O235" s="73">
        <v>1524</v>
      </c>
      <c r="P235" s="73">
        <v>1551</v>
      </c>
      <c r="Q235" s="73">
        <v>2012</v>
      </c>
      <c r="R235" s="73">
        <v>1628</v>
      </c>
      <c r="S235" s="73">
        <v>1654</v>
      </c>
      <c r="T235" s="73">
        <v>1684</v>
      </c>
      <c r="U235" s="73">
        <v>1722</v>
      </c>
      <c r="V235" s="73">
        <v>1760</v>
      </c>
      <c r="W235" s="73">
        <v>1808</v>
      </c>
      <c r="X235" s="73">
        <v>1843</v>
      </c>
      <c r="Y235" s="73">
        <v>1893</v>
      </c>
      <c r="Z235" s="73">
        <v>1913</v>
      </c>
      <c r="AA235" s="73">
        <v>1958</v>
      </c>
      <c r="AB235" s="73">
        <v>2012</v>
      </c>
      <c r="AC235" s="73">
        <v>2047</v>
      </c>
      <c r="AD235" s="73">
        <v>2086</v>
      </c>
      <c r="AE235" s="73">
        <v>2149</v>
      </c>
      <c r="AF235" s="73">
        <v>2402</v>
      </c>
      <c r="AG235" s="73">
        <v>2505</v>
      </c>
      <c r="AH235" s="73">
        <v>2532</v>
      </c>
      <c r="AI235" s="73">
        <v>2592</v>
      </c>
      <c r="AJ235" s="73">
        <v>2592</v>
      </c>
      <c r="AK235" s="73">
        <v>2623</v>
      </c>
      <c r="AL235" s="73">
        <v>2641</v>
      </c>
      <c r="AM235" s="73">
        <v>2681</v>
      </c>
      <c r="AN235" s="73">
        <v>2720</v>
      </c>
      <c r="AO235" s="73">
        <v>2761</v>
      </c>
      <c r="AP235" s="73">
        <v>2799</v>
      </c>
      <c r="AQ235" s="73">
        <v>2840</v>
      </c>
      <c r="AR235" s="73">
        <v>2875</v>
      </c>
      <c r="AS235" s="73">
        <v>2907</v>
      </c>
      <c r="AT235" s="73">
        <v>2941</v>
      </c>
      <c r="AU235" s="73">
        <v>2972</v>
      </c>
      <c r="AV235" s="73">
        <v>3002</v>
      </c>
      <c r="AW235" s="73">
        <v>3068</v>
      </c>
      <c r="AX235" s="73">
        <v>3101</v>
      </c>
      <c r="AY235" s="73">
        <v>3142</v>
      </c>
      <c r="AZ235" s="73">
        <v>3208</v>
      </c>
      <c r="BA235" s="73">
        <v>3278</v>
      </c>
      <c r="BB235" s="73">
        <v>3363</v>
      </c>
      <c r="BC235" s="73">
        <v>3415</v>
      </c>
      <c r="BD235" s="73">
        <v>3455</v>
      </c>
      <c r="BE235" s="73">
        <v>3525</v>
      </c>
      <c r="BF235" s="73">
        <v>3579</v>
      </c>
      <c r="BG235" s="73">
        <v>3626</v>
      </c>
      <c r="BH235" s="73">
        <v>3699</v>
      </c>
      <c r="BI235" s="73">
        <v>3753</v>
      </c>
      <c r="BJ235" s="73">
        <v>3793</v>
      </c>
      <c r="BK235" s="73">
        <v>3853</v>
      </c>
      <c r="BL235" s="73">
        <v>3930</v>
      </c>
      <c r="BM235" s="73">
        <v>4017</v>
      </c>
      <c r="BN235" s="73">
        <v>4158</v>
      </c>
      <c r="BO235" s="73">
        <v>4208</v>
      </c>
      <c r="BP235" s="73">
        <v>4238</v>
      </c>
      <c r="BQ235" s="73">
        <v>4310</v>
      </c>
      <c r="BR235" s="73">
        <v>4379</v>
      </c>
      <c r="BS235" s="73">
        <v>4447</v>
      </c>
      <c r="BT235" s="73">
        <v>4535</v>
      </c>
      <c r="BU235" s="73">
        <v>4640</v>
      </c>
      <c r="BV235" s="73">
        <v>4700</v>
      </c>
      <c r="BW235" s="73">
        <v>4803</v>
      </c>
      <c r="BX235" s="73">
        <v>4895</v>
      </c>
      <c r="BY235" s="73">
        <v>4952</v>
      </c>
      <c r="BZ235" s="73">
        <v>5008</v>
      </c>
      <c r="CA235" s="73">
        <v>5098</v>
      </c>
      <c r="CB235" s="73">
        <v>5262</v>
      </c>
      <c r="CC235" s="73">
        <v>5473</v>
      </c>
      <c r="CD235" s="73">
        <v>5630</v>
      </c>
      <c r="CE235" s="73">
        <v>5731</v>
      </c>
      <c r="CF235" s="73">
        <v>5798</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914</v>
      </c>
      <c r="J236" s="73">
        <v>916</v>
      </c>
      <c r="K236" s="73">
        <v>918</v>
      </c>
      <c r="L236" s="73">
        <v>925</v>
      </c>
      <c r="M236" s="73">
        <v>927</v>
      </c>
      <c r="N236" s="73">
        <v>922</v>
      </c>
      <c r="O236" s="73">
        <v>922</v>
      </c>
      <c r="P236" s="73">
        <v>918</v>
      </c>
      <c r="Q236" s="73">
        <v>887</v>
      </c>
      <c r="R236" s="73">
        <v>893</v>
      </c>
      <c r="S236" s="73">
        <v>890</v>
      </c>
      <c r="T236" s="73">
        <v>885</v>
      </c>
      <c r="U236" s="73">
        <v>887</v>
      </c>
      <c r="V236" s="73">
        <v>883</v>
      </c>
      <c r="W236" s="73">
        <v>889</v>
      </c>
      <c r="X236" s="73">
        <v>887</v>
      </c>
      <c r="Y236" s="73">
        <v>889</v>
      </c>
      <c r="Z236" s="73">
        <v>875</v>
      </c>
      <c r="AA236" s="73">
        <v>879</v>
      </c>
      <c r="AB236" s="73">
        <v>887</v>
      </c>
      <c r="AC236" s="73">
        <v>891</v>
      </c>
      <c r="AD236" s="73">
        <v>892</v>
      </c>
      <c r="AE236" s="73">
        <v>870</v>
      </c>
      <c r="AF236" s="73">
        <v>873</v>
      </c>
      <c r="AG236" s="73">
        <v>874</v>
      </c>
      <c r="AH236" s="73">
        <v>874</v>
      </c>
      <c r="AI236" s="73">
        <v>873</v>
      </c>
      <c r="AJ236" s="73">
        <v>873</v>
      </c>
      <c r="AK236" s="73">
        <v>872</v>
      </c>
      <c r="AL236" s="73">
        <v>874</v>
      </c>
      <c r="AM236" s="73">
        <v>880</v>
      </c>
      <c r="AN236" s="73">
        <v>874</v>
      </c>
      <c r="AO236" s="73">
        <v>875</v>
      </c>
      <c r="AP236" s="73">
        <v>875</v>
      </c>
      <c r="AQ236" s="73">
        <v>882</v>
      </c>
      <c r="AR236" s="73">
        <v>880</v>
      </c>
      <c r="AS236" s="73">
        <v>880</v>
      </c>
      <c r="AT236" s="73">
        <v>879</v>
      </c>
      <c r="AU236" s="73">
        <v>878</v>
      </c>
      <c r="AV236" s="73">
        <v>870</v>
      </c>
      <c r="AW236" s="73">
        <v>864</v>
      </c>
      <c r="AX236" s="73">
        <v>870</v>
      </c>
      <c r="AY236" s="73">
        <v>866</v>
      </c>
      <c r="AZ236" s="73">
        <v>868</v>
      </c>
      <c r="BA236" s="73">
        <v>872</v>
      </c>
      <c r="BB236" s="73">
        <v>872</v>
      </c>
      <c r="BC236" s="73">
        <v>869</v>
      </c>
      <c r="BD236" s="73">
        <v>871</v>
      </c>
      <c r="BE236" s="73">
        <v>815</v>
      </c>
      <c r="BF236" s="73">
        <v>809</v>
      </c>
      <c r="BG236" s="73">
        <v>810</v>
      </c>
      <c r="BH236" s="73">
        <v>804</v>
      </c>
      <c r="BI236" s="73">
        <v>811</v>
      </c>
      <c r="BJ236" s="73">
        <v>818</v>
      </c>
      <c r="BK236" s="73">
        <v>814</v>
      </c>
      <c r="BL236" s="73">
        <v>814</v>
      </c>
      <c r="BM236" s="73">
        <v>812</v>
      </c>
      <c r="BN236" s="73">
        <v>831</v>
      </c>
      <c r="BO236" s="73">
        <v>821</v>
      </c>
      <c r="BP236" s="73">
        <v>814</v>
      </c>
      <c r="BQ236" s="73">
        <v>819</v>
      </c>
      <c r="BR236" s="73">
        <v>818</v>
      </c>
      <c r="BS236" s="73">
        <v>836</v>
      </c>
      <c r="BT236" s="73">
        <v>843</v>
      </c>
      <c r="BU236" s="73">
        <v>847</v>
      </c>
      <c r="BV236" s="73">
        <v>852</v>
      </c>
      <c r="BW236" s="73">
        <v>849</v>
      </c>
      <c r="BX236" s="73">
        <v>854</v>
      </c>
      <c r="BY236" s="73">
        <v>862</v>
      </c>
      <c r="BZ236" s="73">
        <v>862</v>
      </c>
      <c r="CA236" s="73">
        <v>868</v>
      </c>
      <c r="CB236" s="73">
        <v>877</v>
      </c>
      <c r="CC236" s="73">
        <v>897</v>
      </c>
      <c r="CD236" s="73">
        <v>898</v>
      </c>
      <c r="CE236" s="73">
        <v>896</v>
      </c>
      <c r="CF236" s="73">
        <v>890</v>
      </c>
    </row>
    <row r="237" spans="1:84" x14ac:dyDescent="0.25">
      <c r="A237" s="17"/>
      <c r="B237" s="17"/>
      <c r="C237" s="17"/>
      <c r="D237" s="17"/>
      <c r="E237" s="11"/>
      <c r="F237" s="159" t="s">
        <v>212</v>
      </c>
      <c r="G237" s="111" t="e">
        <f ca="1">(INDIRECT("H237")+INDIRECT("I237")+INDIRECT("J237")+INDIRECT("K237")+INDIRECT("L237")+INDIRECT("M237")+INDIRECT("N237")+INDIRECT("O237")+INDIRECT("P237")+INDIRECT("Q237")+INDIRECT("R237")+INDIRECT("S237")) / 12</f>
        <v>#REF!</v>
      </c>
      <c r="H237" s="73" t="e">
        <f>#REF!</f>
        <v>#REF!</v>
      </c>
      <c r="I237" s="73">
        <v>38</v>
      </c>
      <c r="J237" s="73">
        <v>38</v>
      </c>
      <c r="K237" s="73">
        <v>38</v>
      </c>
      <c r="L237" s="73">
        <v>35</v>
      </c>
      <c r="M237" s="73">
        <v>35</v>
      </c>
      <c r="N237" s="73">
        <v>35</v>
      </c>
      <c r="O237" s="73">
        <v>35</v>
      </c>
      <c r="P237" s="73">
        <v>35</v>
      </c>
      <c r="Q237" s="73">
        <v>36</v>
      </c>
      <c r="R237" s="73">
        <v>35</v>
      </c>
      <c r="S237" s="73">
        <v>35</v>
      </c>
      <c r="T237" s="73">
        <v>35</v>
      </c>
      <c r="U237" s="73">
        <v>35</v>
      </c>
      <c r="V237" s="73">
        <v>37</v>
      </c>
      <c r="W237" s="73">
        <v>37</v>
      </c>
      <c r="X237" s="73">
        <v>37</v>
      </c>
      <c r="Y237" s="73">
        <v>36</v>
      </c>
      <c r="Z237" s="73">
        <v>36</v>
      </c>
      <c r="AA237" s="73">
        <v>36</v>
      </c>
      <c r="AB237" s="73">
        <v>36</v>
      </c>
      <c r="AC237" s="73">
        <v>36</v>
      </c>
      <c r="AD237" s="73">
        <v>36</v>
      </c>
      <c r="AE237" s="73">
        <v>36</v>
      </c>
      <c r="AF237" s="73">
        <v>36</v>
      </c>
      <c r="AG237" s="73">
        <v>36</v>
      </c>
      <c r="AH237" s="73">
        <v>21</v>
      </c>
      <c r="AI237" s="73">
        <v>22</v>
      </c>
      <c r="AJ237" s="73">
        <v>22</v>
      </c>
      <c r="AK237" s="73">
        <v>21</v>
      </c>
      <c r="AL237" s="73">
        <v>21</v>
      </c>
      <c r="AM237" s="73">
        <v>21</v>
      </c>
      <c r="AN237" s="73">
        <v>21</v>
      </c>
      <c r="AO237" s="73">
        <v>21</v>
      </c>
      <c r="AP237" s="73">
        <v>22</v>
      </c>
      <c r="AQ237" s="73">
        <v>21</v>
      </c>
      <c r="AR237" s="73">
        <v>21</v>
      </c>
      <c r="AS237" s="73">
        <v>21</v>
      </c>
      <c r="AT237" s="73">
        <v>21</v>
      </c>
      <c r="AU237" s="73">
        <v>21</v>
      </c>
      <c r="AV237" s="73">
        <v>21</v>
      </c>
      <c r="AW237" s="73">
        <v>20</v>
      </c>
      <c r="AX237" s="73">
        <v>21</v>
      </c>
      <c r="AY237" s="73">
        <v>21</v>
      </c>
      <c r="AZ237" s="73">
        <v>21</v>
      </c>
      <c r="BA237" s="73">
        <v>3</v>
      </c>
      <c r="BB237" s="73">
        <v>3</v>
      </c>
      <c r="BC237" s="73">
        <v>3</v>
      </c>
      <c r="BD237" s="73">
        <v>3</v>
      </c>
      <c r="BE237" s="73">
        <v>4</v>
      </c>
      <c r="BF237" s="73">
        <v>4</v>
      </c>
      <c r="BG237" s="73">
        <v>4</v>
      </c>
      <c r="BH237" s="73">
        <v>4</v>
      </c>
      <c r="BI237" s="73">
        <v>4</v>
      </c>
      <c r="BJ237" s="73">
        <v>4</v>
      </c>
      <c r="BK237" s="73">
        <v>2</v>
      </c>
      <c r="BL237" s="73">
        <v>2</v>
      </c>
      <c r="BM237" s="73">
        <v>3</v>
      </c>
      <c r="BN237" s="73">
        <v>4</v>
      </c>
      <c r="BO237" s="73">
        <v>4</v>
      </c>
      <c r="BP237" s="73">
        <v>3</v>
      </c>
      <c r="BQ237" s="73">
        <v>2</v>
      </c>
      <c r="BR237" s="73">
        <v>2</v>
      </c>
      <c r="BS237" s="73">
        <v>2</v>
      </c>
      <c r="BT237" s="73">
        <v>3</v>
      </c>
      <c r="BU237" s="73">
        <v>2</v>
      </c>
      <c r="BV237" s="73">
        <v>2</v>
      </c>
      <c r="BW237" s="73">
        <v>2</v>
      </c>
      <c r="BX237" s="73">
        <v>3</v>
      </c>
      <c r="BY237" s="73">
        <v>2</v>
      </c>
      <c r="BZ237" s="73">
        <v>2</v>
      </c>
      <c r="CA237" s="73">
        <v>3</v>
      </c>
      <c r="CB237" s="73">
        <v>3</v>
      </c>
      <c r="CC237" s="73">
        <v>3</v>
      </c>
      <c r="CD237" s="73">
        <v>3</v>
      </c>
      <c r="CE237" s="73">
        <v>3</v>
      </c>
      <c r="CF237" s="73">
        <v>3</v>
      </c>
    </row>
    <row r="238" spans="1:84" x14ac:dyDescent="0.25">
      <c r="A238" s="17"/>
      <c r="B238" s="17"/>
      <c r="C238" s="17"/>
      <c r="D238" s="17"/>
      <c r="E238" s="11"/>
      <c r="F238" s="159" t="s">
        <v>213</v>
      </c>
      <c r="G238" s="111" t="e">
        <f ca="1">(INDIRECT("H238")+INDIRECT("I238")+INDIRECT("J238")+INDIRECT("K238")+INDIRECT("L238")+INDIRECT("M238")+INDIRECT("N238")+INDIRECT("O238")+INDIRECT("P238")+INDIRECT("Q238")+INDIRECT("R238")+INDIRECT("S238")) / 12</f>
        <v>#REF!</v>
      </c>
      <c r="H238" s="73" t="e">
        <f>#REF!</f>
        <v>#REF!</v>
      </c>
      <c r="I238" s="73">
        <v>3</v>
      </c>
      <c r="J238" s="73">
        <v>3</v>
      </c>
      <c r="K238" s="73">
        <v>3</v>
      </c>
      <c r="L238" s="73">
        <v>3</v>
      </c>
      <c r="M238" s="73">
        <v>3</v>
      </c>
      <c r="N238" s="73">
        <v>3</v>
      </c>
      <c r="O238" s="73">
        <v>4</v>
      </c>
      <c r="P238" s="73">
        <v>3</v>
      </c>
      <c r="Q238" s="73">
        <v>4</v>
      </c>
      <c r="R238" s="73">
        <v>4</v>
      </c>
      <c r="S238" s="73">
        <v>4</v>
      </c>
      <c r="T238" s="73">
        <v>3</v>
      </c>
      <c r="U238" s="73">
        <v>3</v>
      </c>
      <c r="V238" s="73">
        <v>6</v>
      </c>
      <c r="W238" s="73">
        <v>5</v>
      </c>
      <c r="X238" s="73">
        <v>5</v>
      </c>
      <c r="Y238" s="73">
        <v>3</v>
      </c>
      <c r="Z238" s="73">
        <v>3</v>
      </c>
      <c r="AA238" s="73">
        <v>3</v>
      </c>
      <c r="AB238" s="73">
        <v>4</v>
      </c>
      <c r="AC238" s="73">
        <v>6</v>
      </c>
      <c r="AD238" s="73">
        <v>8</v>
      </c>
      <c r="AE238" s="73">
        <v>8</v>
      </c>
      <c r="AF238" s="73">
        <v>5</v>
      </c>
      <c r="AG238" s="73">
        <v>5</v>
      </c>
      <c r="AH238" s="73">
        <v>5</v>
      </c>
      <c r="AI238" s="73">
        <v>6</v>
      </c>
      <c r="AJ238" s="73">
        <v>6</v>
      </c>
      <c r="AK238" s="73">
        <v>6</v>
      </c>
      <c r="AL238" s="73">
        <v>5</v>
      </c>
      <c r="AM238" s="73">
        <v>5</v>
      </c>
      <c r="AN238" s="73">
        <v>5</v>
      </c>
      <c r="AO238" s="73">
        <v>4</v>
      </c>
      <c r="AP238" s="73">
        <v>4</v>
      </c>
      <c r="AQ238" s="73">
        <v>4</v>
      </c>
      <c r="AR238" s="73">
        <v>4</v>
      </c>
      <c r="AS238" s="73">
        <v>4</v>
      </c>
      <c r="AT238" s="73">
        <v>4</v>
      </c>
      <c r="AU238" s="73">
        <v>4</v>
      </c>
      <c r="AV238" s="73">
        <v>4</v>
      </c>
      <c r="AW238" s="73">
        <v>4</v>
      </c>
      <c r="AX238" s="73">
        <v>10</v>
      </c>
      <c r="AY238" s="73">
        <v>7</v>
      </c>
      <c r="AZ238" s="73">
        <v>7</v>
      </c>
      <c r="BA238" s="73">
        <v>7</v>
      </c>
      <c r="BB238" s="73">
        <v>7</v>
      </c>
      <c r="BC238" s="73">
        <v>7</v>
      </c>
      <c r="BD238" s="73">
        <v>7</v>
      </c>
      <c r="BE238" s="73">
        <v>8</v>
      </c>
      <c r="BF238" s="73">
        <v>8</v>
      </c>
      <c r="BG238" s="73">
        <v>5</v>
      </c>
      <c r="BH238" s="73">
        <v>4</v>
      </c>
      <c r="BI238" s="73">
        <v>4</v>
      </c>
      <c r="BJ238" s="73">
        <v>5</v>
      </c>
      <c r="BK238" s="73">
        <v>6</v>
      </c>
      <c r="BL238" s="73">
        <v>4</v>
      </c>
      <c r="BM238" s="73">
        <v>4</v>
      </c>
      <c r="BN238" s="73">
        <v>5</v>
      </c>
      <c r="BO238" s="73">
        <v>2</v>
      </c>
      <c r="BP238" s="73">
        <v>2</v>
      </c>
      <c r="BQ238" s="73">
        <v>5</v>
      </c>
      <c r="BR238" s="73">
        <v>4</v>
      </c>
      <c r="BS238" s="73">
        <v>4</v>
      </c>
      <c r="BT238" s="73">
        <v>4</v>
      </c>
      <c r="BU238" s="73">
        <v>4</v>
      </c>
      <c r="BV238" s="73">
        <v>4</v>
      </c>
      <c r="BW238" s="73">
        <v>4</v>
      </c>
      <c r="BX238" s="73">
        <v>6</v>
      </c>
      <c r="BY238" s="73">
        <v>6</v>
      </c>
      <c r="BZ238" s="73">
        <v>8</v>
      </c>
      <c r="CA238" s="73">
        <v>8</v>
      </c>
      <c r="CB238" s="73">
        <v>8</v>
      </c>
      <c r="CC238" s="73">
        <v>5</v>
      </c>
      <c r="CD238" s="73">
        <v>6</v>
      </c>
      <c r="CE238" s="73">
        <v>3</v>
      </c>
      <c r="CF238" s="73">
        <v>3</v>
      </c>
    </row>
    <row r="239" spans="1:84" ht="13.8" thickBot="1" x14ac:dyDescent="0.3">
      <c r="A239" s="17"/>
      <c r="B239" s="17"/>
      <c r="C239" s="17"/>
      <c r="D239" s="17"/>
      <c r="E239" s="11"/>
      <c r="F239" s="159" t="s">
        <v>214</v>
      </c>
      <c r="G239" s="179" t="e">
        <f ca="1">(INDIRECT("H239")+INDIRECT("I239")+INDIRECT("J239")+INDIRECT("K239")+INDIRECT("L239")+INDIRECT("M239")+INDIRECT("N239")+INDIRECT("O239")+INDIRECT("P239")+INDIRECT("Q239")+INDIRECT("R239")+INDIRECT("S239")) / 12</f>
        <v>#REF!</v>
      </c>
      <c r="H239" s="180" t="e">
        <f>#REF!</f>
        <v>#REF!</v>
      </c>
      <c r="I239" s="180">
        <v>5</v>
      </c>
      <c r="J239" s="180">
        <v>5</v>
      </c>
      <c r="K239" s="180">
        <v>5</v>
      </c>
      <c r="L239" s="180">
        <v>5</v>
      </c>
      <c r="M239" s="180">
        <v>5</v>
      </c>
      <c r="N239" s="180">
        <v>5</v>
      </c>
      <c r="O239" s="180">
        <v>5</v>
      </c>
      <c r="P239" s="180">
        <v>5</v>
      </c>
      <c r="Q239" s="180">
        <v>5</v>
      </c>
      <c r="R239" s="180">
        <v>4</v>
      </c>
      <c r="S239" s="180">
        <v>4</v>
      </c>
      <c r="T239" s="180">
        <v>4</v>
      </c>
      <c r="U239" s="180">
        <v>4</v>
      </c>
      <c r="V239" s="180">
        <v>4</v>
      </c>
      <c r="W239" s="180">
        <v>4</v>
      </c>
      <c r="X239" s="180">
        <v>4</v>
      </c>
      <c r="Y239" s="180">
        <v>4</v>
      </c>
      <c r="Z239" s="180">
        <v>4</v>
      </c>
      <c r="AA239" s="180">
        <v>4</v>
      </c>
      <c r="AB239" s="180">
        <v>5</v>
      </c>
      <c r="AC239" s="180">
        <v>6</v>
      </c>
      <c r="AD239" s="180">
        <v>5</v>
      </c>
      <c r="AE239" s="180">
        <v>5</v>
      </c>
      <c r="AF239" s="180">
        <v>5</v>
      </c>
      <c r="AG239" s="180">
        <v>5</v>
      </c>
      <c r="AH239" s="180">
        <v>5</v>
      </c>
      <c r="AI239" s="180">
        <v>5</v>
      </c>
      <c r="AJ239" s="180">
        <v>5</v>
      </c>
      <c r="AK239" s="180">
        <v>5</v>
      </c>
      <c r="AL239" s="180">
        <v>4</v>
      </c>
      <c r="AM239" s="180">
        <v>4</v>
      </c>
      <c r="AN239" s="180">
        <v>4</v>
      </c>
      <c r="AO239" s="180">
        <v>2</v>
      </c>
      <c r="AP239" s="180">
        <v>2</v>
      </c>
      <c r="AQ239" s="180">
        <v>2</v>
      </c>
      <c r="AR239" s="180">
        <v>2</v>
      </c>
      <c r="AS239" s="180">
        <v>3</v>
      </c>
      <c r="AT239" s="180">
        <v>4</v>
      </c>
      <c r="AU239" s="180">
        <v>3</v>
      </c>
      <c r="AV239" s="180">
        <v>8</v>
      </c>
      <c r="AW239" s="180">
        <v>7</v>
      </c>
      <c r="AX239" s="180">
        <v>5</v>
      </c>
      <c r="AY239" s="180">
        <v>5</v>
      </c>
      <c r="AZ239" s="180">
        <v>5</v>
      </c>
      <c r="BA239" s="180">
        <v>5</v>
      </c>
      <c r="BB239" s="180">
        <v>5</v>
      </c>
      <c r="BC239" s="180">
        <v>5</v>
      </c>
      <c r="BD239" s="180">
        <v>5</v>
      </c>
      <c r="BE239" s="180">
        <v>5</v>
      </c>
      <c r="BF239" s="180">
        <v>5</v>
      </c>
      <c r="BG239" s="180">
        <v>5</v>
      </c>
      <c r="BH239" s="180">
        <v>4</v>
      </c>
      <c r="BI239" s="180">
        <v>4</v>
      </c>
      <c r="BJ239" s="180">
        <v>4</v>
      </c>
      <c r="BK239" s="180">
        <v>4</v>
      </c>
      <c r="BL239" s="180">
        <v>4</v>
      </c>
      <c r="BM239" s="180">
        <v>5</v>
      </c>
      <c r="BN239" s="180">
        <v>5</v>
      </c>
      <c r="BO239" s="180">
        <v>4</v>
      </c>
      <c r="BP239" s="180">
        <v>4</v>
      </c>
      <c r="BQ239" s="180">
        <v>4</v>
      </c>
      <c r="BR239" s="180">
        <v>4</v>
      </c>
      <c r="BS239" s="180">
        <v>4</v>
      </c>
      <c r="BT239" s="180">
        <v>4</v>
      </c>
      <c r="BU239" s="180">
        <v>3</v>
      </c>
      <c r="BV239" s="180">
        <v>2</v>
      </c>
      <c r="BW239" s="180">
        <v>2</v>
      </c>
      <c r="BX239" s="180">
        <v>2</v>
      </c>
      <c r="BY239" s="180">
        <v>4</v>
      </c>
      <c r="BZ239" s="180">
        <v>4</v>
      </c>
      <c r="CA239" s="180">
        <v>4</v>
      </c>
      <c r="CB239" s="180">
        <v>4</v>
      </c>
      <c r="CC239" s="180">
        <v>3</v>
      </c>
      <c r="CD239" s="180">
        <v>4</v>
      </c>
      <c r="CE239" s="180">
        <v>3</v>
      </c>
      <c r="CF239" s="73">
        <v>3</v>
      </c>
    </row>
    <row r="240" spans="1:84" ht="13.8" thickBot="1" x14ac:dyDescent="0.3">
      <c r="A240" s="17"/>
      <c r="B240" s="17"/>
      <c r="C240" s="17"/>
      <c r="D240" s="17"/>
      <c r="E240" s="15"/>
      <c r="F240" s="16"/>
      <c r="G240" s="118"/>
      <c r="H240" s="118"/>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k8e/izzk2Kg8Phh1+oBF01T4V6WvNorwmkf2Clab24ojgEEuDFfvk4nOw3MXpT8u3ObixLBDPi4EKIf4HeeIZg==" saltValue="TEuIK7SyMZqICN+kiII1ig==" spinCount="100000" sheet="1" objects="1" scenarios="1" insertColumns="0"/>
  <phoneticPr fontId="0" type="noConversion"/>
  <conditionalFormatting sqref="A20">
    <cfRule type="cellIs" dxfId="892" priority="371" stopIfTrue="1" operator="lessThan">
      <formula>1000</formula>
    </cfRule>
  </conditionalFormatting>
  <conditionalFormatting sqref="B20">
    <cfRule type="cellIs" dxfId="891" priority="369" stopIfTrue="1" operator="between">
      <formula>1000</formula>
      <formula>2000</formula>
    </cfRule>
    <cfRule type="cellIs" dxfId="890" priority="370" stopIfTrue="1" operator="lessThan">
      <formula>1000</formula>
    </cfRule>
  </conditionalFormatting>
  <conditionalFormatting sqref="C20 C31 C33 C65 C75 C83 C95 C131 C133 C135:C136 C138 C140 C142 C145 C147 C150:C151 C159 C161 C163:C165 C167 C169 C179 C181 C183 C185 C187 C194:C196 C198 C200 C202 C206 C208 C211 C214 C222:C223">
    <cfRule type="cellIs" dxfId="889" priority="372" stopIfTrue="1" operator="equal">
      <formula>"g"</formula>
    </cfRule>
    <cfRule type="cellIs" dxfId="888" priority="373" stopIfTrue="1" operator="equal">
      <formula>"r"</formula>
    </cfRule>
    <cfRule type="cellIs" dxfId="887" priority="374" stopIfTrue="1" operator="equal">
      <formula>"y"</formula>
    </cfRule>
  </conditionalFormatting>
  <conditionalFormatting sqref="C67 C69 C71">
    <cfRule type="cellIs" dxfId="886" priority="318" stopIfTrue="1" operator="equal">
      <formula>"g"</formula>
    </cfRule>
    <cfRule type="cellIs" dxfId="885" priority="319" stopIfTrue="1" operator="equal">
      <formula>"r"</formula>
    </cfRule>
    <cfRule type="cellIs" dxfId="884" priority="320" stopIfTrue="1" operator="equal">
      <formula>"y"</formula>
    </cfRule>
  </conditionalFormatting>
  <conditionalFormatting sqref="C77 C79 C81">
    <cfRule type="cellIs" dxfId="883" priority="309" stopIfTrue="1" operator="equal">
      <formula>"g"</formula>
    </cfRule>
    <cfRule type="cellIs" dxfId="882" priority="310" stopIfTrue="1" operator="equal">
      <formula>"r"</formula>
    </cfRule>
    <cfRule type="cellIs" dxfId="881" priority="311" stopIfTrue="1" operator="equal">
      <formula>"y"</formula>
    </cfRule>
  </conditionalFormatting>
  <conditionalFormatting sqref="C85 C87">
    <cfRule type="cellIs" dxfId="880" priority="300" stopIfTrue="1" operator="equal">
      <formula>"g"</formula>
    </cfRule>
    <cfRule type="cellIs" dxfId="879" priority="301" stopIfTrue="1" operator="equal">
      <formula>"r"</formula>
    </cfRule>
    <cfRule type="cellIs" dxfId="878" priority="302" stopIfTrue="1" operator="equal">
      <formula>"y"</formula>
    </cfRule>
  </conditionalFormatting>
  <conditionalFormatting sqref="C89 C91 C93">
    <cfRule type="cellIs" dxfId="877" priority="291" stopIfTrue="1" operator="equal">
      <formula>"g"</formula>
    </cfRule>
    <cfRule type="cellIs" dxfId="876" priority="292" stopIfTrue="1" operator="equal">
      <formula>"r"</formula>
    </cfRule>
    <cfRule type="cellIs" dxfId="875" priority="293" stopIfTrue="1" operator="equal">
      <formula>"y"</formula>
    </cfRule>
  </conditionalFormatting>
  <conditionalFormatting sqref="C97 C99">
    <cfRule type="cellIs" dxfId="874" priority="282" stopIfTrue="1" operator="equal">
      <formula>"g"</formula>
    </cfRule>
    <cfRule type="cellIs" dxfId="873" priority="283" stopIfTrue="1" operator="equal">
      <formula>"r"</formula>
    </cfRule>
    <cfRule type="cellIs" dxfId="872" priority="284" stopIfTrue="1" operator="equal">
      <formula>"y"</formula>
    </cfRule>
  </conditionalFormatting>
  <conditionalFormatting sqref="H82:BZ82">
    <cfRule type="expression" dxfId="871" priority="1" stopIfTrue="1">
      <formula>H83&lt;0.00075</formula>
    </cfRule>
    <cfRule type="expression" dxfId="870" priority="2" stopIfTrue="1">
      <formula>H83 &gt; 0.0015</formula>
    </cfRule>
    <cfRule type="expression" dxfId="869" priority="3" stopIfTrue="1">
      <formula>H83 &gt;= 0.00075</formula>
    </cfRule>
  </conditionalFormatting>
  <conditionalFormatting sqref="H21:CF21">
    <cfRule type="expression" dxfId="868" priority="192" stopIfTrue="1">
      <formula>H22&lt;0.0101</formula>
    </cfRule>
    <cfRule type="expression" dxfId="867" priority="193" stopIfTrue="1">
      <formula>H22&gt;0.0201</formula>
    </cfRule>
    <cfRule type="expression" dxfId="866" priority="194" stopIfTrue="1">
      <formula>H22&lt;0.0201</formula>
    </cfRule>
  </conditionalFormatting>
  <conditionalFormatting sqref="H22:CF22">
    <cfRule type="cellIs" dxfId="865" priority="195" stopIfTrue="1" operator="lessThanOrEqual">
      <formula>0.01</formula>
    </cfRule>
    <cfRule type="cellIs" dxfId="864" priority="196" stopIfTrue="1" operator="between">
      <formula>0.01</formula>
      <formula>0.02</formula>
    </cfRule>
    <cfRule type="cellIs" dxfId="863" priority="197" stopIfTrue="1" operator="greaterThan">
      <formula>0.02</formula>
    </cfRule>
  </conditionalFormatting>
  <conditionalFormatting sqref="H31:CF31">
    <cfRule type="cellIs" dxfId="862" priority="55" stopIfTrue="1" operator="lessThanOrEqual">
      <formula>0.4</formula>
    </cfRule>
    <cfRule type="cellIs" dxfId="861" priority="56" stopIfTrue="1" operator="greaterThan">
      <formula>0.65</formula>
    </cfRule>
    <cfRule type="cellIs" dxfId="860" priority="57" stopIfTrue="1" operator="between">
      <formula>0.4</formula>
      <formula>0.65</formula>
    </cfRule>
  </conditionalFormatting>
  <conditionalFormatting sqref="H32:CF32">
    <cfRule type="expression" dxfId="859" priority="58" stopIfTrue="1">
      <formula>H33&lt;0.000201</formula>
    </cfRule>
    <cfRule type="expression" dxfId="858" priority="59" stopIfTrue="1">
      <formula>H33&gt;0.0005</formula>
    </cfRule>
    <cfRule type="expression" dxfId="857" priority="60" stopIfTrue="1">
      <formula>H33&lt;0.0005</formula>
    </cfRule>
  </conditionalFormatting>
  <conditionalFormatting sqref="H33:CF33">
    <cfRule type="cellIs" dxfId="856" priority="61" stopIfTrue="1" operator="lessThanOrEqual">
      <formula>0.0002</formula>
    </cfRule>
    <cfRule type="cellIs" dxfId="855" priority="62" stopIfTrue="1" operator="greaterThan">
      <formula>0.0005</formula>
    </cfRule>
    <cfRule type="cellIs" dxfId="854" priority="63" stopIfTrue="1" operator="between">
      <formula>0.0002</formula>
      <formula>0.0005</formula>
    </cfRule>
  </conditionalFormatting>
  <conditionalFormatting sqref="H34:CF34">
    <cfRule type="expression" dxfId="853" priority="49" stopIfTrue="1">
      <formula>H35&lt;0.0301</formula>
    </cfRule>
    <cfRule type="expression" dxfId="852" priority="50" stopIfTrue="1">
      <formula>H35&gt;0.05</formula>
    </cfRule>
    <cfRule type="expression" dxfId="851" priority="51" stopIfTrue="1">
      <formula>H35&lt;0.0501</formula>
    </cfRule>
  </conditionalFormatting>
  <conditionalFormatting sqref="H35:CF35">
    <cfRule type="cellIs" dxfId="850" priority="52" stopIfTrue="1" operator="lessThanOrEqual">
      <formula>0.0301</formula>
    </cfRule>
    <cfRule type="cellIs" dxfId="849" priority="53" stopIfTrue="1" operator="between">
      <formula>0.03</formula>
      <formula>0.0501</formula>
    </cfRule>
    <cfRule type="cellIs" dxfId="848" priority="54" stopIfTrue="1" operator="greaterThan">
      <formula>0.05</formula>
    </cfRule>
  </conditionalFormatting>
  <conditionalFormatting sqref="H36:CF36">
    <cfRule type="cellIs" dxfId="847" priority="64" stopIfTrue="1" operator="lessThanOrEqual">
      <formula>0</formula>
    </cfRule>
    <cfRule type="cellIs" dxfId="846" priority="65" stopIfTrue="1" operator="greaterThan">
      <formula>0</formula>
    </cfRule>
  </conditionalFormatting>
  <conditionalFormatting sqref="H37:CF37">
    <cfRule type="expression" dxfId="845" priority="69" stopIfTrue="1">
      <formula>H38&lt;0.005</formula>
    </cfRule>
    <cfRule type="expression" dxfId="844" priority="70" stopIfTrue="1">
      <formula>H38&gt;=0.01</formula>
    </cfRule>
    <cfRule type="expression" dxfId="843" priority="71" stopIfTrue="1">
      <formula>H38&lt;0.01</formula>
    </cfRule>
  </conditionalFormatting>
  <conditionalFormatting sqref="H38:CF38">
    <cfRule type="cellIs" dxfId="842" priority="66" stopIfTrue="1" operator="lessThan">
      <formula>0.005</formula>
    </cfRule>
    <cfRule type="cellIs" dxfId="841" priority="67" stopIfTrue="1" operator="between">
      <formula>0.005</formula>
      <formula>0.01</formula>
    </cfRule>
    <cfRule type="cellIs" dxfId="840" priority="68" stopIfTrue="1" operator="greaterThan">
      <formula>0.01</formula>
    </cfRule>
  </conditionalFormatting>
  <conditionalFormatting sqref="H39:CF39">
    <cfRule type="expression" dxfId="839" priority="72" stopIfTrue="1">
      <formula>H40&lt;0.01</formula>
    </cfRule>
    <cfRule type="expression" dxfId="838" priority="73" stopIfTrue="1">
      <formula>H40&lt;0.01501</formula>
    </cfRule>
    <cfRule type="expression" dxfId="837" priority="74" stopIfTrue="1">
      <formula>H40&gt;0.015</formula>
    </cfRule>
  </conditionalFormatting>
  <conditionalFormatting sqref="H40:CF40">
    <cfRule type="cellIs" dxfId="836" priority="75" stopIfTrue="1" operator="lessThanOrEqual">
      <formula>0.01</formula>
    </cfRule>
    <cfRule type="cellIs" dxfId="835" priority="76" stopIfTrue="1" operator="between">
      <formula>0.01</formula>
      <formula>0.01501</formula>
    </cfRule>
    <cfRule type="cellIs" dxfId="834" priority="77" stopIfTrue="1" operator="greaterThanOrEqual">
      <formula>0.01501</formula>
    </cfRule>
  </conditionalFormatting>
  <conditionalFormatting sqref="H45:CF45 H47:CF47">
    <cfRule type="expression" dxfId="833" priority="78" stopIfTrue="1">
      <formula>H46&lt;0.00501</formula>
    </cfRule>
    <cfRule type="expression" dxfId="832" priority="79" stopIfTrue="1">
      <formula>H46&gt;0.01</formula>
    </cfRule>
    <cfRule type="expression" dxfId="831" priority="80" stopIfTrue="1">
      <formula>H46&lt;0.0101</formula>
    </cfRule>
  </conditionalFormatting>
  <conditionalFormatting sqref="H46:CF46 H48:CF48">
    <cfRule type="cellIs" dxfId="830" priority="81" stopIfTrue="1" operator="lessThanOrEqual">
      <formula>0.005</formula>
    </cfRule>
    <cfRule type="cellIs" dxfId="829" priority="82" stopIfTrue="1" operator="greaterThan">
      <formula>0.01</formula>
    </cfRule>
    <cfRule type="cellIs" dxfId="828" priority="83" stopIfTrue="1" operator="between">
      <formula>0.005</formula>
      <formula>0.0101</formula>
    </cfRule>
  </conditionalFormatting>
  <conditionalFormatting sqref="H49:CF49">
    <cfRule type="expression" dxfId="827" priority="198" stopIfTrue="1">
      <formula>H50&lt;0.0401</formula>
    </cfRule>
    <cfRule type="expression" dxfId="826" priority="199" stopIfTrue="1">
      <formula>H50&gt;0.08</formula>
    </cfRule>
    <cfRule type="expression" dxfId="825" priority="200" stopIfTrue="1">
      <formula>H50&lt;0.0801</formula>
    </cfRule>
  </conditionalFormatting>
  <conditionalFormatting sqref="H50:CF50">
    <cfRule type="cellIs" dxfId="824" priority="201" stopIfTrue="1" operator="lessThanOrEqual">
      <formula>0.04</formula>
    </cfRule>
    <cfRule type="cellIs" dxfId="823" priority="202" stopIfTrue="1" operator="greaterThan">
      <formula>0.08</formula>
    </cfRule>
    <cfRule type="cellIs" dxfId="822" priority="203" stopIfTrue="1" operator="between">
      <formula>0.04</formula>
      <formula>0.0801</formula>
    </cfRule>
  </conditionalFormatting>
  <conditionalFormatting sqref="H51:CF51">
    <cfRule type="cellIs" dxfId="821" priority="84" stopIfTrue="1" operator="lessThanOrEqual">
      <formula>50</formula>
    </cfRule>
    <cfRule type="cellIs" dxfId="820" priority="85" stopIfTrue="1" operator="greaterThan">
      <formula>80</formula>
    </cfRule>
    <cfRule type="cellIs" dxfId="819" priority="86" stopIfTrue="1" operator="between">
      <formula>50</formula>
      <formula>81</formula>
    </cfRule>
  </conditionalFormatting>
  <conditionalFormatting sqref="H53:CF53">
    <cfRule type="expression" dxfId="818" priority="87" stopIfTrue="1">
      <formula>H54&lt;0.1501</formula>
    </cfRule>
    <cfRule type="expression" dxfId="817" priority="88" stopIfTrue="1">
      <formula>H54&lt;0.201</formula>
    </cfRule>
    <cfRule type="expression" dxfId="816" priority="89" stopIfTrue="1">
      <formula>H54&gt;0.2</formula>
    </cfRule>
  </conditionalFormatting>
  <conditionalFormatting sqref="H54:CF54">
    <cfRule type="cellIs" dxfId="815" priority="90" stopIfTrue="1" operator="lessThanOrEqual">
      <formula>0.15</formula>
    </cfRule>
    <cfRule type="cellIs" dxfId="814" priority="91" stopIfTrue="1" operator="lessThanOrEqual">
      <formula>0.2</formula>
    </cfRule>
    <cfRule type="cellIs" dxfId="813" priority="92" stopIfTrue="1" operator="greaterThan">
      <formula>0.2</formula>
    </cfRule>
  </conditionalFormatting>
  <conditionalFormatting sqref="H64:CF64 H66:CF66 H68:CF68 H70:CF70">
    <cfRule type="expression" dxfId="812" priority="114" stopIfTrue="1">
      <formula>H65&lt;0.0101</formula>
    </cfRule>
    <cfRule type="expression" dxfId="811" priority="115" stopIfTrue="1">
      <formula>H65&gt;0.02</formula>
    </cfRule>
    <cfRule type="expression" dxfId="810" priority="116" stopIfTrue="1">
      <formula>H65&lt;0.0201</formula>
    </cfRule>
  </conditionalFormatting>
  <conditionalFormatting sqref="H65:CF65 H83:CF83 H95:CF95">
    <cfRule type="cellIs" dxfId="809" priority="96" stopIfTrue="1" operator="lessThanOrEqual">
      <formula>0.01</formula>
    </cfRule>
    <cfRule type="cellIs" dxfId="808" priority="97" stopIfTrue="1" operator="between">
      <formula>0.01</formula>
      <formula>0.0201</formula>
    </cfRule>
    <cfRule type="cellIs" dxfId="807" priority="98" stopIfTrue="1" operator="greaterThanOrEqual">
      <formula>0.02</formula>
    </cfRule>
  </conditionalFormatting>
  <conditionalFormatting sqref="H67:CF67">
    <cfRule type="cellIs" dxfId="806" priority="37" stopIfTrue="1" operator="lessThanOrEqual">
      <formula>0.01</formula>
    </cfRule>
    <cfRule type="cellIs" dxfId="805" priority="38" stopIfTrue="1" operator="between">
      <formula>0.01</formula>
      <formula>0.0201</formula>
    </cfRule>
    <cfRule type="cellIs" dxfId="804" priority="39" stopIfTrue="1" operator="greaterThanOrEqual">
      <formula>0.02</formula>
    </cfRule>
  </conditionalFormatting>
  <conditionalFormatting sqref="H69:CF69">
    <cfRule type="cellIs" dxfId="803" priority="34" stopIfTrue="1" operator="lessThanOrEqual">
      <formula>0.01</formula>
    </cfRule>
    <cfRule type="cellIs" dxfId="802" priority="35" stopIfTrue="1" operator="between">
      <formula>0.01</formula>
      <formula>0.0201</formula>
    </cfRule>
    <cfRule type="cellIs" dxfId="801" priority="36" stopIfTrue="1" operator="greaterThanOrEqual">
      <formula>0.02</formula>
    </cfRule>
  </conditionalFormatting>
  <conditionalFormatting sqref="H71:CF71">
    <cfRule type="cellIs" dxfId="800" priority="31" stopIfTrue="1" operator="lessThanOrEqual">
      <formula>0.01</formula>
    </cfRule>
    <cfRule type="cellIs" dxfId="799" priority="32" stopIfTrue="1" operator="between">
      <formula>0.01</formula>
      <formula>0.0201</formula>
    </cfRule>
    <cfRule type="cellIs" dxfId="798" priority="33" stopIfTrue="1" operator="greaterThanOrEqual">
      <formula>0.02</formula>
    </cfRule>
  </conditionalFormatting>
  <conditionalFormatting sqref="H74:CF74 H76:CF76 H78:CF78 H80:CF80 H84:CF84 H86:CF86 H90:CF90 H92:CF92 H96:CF96 H98:CF98">
    <cfRule type="expression" dxfId="797" priority="93" stopIfTrue="1">
      <formula>H75&lt;0.00075</formula>
    </cfRule>
    <cfRule type="expression" dxfId="796" priority="94" stopIfTrue="1">
      <formula>H75 &gt; 0.0015</formula>
    </cfRule>
    <cfRule type="expression" dxfId="795" priority="95" stopIfTrue="1">
      <formula>H75 &gt;= 0.00075</formula>
    </cfRule>
  </conditionalFormatting>
  <conditionalFormatting sqref="H75:CF75">
    <cfRule type="cellIs" dxfId="794" priority="102" stopIfTrue="1" operator="lessThan">
      <formula>0.00075</formula>
    </cfRule>
    <cfRule type="cellIs" dxfId="793" priority="103" stopIfTrue="1" operator="between">
      <formula>0.00075</formula>
      <formula>0.0015</formula>
    </cfRule>
    <cfRule type="cellIs" dxfId="792" priority="104" stopIfTrue="1" operator="greaterThanOrEqual">
      <formula>0.0015</formula>
    </cfRule>
  </conditionalFormatting>
  <conditionalFormatting sqref="H77:CF77">
    <cfRule type="cellIs" dxfId="791" priority="28" stopIfTrue="1" operator="lessThanOrEqual">
      <formula>0.01</formula>
    </cfRule>
    <cfRule type="cellIs" dxfId="790" priority="29" stopIfTrue="1" operator="between">
      <formula>0.01</formula>
      <formula>0.0201</formula>
    </cfRule>
    <cfRule type="cellIs" dxfId="789" priority="30" stopIfTrue="1" operator="greaterThanOrEqual">
      <formula>0.02</formula>
    </cfRule>
  </conditionalFormatting>
  <conditionalFormatting sqref="H79:CF79">
    <cfRule type="cellIs" dxfId="788" priority="25" stopIfTrue="1" operator="lessThanOrEqual">
      <formula>0.01</formula>
    </cfRule>
    <cfRule type="cellIs" dxfId="787" priority="26" stopIfTrue="1" operator="between">
      <formula>0.01</formula>
      <formula>0.0201</formula>
    </cfRule>
    <cfRule type="cellIs" dxfId="786" priority="27" stopIfTrue="1" operator="greaterThanOrEqual">
      <formula>0.02</formula>
    </cfRule>
  </conditionalFormatting>
  <conditionalFormatting sqref="H81:CF81">
    <cfRule type="cellIs" dxfId="785" priority="22" stopIfTrue="1" operator="lessThanOrEqual">
      <formula>0.01</formula>
    </cfRule>
    <cfRule type="cellIs" dxfId="784" priority="23" stopIfTrue="1" operator="between">
      <formula>0.01</formula>
      <formula>0.0201</formula>
    </cfRule>
    <cfRule type="cellIs" dxfId="783" priority="24" stopIfTrue="1" operator="greaterThanOrEqual">
      <formula>0.02</formula>
    </cfRule>
  </conditionalFormatting>
  <conditionalFormatting sqref="H85:CF85">
    <cfRule type="cellIs" dxfId="782" priority="19" stopIfTrue="1" operator="lessThanOrEqual">
      <formula>0.01</formula>
    </cfRule>
    <cfRule type="cellIs" dxfId="781" priority="20" stopIfTrue="1" operator="between">
      <formula>0.01</formula>
      <formula>0.0201</formula>
    </cfRule>
    <cfRule type="cellIs" dxfId="780" priority="21" stopIfTrue="1" operator="greaterThanOrEqual">
      <formula>0.02</formula>
    </cfRule>
  </conditionalFormatting>
  <conditionalFormatting sqref="H87:CF87">
    <cfRule type="cellIs" dxfId="779" priority="16" stopIfTrue="1" operator="lessThanOrEqual">
      <formula>0.01</formula>
    </cfRule>
    <cfRule type="cellIs" dxfId="778" priority="17" stopIfTrue="1" operator="between">
      <formula>0.01</formula>
      <formula>0.0201</formula>
    </cfRule>
    <cfRule type="cellIs" dxfId="777" priority="18" stopIfTrue="1" operator="greaterThanOrEqual">
      <formula>0.02</formula>
    </cfRule>
  </conditionalFormatting>
  <conditionalFormatting sqref="H89:CF89">
    <cfRule type="cellIs" dxfId="776" priority="40" stopIfTrue="1" operator="lessThanOrEqual">
      <formula>0.01</formula>
    </cfRule>
    <cfRule type="cellIs" dxfId="775" priority="41" stopIfTrue="1" operator="between">
      <formula>0.01</formula>
      <formula>0.0201</formula>
    </cfRule>
    <cfRule type="cellIs" dxfId="774" priority="42" stopIfTrue="1" operator="greaterThanOrEqual">
      <formula>0.02</formula>
    </cfRule>
  </conditionalFormatting>
  <conditionalFormatting sqref="H91:CF91">
    <cfRule type="cellIs" dxfId="773" priority="13" stopIfTrue="1" operator="lessThanOrEqual">
      <formula>0.01</formula>
    </cfRule>
    <cfRule type="cellIs" dxfId="772" priority="14" stopIfTrue="1" operator="between">
      <formula>0.01</formula>
      <formula>0.0201</formula>
    </cfRule>
    <cfRule type="cellIs" dxfId="771" priority="15" stopIfTrue="1" operator="greaterThanOrEqual">
      <formula>0.02</formula>
    </cfRule>
  </conditionalFormatting>
  <conditionalFormatting sqref="H93:CF93">
    <cfRule type="cellIs" dxfId="770" priority="10" stopIfTrue="1" operator="lessThanOrEqual">
      <formula>0.01</formula>
    </cfRule>
    <cfRule type="cellIs" dxfId="769" priority="11" stopIfTrue="1" operator="between">
      <formula>0.01</formula>
      <formula>0.0201</formula>
    </cfRule>
    <cfRule type="cellIs" dxfId="768" priority="12" stopIfTrue="1" operator="greaterThanOrEqual">
      <formula>0.02</formula>
    </cfRule>
  </conditionalFormatting>
  <conditionalFormatting sqref="H94:CF94">
    <cfRule type="expression" dxfId="767" priority="105" stopIfTrue="1">
      <formula>H95 &lt;= 0.01</formula>
    </cfRule>
    <cfRule type="expression" dxfId="766" priority="106" stopIfTrue="1">
      <formula xml:space="preserve"> H95 &gt;= 0.02</formula>
    </cfRule>
    <cfRule type="expression" dxfId="765" priority="107" stopIfTrue="1">
      <formula xml:space="preserve"> H95 &gt; 0.01</formula>
    </cfRule>
  </conditionalFormatting>
  <conditionalFormatting sqref="H97:CF97">
    <cfRule type="cellIs" dxfId="764" priority="7" stopIfTrue="1" operator="lessThanOrEqual">
      <formula>0.01</formula>
    </cfRule>
    <cfRule type="cellIs" dxfId="763" priority="8" stopIfTrue="1" operator="between">
      <formula>0.01</formula>
      <formula>0.0201</formula>
    </cfRule>
    <cfRule type="cellIs" dxfId="762" priority="9" stopIfTrue="1" operator="greaterThanOrEqual">
      <formula>0.02</formula>
    </cfRule>
  </conditionalFormatting>
  <conditionalFormatting sqref="H99:CF99">
    <cfRule type="cellIs" dxfId="761" priority="4" stopIfTrue="1" operator="lessThanOrEqual">
      <formula>0.01</formula>
    </cfRule>
    <cfRule type="cellIs" dxfId="760" priority="5" stopIfTrue="1" operator="between">
      <formula>0.01</formula>
      <formula>0.0201</formula>
    </cfRule>
    <cfRule type="cellIs" dxfId="759" priority="6" stopIfTrue="1" operator="greaterThanOrEqual">
      <formula>0.02</formula>
    </cfRule>
  </conditionalFormatting>
  <conditionalFormatting sqref="H130:CF130 H137:CF137 H139:CF139">
    <cfRule type="expression" dxfId="758" priority="108" stopIfTrue="1">
      <formula>H131&lt;0.0501</formula>
    </cfRule>
    <cfRule type="expression" dxfId="757" priority="109" stopIfTrue="1">
      <formula>H131&lt;0.07501</formula>
    </cfRule>
    <cfRule type="expression" dxfId="756" priority="110" stopIfTrue="1">
      <formula>H131&gt;0.075</formula>
    </cfRule>
  </conditionalFormatting>
  <conditionalFormatting sqref="H131:CF131">
    <cfRule type="cellIs" dxfId="755" priority="111" stopIfTrue="1" operator="lessThanOrEqual">
      <formula>0.05</formula>
    </cfRule>
    <cfRule type="cellIs" dxfId="754" priority="112" stopIfTrue="1" operator="between">
      <formula>0.05</formula>
      <formula>0.07501</formula>
    </cfRule>
    <cfRule type="cellIs" dxfId="753" priority="113" stopIfTrue="1" operator="greaterThan">
      <formula>0.075</formula>
    </cfRule>
  </conditionalFormatting>
  <conditionalFormatting sqref="H132:CF132">
    <cfRule type="expression" dxfId="752" priority="117" stopIfTrue="1">
      <formula>H133&lt;0.0201</formula>
    </cfRule>
    <cfRule type="expression" dxfId="751" priority="118" stopIfTrue="1">
      <formula>H133&lt;0.0401</formula>
    </cfRule>
    <cfRule type="expression" dxfId="750" priority="119" stopIfTrue="1">
      <formula>H133&gt;0.04</formula>
    </cfRule>
  </conditionalFormatting>
  <conditionalFormatting sqref="H133:CF133">
    <cfRule type="cellIs" dxfId="749" priority="120" stopIfTrue="1" operator="lessThanOrEqual">
      <formula>0.02</formula>
    </cfRule>
    <cfRule type="cellIs" dxfId="748" priority="121" stopIfTrue="1" operator="between">
      <formula>0.02</formula>
      <formula>0.0401</formula>
    </cfRule>
    <cfRule type="cellIs" dxfId="747" priority="122" stopIfTrue="1" operator="greaterThan">
      <formula>0.04</formula>
    </cfRule>
  </conditionalFormatting>
  <conditionalFormatting sqref="H134:CF134">
    <cfRule type="expression" dxfId="746" priority="123" stopIfTrue="1">
      <formula>H135&lt;0.0301</formula>
    </cfRule>
    <cfRule type="expression" dxfId="745" priority="124" stopIfTrue="1">
      <formula>H135&lt;0.0501</formula>
    </cfRule>
    <cfRule type="expression" dxfId="744" priority="125" stopIfTrue="1">
      <formula>H135&gt;0.05</formula>
    </cfRule>
  </conditionalFormatting>
  <conditionalFormatting sqref="H135:CF135">
    <cfRule type="cellIs" dxfId="743" priority="126" stopIfTrue="1" operator="lessThanOrEqual">
      <formula>0.03</formula>
    </cfRule>
    <cfRule type="cellIs" dxfId="742" priority="127" stopIfTrue="1" operator="between">
      <formula>0.03</formula>
      <formula>0.0501</formula>
    </cfRule>
    <cfRule type="cellIs" dxfId="741" priority="128" stopIfTrue="1" operator="greaterThan">
      <formula>0.05</formula>
    </cfRule>
  </conditionalFormatting>
  <conditionalFormatting sqref="H136:CF136">
    <cfRule type="cellIs" dxfId="740" priority="129" stopIfTrue="1" operator="lessThan">
      <formula>201</formula>
    </cfRule>
    <cfRule type="cellIs" dxfId="739" priority="130" stopIfTrue="1" operator="lessThan">
      <formula>501</formula>
    </cfRule>
    <cfRule type="cellIs" dxfId="738" priority="131" stopIfTrue="1" operator="greaterThan">
      <formula>500</formula>
    </cfRule>
  </conditionalFormatting>
  <conditionalFormatting sqref="H138:CF138">
    <cfRule type="cellIs" dxfId="737" priority="132" stopIfTrue="1" operator="lessThan">
      <formula>0.005</formula>
    </cfRule>
    <cfRule type="cellIs" dxfId="736" priority="133" stopIfTrue="1" operator="between">
      <formula>0.005</formula>
      <formula>0.0101</formula>
    </cfRule>
    <cfRule type="cellIs" dxfId="735" priority="134" stopIfTrue="1" operator="greaterThan">
      <formula>0.01</formula>
    </cfRule>
  </conditionalFormatting>
  <conditionalFormatting sqref="H140:CF140">
    <cfRule type="cellIs" dxfId="734" priority="135" stopIfTrue="1" operator="lessThanOrEqual">
      <formula>0.01</formula>
    </cfRule>
    <cfRule type="cellIs" dxfId="733" priority="136" stopIfTrue="1" operator="between">
      <formula>0.01</formula>
      <formula>0.01501</formula>
    </cfRule>
    <cfRule type="cellIs" dxfId="732" priority="137" stopIfTrue="1" operator="greaterThan">
      <formula>0.015</formula>
    </cfRule>
  </conditionalFormatting>
  <conditionalFormatting sqref="H141:CF141">
    <cfRule type="expression" dxfId="731" priority="43" stopIfTrue="1">
      <formula>H142&lt;0.001</formula>
    </cfRule>
    <cfRule type="expression" dxfId="730" priority="44" stopIfTrue="1">
      <formula>H142&lt;0.001501</formula>
    </cfRule>
    <cfRule type="expression" dxfId="729" priority="45" stopIfTrue="1">
      <formula>H142&gt;0.015</formula>
    </cfRule>
  </conditionalFormatting>
  <conditionalFormatting sqref="H142:CF142">
    <cfRule type="cellIs" dxfId="728" priority="144" stopIfTrue="1" operator="lessThanOrEqual">
      <formula>0.001</formula>
    </cfRule>
    <cfRule type="cellIs" dxfId="727" priority="145" stopIfTrue="1" operator="between">
      <formula>0.001</formula>
      <formula>0.001501</formula>
    </cfRule>
    <cfRule type="cellIs" dxfId="726" priority="146" stopIfTrue="1" operator="greaterThan">
      <formula>0.0015</formula>
    </cfRule>
  </conditionalFormatting>
  <conditionalFormatting sqref="H144:CF144">
    <cfRule type="expression" dxfId="725" priority="141" stopIfTrue="1">
      <formula>H145 &lt; 0.25</formula>
    </cfRule>
    <cfRule type="expression" dxfId="724" priority="142" stopIfTrue="1">
      <formula>H145 &gt; 0.4</formula>
    </cfRule>
    <cfRule type="expression" dxfId="723" priority="143" stopIfTrue="1">
      <formula>H145 &gt;= 0.25</formula>
    </cfRule>
  </conditionalFormatting>
  <conditionalFormatting sqref="H145:CF145">
    <cfRule type="cellIs" dxfId="722" priority="138" stopIfTrue="1" operator="lessThan">
      <formula>0.25</formula>
    </cfRule>
    <cfRule type="cellIs" dxfId="721" priority="139" stopIfTrue="1" operator="greaterThan">
      <formula>0.4</formula>
    </cfRule>
    <cfRule type="cellIs" dxfId="720" priority="140" stopIfTrue="1" operator="greaterThanOrEqual">
      <formula>0.25</formula>
    </cfRule>
  </conditionalFormatting>
  <conditionalFormatting sqref="H146:CF146">
    <cfRule type="expression" dxfId="719" priority="147" stopIfTrue="1">
      <formula>H147&lt;0.0251</formula>
    </cfRule>
    <cfRule type="expression" dxfId="718" priority="148" stopIfTrue="1">
      <formula>H147&lt;0.0401</formula>
    </cfRule>
    <cfRule type="expression" dxfId="717" priority="149" stopIfTrue="1">
      <formula>H147&gt;0.04</formula>
    </cfRule>
  </conditionalFormatting>
  <conditionalFormatting sqref="H147:CF147">
    <cfRule type="cellIs" dxfId="716" priority="150" stopIfTrue="1" operator="lessThanOrEqual">
      <formula>0.025</formula>
    </cfRule>
    <cfRule type="cellIs" dxfId="715" priority="151" stopIfTrue="1" operator="between">
      <formula>0.025</formula>
      <formula>0.0401</formula>
    </cfRule>
    <cfRule type="cellIs" dxfId="714" priority="152" stopIfTrue="1" operator="greaterThan">
      <formula>0.04</formula>
    </cfRule>
  </conditionalFormatting>
  <conditionalFormatting sqref="H148:CF148">
    <cfRule type="expression" dxfId="713" priority="153" stopIfTrue="1">
      <formula>H150&lt;0.001</formula>
    </cfRule>
    <cfRule type="expression" dxfId="712" priority="154" stopIfTrue="1">
      <formula>H150&lt;0.001501</formula>
    </cfRule>
    <cfRule type="expression" dxfId="711" priority="155" stopIfTrue="1">
      <formula>H150&gt;0.0015</formula>
    </cfRule>
  </conditionalFormatting>
  <conditionalFormatting sqref="H160:CF160 H162:CF162 H166:CF166 H168:CF168">
    <cfRule type="expression" dxfId="710" priority="156" stopIfTrue="1">
      <formula>H161&lt;0.00501</formula>
    </cfRule>
    <cfRule type="expression" dxfId="709" priority="157" stopIfTrue="1">
      <formula>H161&lt;0.0101</formula>
    </cfRule>
    <cfRule type="expression" dxfId="708" priority="158" stopIfTrue="1">
      <formula>H161&gt;0.01</formula>
    </cfRule>
  </conditionalFormatting>
  <conditionalFormatting sqref="H161:CF161">
    <cfRule type="cellIs" dxfId="707" priority="159" stopIfTrue="1" operator="lessThanOrEqual">
      <formula>0.03</formula>
    </cfRule>
    <cfRule type="cellIs" dxfId="706" priority="160" stopIfTrue="1" operator="greaterThan">
      <formula>0.05</formula>
    </cfRule>
    <cfRule type="cellIs" dxfId="705" priority="161" stopIfTrue="1" operator="between">
      <formula>0.03</formula>
      <formula>0.05</formula>
    </cfRule>
  </conditionalFormatting>
  <conditionalFormatting sqref="H163:CF163">
    <cfRule type="cellIs" dxfId="704" priority="162" stopIfTrue="1" operator="lessThanOrEqual">
      <formula>0.005</formula>
    </cfRule>
    <cfRule type="cellIs" dxfId="703" priority="163" stopIfTrue="1" operator="greaterThan">
      <formula>0.01</formula>
    </cfRule>
    <cfRule type="cellIs" dxfId="702" priority="164" stopIfTrue="1" operator="between">
      <formula>0.005</formula>
      <formula>0.0101</formula>
    </cfRule>
  </conditionalFormatting>
  <conditionalFormatting sqref="H167:CF167">
    <cfRule type="cellIs" dxfId="701" priority="165" stopIfTrue="1" operator="lessThanOrEqual">
      <formula>0.01</formula>
    </cfRule>
    <cfRule type="cellIs" dxfId="700" priority="166" stopIfTrue="1" operator="greaterThan">
      <formula>0.03</formula>
    </cfRule>
    <cfRule type="cellIs" dxfId="699" priority="167" stopIfTrue="1" operator="between">
      <formula>0.01</formula>
      <formula>0.0301</formula>
    </cfRule>
  </conditionalFormatting>
  <conditionalFormatting sqref="H169:CF169">
    <cfRule type="cellIs" dxfId="698" priority="168" stopIfTrue="1" operator="lessThan">
      <formula>0.005</formula>
    </cfRule>
    <cfRule type="cellIs" dxfId="697" priority="169" stopIfTrue="1" operator="greaterThan">
      <formula>0.01</formula>
    </cfRule>
    <cfRule type="cellIs" dxfId="696" priority="170" stopIfTrue="1" operator="between">
      <formula>0.005</formula>
      <formula>0.0101</formula>
    </cfRule>
  </conditionalFormatting>
  <conditionalFormatting sqref="H180:CF180 H186:CF186">
    <cfRule type="expression" dxfId="695" priority="171" stopIfTrue="1">
      <formula>H181&lt;0.02</formula>
    </cfRule>
    <cfRule type="expression" dxfId="694" priority="172" stopIfTrue="1">
      <formula>H181&gt;0.04</formula>
    </cfRule>
    <cfRule type="expression" dxfId="693" priority="173" stopIfTrue="1">
      <formula>H181&lt;0.0401</formula>
    </cfRule>
  </conditionalFormatting>
  <conditionalFormatting sqref="H181:CF181 H187:CF187">
    <cfRule type="cellIs" dxfId="692" priority="174" stopIfTrue="1" operator="lessThan">
      <formula>0.02</formula>
    </cfRule>
    <cfRule type="cellIs" dxfId="691" priority="175" stopIfTrue="1" operator="greaterThan">
      <formula>0.04</formula>
    </cfRule>
    <cfRule type="cellIs" dxfId="690" priority="176" stopIfTrue="1" operator="between">
      <formula>0.02</formula>
      <formula>0.0401</formula>
    </cfRule>
  </conditionalFormatting>
  <conditionalFormatting sqref="H182:CF182 H184:CF184 H207:CF207 H213:CF213">
    <cfRule type="expression" dxfId="689" priority="177" stopIfTrue="1">
      <formula>H183&lt;0.01</formula>
    </cfRule>
    <cfRule type="expression" dxfId="688" priority="178" stopIfTrue="1">
      <formula>H183&gt;0.02</formula>
    </cfRule>
    <cfRule type="expression" dxfId="687" priority="179" stopIfTrue="1">
      <formula>H183&lt;0.0201</formula>
    </cfRule>
  </conditionalFormatting>
  <conditionalFormatting sqref="H183:CF183 H185:CF185">
    <cfRule type="cellIs" dxfId="686" priority="180" stopIfTrue="1" operator="lessThan">
      <formula>0.01</formula>
    </cfRule>
    <cfRule type="cellIs" dxfId="685" priority="181" stopIfTrue="1" operator="greaterThan">
      <formula>0.02</formula>
    </cfRule>
    <cfRule type="cellIs" dxfId="684" priority="182" stopIfTrue="1" operator="between">
      <formula>0.01</formula>
      <formula>0.0201</formula>
    </cfRule>
  </conditionalFormatting>
  <conditionalFormatting sqref="H196:CF196">
    <cfRule type="cellIs" dxfId="683" priority="183" stopIfTrue="1" operator="lessThanOrEqual">
      <formula>0</formula>
    </cfRule>
    <cfRule type="cellIs" dxfId="682" priority="184" stopIfTrue="1" operator="between">
      <formula>1</formula>
      <formula>5</formula>
    </cfRule>
    <cfRule type="cellIs" dxfId="681" priority="185" stopIfTrue="1" operator="greaterThan">
      <formula>5</formula>
    </cfRule>
  </conditionalFormatting>
  <conditionalFormatting sqref="H201:CF201">
    <cfRule type="expression" dxfId="680" priority="186" stopIfTrue="1">
      <formula>H202 &lt;= 0.03</formula>
    </cfRule>
    <cfRule type="expression" dxfId="679" priority="187" stopIfTrue="1">
      <formula xml:space="preserve"> H202 &gt; 0.05</formula>
    </cfRule>
    <cfRule type="expression" dxfId="678" priority="188" stopIfTrue="1">
      <formula xml:space="preserve"> H202 &lt;= 0.05</formula>
    </cfRule>
  </conditionalFormatting>
  <conditionalFormatting sqref="H202:CF202">
    <cfRule type="cellIs" dxfId="677" priority="46" stopIfTrue="1" operator="lessThanOrEqual">
      <formula>0.03</formula>
    </cfRule>
    <cfRule type="cellIs" dxfId="676" priority="47" stopIfTrue="1" operator="between">
      <formula>0.03</formula>
      <formula>0.05</formula>
    </cfRule>
    <cfRule type="cellIs" dxfId="675" priority="48" stopIfTrue="1" operator="greaterThan">
      <formula>0.05</formula>
    </cfRule>
  </conditionalFormatting>
  <conditionalFormatting sqref="H208:CF208 H214:CF214">
    <cfRule type="cellIs" dxfId="674" priority="189" stopIfTrue="1" operator="lessThanOrEqual">
      <formula>0.01</formula>
    </cfRule>
    <cfRule type="cellIs" dxfId="673" priority="190" stopIfTrue="1" operator="greaterThan">
      <formula>0.02</formula>
    </cfRule>
    <cfRule type="cellIs" dxfId="672" priority="191" stopIfTrue="1" operator="between">
      <formula>0.01</formula>
      <formula>0.0201</formula>
    </cfRule>
  </conditionalFormatting>
  <conditionalFormatting sqref="CA82:CF82 H88:CF88">
    <cfRule type="expression" dxfId="671" priority="99" stopIfTrue="1">
      <formula>H83 &lt;= 0.01</formula>
    </cfRule>
    <cfRule type="expression" dxfId="670" priority="100" stopIfTrue="1">
      <formula>H83 &gt;= 0.02</formula>
    </cfRule>
    <cfRule type="expression" dxfId="669" priority="101" stopIfTrue="1">
      <formula>H83 &gt; 0.01</formula>
    </cfRule>
  </conditionalFormatting>
  <hyperlinks>
    <hyperlink ref="F21" location="GRAPHS!A25" display="List Clean To Do's - Address Validation" xr:uid="{00000000-0004-0000-0600-000000000000}"/>
    <hyperlink ref="F34" location="GRAPHS!A80" display="SPU Accounts which should have had at least 1 actual read used on a bill in the past 100 days and haven't" xr:uid="{00000000-0004-0000-0600-000001000000}"/>
    <hyperlink ref="F37" location="GRAPHS!A145" display="LPU Accounts which should have had at least 1 actual read used on a bill in the past 100 days and haven't" xr:uid="{00000000-0004-0000-0600-000002000000}"/>
    <hyperlink ref="F39" location="GRAPHS!A205" display="Accounts which should have had at least 1 actual read used on a bill in the past 300 days and haven't" xr:uid="{00000000-0004-0000-0600-000003000000}"/>
    <hyperlink ref="F51" location="GRAPHS!A265" display="Routes Uploaded Late" xr:uid="{00000000-0004-0000-0600-000004000000}"/>
    <hyperlink ref="F53" location="GRAPHS!A325" display="Conventional Pending Field Activities (past scheduled date)" xr:uid="{00000000-0004-0000-0600-000005000000}"/>
    <hyperlink ref="F62" location="GRAPHS!A385" display="Unbilled Service Agreements - Inception to date" xr:uid="{00000000-0004-0000-0600-000006000000}"/>
    <hyperlink ref="F146" location="GRAPHS!A505" display="Refund To Do's in excess of 60 days" xr:uid="{00000000-0004-0000-0600-000007000000}"/>
    <hyperlink ref="F166" location="GRAPHS!A625" display="Conventional Unallocated Payments " xr:uid="{00000000-0004-0000-0600-000008000000}"/>
    <hyperlink ref="F225" location="GRAPHS!A685" display="- Inception To Date" xr:uid="{00000000-0004-0000-0600-000009000000}"/>
    <hyperlink ref="F148" location="GRAPHS!A560" display="Number of active customers linked to zero interest rate" xr:uid="{00000000-0004-0000-0600-00000A000000}"/>
    <hyperlink ref="F82" location="GRAPHS!A445" display="No. of active customers billed on zero consumption" xr:uid="{00000000-0004-0000-0600-00000B000000}"/>
    <hyperlink ref="F84" location="GRAPHS!A445" display="No. of active customers billed on zero consumption" xr:uid="{00000000-0004-0000-0600-00000C000000}"/>
    <hyperlink ref="F86" location="GRAPHS!A445" display="No. of active customers billed on zero consumption" xr:uid="{00000000-0004-0000-06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CF360"/>
  <sheetViews>
    <sheetView zoomScale="75" zoomScaleNormal="75" workbookViewId="0">
      <pane ySplit="1" topLeftCell="A2" activePane="bottomLeft" state="frozen"/>
      <selection activeCell="I1" sqref="I1:I1048576"/>
      <selection pane="bottomLeft" activeCell="I1" sqref="I1:I1048576"/>
    </sheetView>
  </sheetViews>
  <sheetFormatPr defaultRowHeight="13.2" x14ac:dyDescent="0.25"/>
  <cols>
    <col min="1" max="1" width="9.44140625" style="66" customWidth="1"/>
    <col min="2" max="2" width="8.44140625" style="66" customWidth="1"/>
    <col min="3" max="3" width="4.44140625" style="66" customWidth="1"/>
    <col min="4" max="4" width="1.5546875" customWidth="1"/>
    <col min="5" max="5" width="1.44140625" customWidth="1"/>
    <col min="6" max="6" width="81" style="37" customWidth="1"/>
    <col min="7" max="7" width="12.5546875" style="40" bestFit="1" customWidth="1"/>
    <col min="8" max="8" width="13" style="40" bestFit="1" customWidth="1"/>
    <col min="9" max="45" width="13" style="40" customWidth="1"/>
    <col min="46" max="46" width="13" style="40" bestFit="1" customWidth="1"/>
    <col min="47" max="83" width="13.44140625" style="40" customWidth="1"/>
    <col min="84" max="84" width="15.5546875" customWidth="1"/>
  </cols>
  <sheetData>
    <row r="1" spans="1:84" ht="56.25" customHeight="1" thickBot="1" x14ac:dyDescent="0.35">
      <c r="A1" s="46" t="s">
        <v>0</v>
      </c>
      <c r="B1" s="46"/>
      <c r="C1" s="46"/>
      <c r="D1" s="2"/>
      <c r="E1" s="2"/>
      <c r="F1" s="3" t="s">
        <v>234</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24" customHeight="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2.75" customHeight="1"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ht="12.75" customHeight="1"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1844</v>
      </c>
      <c r="J5" s="73">
        <v>1842</v>
      </c>
      <c r="K5" s="73">
        <v>1827</v>
      </c>
      <c r="L5" s="73">
        <v>1819</v>
      </c>
      <c r="M5" s="73">
        <v>1812</v>
      </c>
      <c r="N5" s="73">
        <v>1792</v>
      </c>
      <c r="O5" s="73">
        <v>1775</v>
      </c>
      <c r="P5" s="73">
        <v>1768</v>
      </c>
      <c r="Q5" s="73">
        <v>1763</v>
      </c>
      <c r="R5" s="73">
        <v>1760</v>
      </c>
      <c r="S5" s="73">
        <v>1764</v>
      </c>
      <c r="T5" s="73">
        <v>1761</v>
      </c>
      <c r="U5" s="73">
        <v>1750</v>
      </c>
      <c r="V5" s="73">
        <v>1747</v>
      </c>
      <c r="W5" s="73">
        <v>1747</v>
      </c>
      <c r="X5" s="73">
        <v>1745</v>
      </c>
      <c r="Y5" s="73">
        <v>1732</v>
      </c>
      <c r="Z5" s="73">
        <v>1738</v>
      </c>
      <c r="AA5" s="73">
        <v>1737</v>
      </c>
      <c r="AB5" s="73">
        <v>1731</v>
      </c>
      <c r="AC5" s="73">
        <v>1728</v>
      </c>
      <c r="AD5" s="73">
        <v>1728</v>
      </c>
      <c r="AE5" s="73">
        <v>1729</v>
      </c>
      <c r="AF5" s="73">
        <v>1736</v>
      </c>
      <c r="AG5" s="73">
        <v>1736</v>
      </c>
      <c r="AH5" s="73">
        <v>1733</v>
      </c>
      <c r="AI5" s="73">
        <v>1730</v>
      </c>
      <c r="AJ5" s="73">
        <v>1727</v>
      </c>
      <c r="AK5" s="73">
        <v>1729</v>
      </c>
      <c r="AL5" s="73">
        <v>1728</v>
      </c>
      <c r="AM5" s="73">
        <v>1724</v>
      </c>
      <c r="AN5" s="73">
        <v>1723</v>
      </c>
      <c r="AO5" s="73">
        <v>1507</v>
      </c>
      <c r="AP5" s="73">
        <v>1505</v>
      </c>
      <c r="AQ5" s="73">
        <v>1712</v>
      </c>
      <c r="AR5" s="73">
        <v>1500</v>
      </c>
      <c r="AS5" s="73">
        <v>1496</v>
      </c>
      <c r="AT5" s="73">
        <v>1491</v>
      </c>
      <c r="AU5" s="73">
        <v>1492</v>
      </c>
      <c r="AV5" s="73">
        <v>1490</v>
      </c>
      <c r="AW5" s="73">
        <v>1482</v>
      </c>
      <c r="AX5" s="73">
        <v>1485</v>
      </c>
      <c r="AY5" s="73">
        <v>1475</v>
      </c>
      <c r="AZ5" s="73">
        <v>1477</v>
      </c>
      <c r="BA5" s="73">
        <v>1476</v>
      </c>
      <c r="BB5" s="73">
        <v>1477</v>
      </c>
      <c r="BC5" s="73">
        <v>1481</v>
      </c>
      <c r="BD5" s="73">
        <v>1481</v>
      </c>
      <c r="BE5" s="73">
        <v>1475</v>
      </c>
      <c r="BF5" s="73">
        <v>1480</v>
      </c>
      <c r="BG5" s="73">
        <v>1480</v>
      </c>
      <c r="BH5" s="73">
        <v>1483</v>
      </c>
      <c r="BI5" s="73">
        <v>1482</v>
      </c>
      <c r="BJ5" s="73">
        <v>1478</v>
      </c>
      <c r="BK5" s="73">
        <v>1476</v>
      </c>
      <c r="BL5" s="73">
        <v>1483</v>
      </c>
      <c r="BM5" s="73">
        <v>1483</v>
      </c>
      <c r="BN5" s="73">
        <v>1486</v>
      </c>
      <c r="BO5" s="73">
        <v>1479</v>
      </c>
      <c r="BP5" s="73">
        <v>1475</v>
      </c>
      <c r="BQ5" s="73">
        <v>1477</v>
      </c>
      <c r="BR5" s="73">
        <v>1479</v>
      </c>
      <c r="BS5" s="73">
        <v>1473</v>
      </c>
      <c r="BT5" s="73">
        <v>1473</v>
      </c>
      <c r="BU5" s="73">
        <v>1473</v>
      </c>
      <c r="BV5" s="73">
        <v>1474</v>
      </c>
      <c r="BW5" s="73">
        <v>1471</v>
      </c>
      <c r="BX5" s="73">
        <v>1474</v>
      </c>
      <c r="BY5" s="73">
        <v>1468</v>
      </c>
      <c r="BZ5" s="73">
        <v>1463</v>
      </c>
      <c r="CA5" s="73">
        <v>1456</v>
      </c>
      <c r="CB5" s="73">
        <v>1452</v>
      </c>
      <c r="CC5" s="73">
        <v>1450</v>
      </c>
      <c r="CD5" s="73">
        <v>1451</v>
      </c>
      <c r="CE5" s="73">
        <v>1448</v>
      </c>
      <c r="CF5" s="73">
        <v>1445</v>
      </c>
    </row>
    <row r="6" spans="1:84" ht="12.75" customHeight="1"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9855</v>
      </c>
      <c r="J6" s="73">
        <v>9871</v>
      </c>
      <c r="K6" s="73">
        <v>9891</v>
      </c>
      <c r="L6" s="73">
        <v>9917</v>
      </c>
      <c r="M6" s="73">
        <v>9942</v>
      </c>
      <c r="N6" s="73">
        <v>9952</v>
      </c>
      <c r="O6" s="73">
        <v>9961</v>
      </c>
      <c r="P6" s="73">
        <v>9975</v>
      </c>
      <c r="Q6" s="73">
        <v>9998</v>
      </c>
      <c r="R6" s="73">
        <v>10037</v>
      </c>
      <c r="S6" s="73">
        <v>10054</v>
      </c>
      <c r="T6" s="73">
        <v>10060</v>
      </c>
      <c r="U6" s="73">
        <v>10087</v>
      </c>
      <c r="V6" s="73">
        <v>10137</v>
      </c>
      <c r="W6" s="73">
        <v>10177</v>
      </c>
      <c r="X6" s="73">
        <v>10214</v>
      </c>
      <c r="Y6" s="73">
        <v>10232</v>
      </c>
      <c r="Z6" s="73">
        <v>10241</v>
      </c>
      <c r="AA6" s="73">
        <v>10256</v>
      </c>
      <c r="AB6" s="73">
        <v>10295</v>
      </c>
      <c r="AC6" s="73">
        <v>10332</v>
      </c>
      <c r="AD6" s="73">
        <v>10348</v>
      </c>
      <c r="AE6" s="73">
        <v>10371</v>
      </c>
      <c r="AF6" s="73">
        <v>10394</v>
      </c>
      <c r="AG6" s="73">
        <v>10415</v>
      </c>
      <c r="AH6" s="73">
        <v>10438</v>
      </c>
      <c r="AI6" s="73">
        <v>10454</v>
      </c>
      <c r="AJ6" s="73">
        <v>10456</v>
      </c>
      <c r="AK6" s="73">
        <v>10455</v>
      </c>
      <c r="AL6" s="73">
        <v>10467</v>
      </c>
      <c r="AM6" s="73">
        <v>10480</v>
      </c>
      <c r="AN6" s="73">
        <v>10507</v>
      </c>
      <c r="AO6" s="73">
        <v>10334</v>
      </c>
      <c r="AP6" s="73">
        <v>10359</v>
      </c>
      <c r="AQ6" s="73">
        <v>10570</v>
      </c>
      <c r="AR6" s="73">
        <v>10384</v>
      </c>
      <c r="AS6" s="73">
        <v>10400</v>
      </c>
      <c r="AT6" s="73">
        <v>10419</v>
      </c>
      <c r="AU6" s="73">
        <v>10431</v>
      </c>
      <c r="AV6" s="73">
        <v>10429</v>
      </c>
      <c r="AW6" s="73">
        <v>10436</v>
      </c>
      <c r="AX6" s="73">
        <v>10455</v>
      </c>
      <c r="AY6" s="73">
        <v>10472</v>
      </c>
      <c r="AZ6" s="73">
        <v>10480</v>
      </c>
      <c r="BA6" s="73">
        <v>10497</v>
      </c>
      <c r="BB6" s="73">
        <v>10518</v>
      </c>
      <c r="BC6" s="73">
        <v>10555</v>
      </c>
      <c r="BD6" s="73">
        <v>10574</v>
      </c>
      <c r="BE6" s="73">
        <v>10589</v>
      </c>
      <c r="BF6" s="73">
        <v>10600</v>
      </c>
      <c r="BG6" s="73">
        <v>10625</v>
      </c>
      <c r="BH6" s="73">
        <v>10635</v>
      </c>
      <c r="BI6" s="73">
        <v>10645</v>
      </c>
      <c r="BJ6" s="73">
        <v>10649</v>
      </c>
      <c r="BK6" s="73">
        <v>10646</v>
      </c>
      <c r="BL6" s="73">
        <v>10647</v>
      </c>
      <c r="BM6" s="73">
        <v>10647</v>
      </c>
      <c r="BN6" s="73">
        <v>10669</v>
      </c>
      <c r="BO6" s="73">
        <v>10684</v>
      </c>
      <c r="BP6" s="73">
        <v>10687</v>
      </c>
      <c r="BQ6" s="73">
        <v>10693</v>
      </c>
      <c r="BR6" s="73">
        <v>10714</v>
      </c>
      <c r="BS6" s="73">
        <v>10727</v>
      </c>
      <c r="BT6" s="73">
        <v>10727</v>
      </c>
      <c r="BU6" s="73">
        <v>10727</v>
      </c>
      <c r="BV6" s="73">
        <v>10732</v>
      </c>
      <c r="BW6" s="73">
        <v>10749</v>
      </c>
      <c r="BX6" s="73">
        <v>10765</v>
      </c>
      <c r="BY6" s="73">
        <v>10793</v>
      </c>
      <c r="BZ6" s="73">
        <v>10804</v>
      </c>
      <c r="CA6" s="73">
        <v>10800</v>
      </c>
      <c r="CB6" s="73">
        <v>10815</v>
      </c>
      <c r="CC6" s="73">
        <v>10821</v>
      </c>
      <c r="CD6" s="73">
        <v>10832</v>
      </c>
      <c r="CE6" s="73">
        <v>10837</v>
      </c>
      <c r="CF6" s="73">
        <v>10843</v>
      </c>
    </row>
    <row r="7" spans="1:84" ht="12.75" customHeight="1"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42</v>
      </c>
      <c r="J7" s="73">
        <v>42</v>
      </c>
      <c r="K7" s="73">
        <v>42</v>
      </c>
      <c r="L7" s="73">
        <v>42</v>
      </c>
      <c r="M7" s="73">
        <v>42</v>
      </c>
      <c r="N7" s="73">
        <v>42</v>
      </c>
      <c r="O7" s="73">
        <v>42</v>
      </c>
      <c r="P7" s="73">
        <v>42</v>
      </c>
      <c r="Q7" s="73">
        <v>42</v>
      </c>
      <c r="R7" s="73">
        <v>42</v>
      </c>
      <c r="S7" s="73">
        <v>42</v>
      </c>
      <c r="T7" s="73">
        <v>42</v>
      </c>
      <c r="U7" s="73">
        <v>42</v>
      </c>
      <c r="V7" s="73">
        <v>42</v>
      </c>
      <c r="W7" s="73">
        <v>42</v>
      </c>
      <c r="X7" s="73">
        <v>42</v>
      </c>
      <c r="Y7" s="73">
        <v>42</v>
      </c>
      <c r="Z7" s="73">
        <v>42</v>
      </c>
      <c r="AA7" s="73">
        <v>42</v>
      </c>
      <c r="AB7" s="73">
        <v>42</v>
      </c>
      <c r="AC7" s="73">
        <v>42</v>
      </c>
      <c r="AD7" s="73">
        <v>42</v>
      </c>
      <c r="AE7" s="73">
        <v>42</v>
      </c>
      <c r="AF7" s="73">
        <v>42</v>
      </c>
      <c r="AG7" s="73">
        <v>42</v>
      </c>
      <c r="AH7" s="73">
        <v>42</v>
      </c>
      <c r="AI7" s="73">
        <v>42</v>
      </c>
      <c r="AJ7" s="73">
        <v>42</v>
      </c>
      <c r="AK7" s="73">
        <v>42</v>
      </c>
      <c r="AL7" s="73">
        <v>42</v>
      </c>
      <c r="AM7" s="73">
        <v>42</v>
      </c>
      <c r="AN7" s="73">
        <v>42</v>
      </c>
      <c r="AO7" s="73">
        <v>42</v>
      </c>
      <c r="AP7" s="73">
        <v>42</v>
      </c>
      <c r="AQ7" s="73">
        <v>42</v>
      </c>
      <c r="AR7" s="73">
        <v>42</v>
      </c>
      <c r="AS7" s="73">
        <v>42</v>
      </c>
      <c r="AT7" s="73">
        <v>42</v>
      </c>
      <c r="AU7" s="73">
        <v>42</v>
      </c>
      <c r="AV7" s="73">
        <v>42</v>
      </c>
      <c r="AW7" s="73">
        <v>42</v>
      </c>
      <c r="AX7" s="73">
        <v>42</v>
      </c>
      <c r="AY7" s="73">
        <v>42</v>
      </c>
      <c r="AZ7" s="73">
        <v>42</v>
      </c>
      <c r="BA7" s="73">
        <v>42</v>
      </c>
      <c r="BB7" s="73">
        <v>42</v>
      </c>
      <c r="BC7" s="73">
        <v>42</v>
      </c>
      <c r="BD7" s="73">
        <v>42</v>
      </c>
      <c r="BE7" s="73">
        <v>41</v>
      </c>
      <c r="BF7" s="73">
        <v>41</v>
      </c>
      <c r="BG7" s="73">
        <v>41</v>
      </c>
      <c r="BH7" s="73">
        <v>41</v>
      </c>
      <c r="BI7" s="73">
        <v>41</v>
      </c>
      <c r="BJ7" s="73">
        <v>41</v>
      </c>
      <c r="BK7" s="73">
        <v>41</v>
      </c>
      <c r="BL7" s="73">
        <v>41</v>
      </c>
      <c r="BM7" s="73">
        <v>41</v>
      </c>
      <c r="BN7" s="73">
        <v>41</v>
      </c>
      <c r="BO7" s="73">
        <v>41</v>
      </c>
      <c r="BP7" s="73">
        <v>41</v>
      </c>
      <c r="BQ7" s="73">
        <v>41</v>
      </c>
      <c r="BR7" s="73">
        <v>41</v>
      </c>
      <c r="BS7" s="73">
        <v>41</v>
      </c>
      <c r="BT7" s="73">
        <v>41</v>
      </c>
      <c r="BU7" s="73">
        <v>41</v>
      </c>
      <c r="BV7" s="73">
        <v>41</v>
      </c>
      <c r="BW7" s="73">
        <v>41</v>
      </c>
      <c r="BX7" s="73">
        <v>41</v>
      </c>
      <c r="BY7" s="73">
        <v>41</v>
      </c>
      <c r="BZ7" s="73">
        <v>41</v>
      </c>
      <c r="CA7" s="73">
        <v>41</v>
      </c>
      <c r="CB7" s="73">
        <v>41</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11699</v>
      </c>
      <c r="J8" s="156">
        <v>11713</v>
      </c>
      <c r="K8" s="156">
        <v>11718</v>
      </c>
      <c r="L8" s="156">
        <v>11736</v>
      </c>
      <c r="M8" s="156">
        <v>11754</v>
      </c>
      <c r="N8" s="156">
        <v>11744</v>
      </c>
      <c r="O8" s="156">
        <v>11736</v>
      </c>
      <c r="P8" s="156">
        <v>11743</v>
      </c>
      <c r="Q8" s="156">
        <v>11761</v>
      </c>
      <c r="R8" s="156">
        <v>11797</v>
      </c>
      <c r="S8" s="156">
        <v>11818</v>
      </c>
      <c r="T8" s="156">
        <v>11821</v>
      </c>
      <c r="U8" s="156">
        <v>11837</v>
      </c>
      <c r="V8" s="156">
        <v>11884</v>
      </c>
      <c r="W8" s="156">
        <v>11924</v>
      </c>
      <c r="X8" s="156">
        <v>11959</v>
      </c>
      <c r="Y8" s="156">
        <v>11964</v>
      </c>
      <c r="Z8" s="156">
        <v>11979</v>
      </c>
      <c r="AA8" s="156">
        <v>11993</v>
      </c>
      <c r="AB8" s="156">
        <v>12026</v>
      </c>
      <c r="AC8" s="156">
        <v>12060</v>
      </c>
      <c r="AD8" s="156">
        <v>12076</v>
      </c>
      <c r="AE8" s="156">
        <v>12100</v>
      </c>
      <c r="AF8" s="156">
        <v>12130</v>
      </c>
      <c r="AG8" s="156">
        <v>12151</v>
      </c>
      <c r="AH8" s="156">
        <v>12171</v>
      </c>
      <c r="AI8" s="156">
        <v>12184</v>
      </c>
      <c r="AJ8" s="156">
        <v>12183</v>
      </c>
      <c r="AK8" s="156">
        <v>12184</v>
      </c>
      <c r="AL8" s="156">
        <v>12195</v>
      </c>
      <c r="AM8" s="156">
        <v>12204</v>
      </c>
      <c r="AN8" s="156">
        <v>12230</v>
      </c>
      <c r="AO8" s="156">
        <v>11841</v>
      </c>
      <c r="AP8" s="156">
        <v>11864</v>
      </c>
      <c r="AQ8" s="156">
        <v>12282</v>
      </c>
      <c r="AR8" s="156">
        <v>11884</v>
      </c>
      <c r="AS8" s="156">
        <v>11896</v>
      </c>
      <c r="AT8" s="156">
        <v>11910</v>
      </c>
      <c r="AU8" s="156">
        <v>11923</v>
      </c>
      <c r="AV8" s="156">
        <v>11919</v>
      </c>
      <c r="AW8" s="156">
        <v>11918</v>
      </c>
      <c r="AX8" s="156">
        <v>11940</v>
      </c>
      <c r="AY8" s="156">
        <v>11947</v>
      </c>
      <c r="AZ8" s="156">
        <v>11957</v>
      </c>
      <c r="BA8" s="156">
        <v>11973</v>
      </c>
      <c r="BB8" s="156">
        <v>11995</v>
      </c>
      <c r="BC8" s="156">
        <v>12036</v>
      </c>
      <c r="BD8" s="156">
        <v>12055</v>
      </c>
      <c r="BE8" s="156">
        <v>12064</v>
      </c>
      <c r="BF8" s="156">
        <v>12080</v>
      </c>
      <c r="BG8" s="156">
        <v>12105</v>
      </c>
      <c r="BH8" s="156">
        <v>12118</v>
      </c>
      <c r="BI8" s="156">
        <v>12127</v>
      </c>
      <c r="BJ8" s="156">
        <v>12127</v>
      </c>
      <c r="BK8" s="156">
        <v>12122</v>
      </c>
      <c r="BL8" s="156">
        <v>12130</v>
      </c>
      <c r="BM8" s="156">
        <v>12130</v>
      </c>
      <c r="BN8" s="156">
        <v>12155</v>
      </c>
      <c r="BO8" s="156">
        <v>12163</v>
      </c>
      <c r="BP8" s="156">
        <v>12162</v>
      </c>
      <c r="BQ8" s="156">
        <v>12170</v>
      </c>
      <c r="BR8" s="156">
        <v>12193</v>
      </c>
      <c r="BS8" s="156">
        <v>12200</v>
      </c>
      <c r="BT8" s="156">
        <v>12200</v>
      </c>
      <c r="BU8" s="156">
        <v>12200</v>
      </c>
      <c r="BV8" s="156">
        <v>12206</v>
      </c>
      <c r="BW8" s="156">
        <v>12220</v>
      </c>
      <c r="BX8" s="156">
        <v>12239</v>
      </c>
      <c r="BY8" s="156">
        <v>12261</v>
      </c>
      <c r="BZ8" s="156">
        <v>12267</v>
      </c>
      <c r="CA8" s="156">
        <v>12256</v>
      </c>
      <c r="CB8" s="156">
        <v>12267</v>
      </c>
      <c r="CC8" s="156">
        <v>12271</v>
      </c>
      <c r="CD8" s="156">
        <v>12283</v>
      </c>
      <c r="CE8" s="156">
        <v>12285</v>
      </c>
      <c r="CF8" s="156">
        <v>12288</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11699</v>
      </c>
      <c r="J10" s="157">
        <v>11713</v>
      </c>
      <c r="K10" s="157">
        <v>11718</v>
      </c>
      <c r="L10" s="157">
        <v>11736</v>
      </c>
      <c r="M10" s="157">
        <v>11754</v>
      </c>
      <c r="N10" s="157">
        <v>11744</v>
      </c>
      <c r="O10" s="157">
        <v>11736</v>
      </c>
      <c r="P10" s="157">
        <v>11743</v>
      </c>
      <c r="Q10" s="157">
        <v>11761</v>
      </c>
      <c r="R10" s="157">
        <v>11797</v>
      </c>
      <c r="S10" s="157">
        <v>11818</v>
      </c>
      <c r="T10" s="157">
        <v>11821</v>
      </c>
      <c r="U10" s="157">
        <v>11837</v>
      </c>
      <c r="V10" s="157">
        <v>11884</v>
      </c>
      <c r="W10" s="157">
        <v>11924</v>
      </c>
      <c r="X10" s="157">
        <v>11959</v>
      </c>
      <c r="Y10" s="157">
        <v>11964</v>
      </c>
      <c r="Z10" s="157">
        <v>11979</v>
      </c>
      <c r="AA10" s="157">
        <v>11993</v>
      </c>
      <c r="AB10" s="157">
        <v>12026</v>
      </c>
      <c r="AC10" s="157">
        <v>12060</v>
      </c>
      <c r="AD10" s="157">
        <v>12076</v>
      </c>
      <c r="AE10" s="157">
        <v>12100</v>
      </c>
      <c r="AF10" s="157">
        <v>12130</v>
      </c>
      <c r="AG10" s="157">
        <v>12151</v>
      </c>
      <c r="AH10" s="157">
        <v>12171</v>
      </c>
      <c r="AI10" s="157">
        <v>12184</v>
      </c>
      <c r="AJ10" s="157">
        <v>12183</v>
      </c>
      <c r="AK10" s="157">
        <v>12184</v>
      </c>
      <c r="AL10" s="157">
        <v>12195</v>
      </c>
      <c r="AM10" s="157">
        <v>12204</v>
      </c>
      <c r="AN10" s="157">
        <v>12230</v>
      </c>
      <c r="AO10" s="157">
        <v>11841</v>
      </c>
      <c r="AP10" s="157">
        <v>11864</v>
      </c>
      <c r="AQ10" s="157">
        <v>12282</v>
      </c>
      <c r="AR10" s="157">
        <v>11884</v>
      </c>
      <c r="AS10" s="157">
        <v>11896</v>
      </c>
      <c r="AT10" s="157">
        <v>11910</v>
      </c>
      <c r="AU10" s="157">
        <v>11923</v>
      </c>
      <c r="AV10" s="157">
        <v>11919</v>
      </c>
      <c r="AW10" s="157">
        <v>11918</v>
      </c>
      <c r="AX10" s="157">
        <v>11940</v>
      </c>
      <c r="AY10" s="157">
        <v>11947</v>
      </c>
      <c r="AZ10" s="157">
        <v>11957</v>
      </c>
      <c r="BA10" s="157">
        <v>11973</v>
      </c>
      <c r="BB10" s="157">
        <v>11995</v>
      </c>
      <c r="BC10" s="157">
        <v>12036</v>
      </c>
      <c r="BD10" s="157">
        <v>12055</v>
      </c>
      <c r="BE10" s="157">
        <v>12064</v>
      </c>
      <c r="BF10" s="157">
        <v>12080</v>
      </c>
      <c r="BG10" s="157">
        <v>12105</v>
      </c>
      <c r="BH10" s="157">
        <v>12118</v>
      </c>
      <c r="BI10" s="157">
        <v>12127</v>
      </c>
      <c r="BJ10" s="157">
        <v>12127</v>
      </c>
      <c r="BK10" s="157">
        <v>12122</v>
      </c>
      <c r="BL10" s="157">
        <v>12130</v>
      </c>
      <c r="BM10" s="157">
        <v>12130</v>
      </c>
      <c r="BN10" s="157">
        <v>12155</v>
      </c>
      <c r="BO10" s="157">
        <v>12163</v>
      </c>
      <c r="BP10" s="157">
        <v>12162</v>
      </c>
      <c r="BQ10" s="157">
        <v>12170</v>
      </c>
      <c r="BR10" s="157">
        <v>12193</v>
      </c>
      <c r="BS10" s="157">
        <v>12200</v>
      </c>
      <c r="BT10" s="157">
        <v>12200</v>
      </c>
      <c r="BU10" s="157">
        <v>12200</v>
      </c>
      <c r="BV10" s="157">
        <v>12206</v>
      </c>
      <c r="BW10" s="157">
        <v>12220</v>
      </c>
      <c r="BX10" s="157">
        <v>12239</v>
      </c>
      <c r="BY10" s="157">
        <v>12261</v>
      </c>
      <c r="BZ10" s="157">
        <v>12267</v>
      </c>
      <c r="CA10" s="157">
        <v>12256</v>
      </c>
      <c r="CB10" s="157">
        <v>12267</v>
      </c>
      <c r="CC10" s="157">
        <v>12271</v>
      </c>
      <c r="CD10" s="157">
        <v>12283</v>
      </c>
      <c r="CE10" s="157">
        <v>12285</v>
      </c>
      <c r="CF10" s="157">
        <v>12288</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24" customHeight="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2.75" customHeight="1"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19415</v>
      </c>
      <c r="J17" s="73">
        <v>19388</v>
      </c>
      <c r="K17" s="73">
        <v>19332</v>
      </c>
      <c r="L17" s="73">
        <v>19268</v>
      </c>
      <c r="M17" s="73">
        <v>19205</v>
      </c>
      <c r="N17" s="73">
        <v>19176</v>
      </c>
      <c r="O17" s="73">
        <v>19123</v>
      </c>
      <c r="P17" s="73">
        <v>19065</v>
      </c>
      <c r="Q17" s="73">
        <v>19020</v>
      </c>
      <c r="R17" s="73">
        <v>18948</v>
      </c>
      <c r="S17" s="73">
        <v>18885</v>
      </c>
      <c r="T17" s="73">
        <v>18822</v>
      </c>
      <c r="U17" s="73">
        <v>18760</v>
      </c>
      <c r="V17" s="73">
        <v>18649</v>
      </c>
      <c r="W17" s="73">
        <v>18578</v>
      </c>
      <c r="X17" s="73">
        <v>18492</v>
      </c>
      <c r="Y17" s="73">
        <v>18463</v>
      </c>
      <c r="Z17" s="73">
        <v>18385</v>
      </c>
      <c r="AA17" s="73">
        <v>18340</v>
      </c>
      <c r="AB17" s="73">
        <v>18233</v>
      </c>
      <c r="AC17" s="73">
        <v>18137</v>
      </c>
      <c r="AD17" s="73">
        <v>18077</v>
      </c>
      <c r="AE17" s="73">
        <v>17998</v>
      </c>
      <c r="AF17" s="73">
        <v>17936</v>
      </c>
      <c r="AG17" s="73">
        <v>17873</v>
      </c>
      <c r="AH17" s="73">
        <v>17844</v>
      </c>
      <c r="AI17" s="73">
        <v>17794</v>
      </c>
      <c r="AJ17" s="73">
        <v>17754</v>
      </c>
      <c r="AK17" s="73">
        <v>17686</v>
      </c>
      <c r="AL17" s="73">
        <v>17667</v>
      </c>
      <c r="AM17" s="73">
        <v>17610</v>
      </c>
      <c r="AN17" s="73">
        <v>17522</v>
      </c>
      <c r="AO17" s="73">
        <v>17450</v>
      </c>
      <c r="AP17" s="73">
        <v>17385</v>
      </c>
      <c r="AQ17" s="73">
        <v>17280</v>
      </c>
      <c r="AR17" s="73">
        <v>17249</v>
      </c>
      <c r="AS17" s="73">
        <v>17183</v>
      </c>
      <c r="AT17" s="73">
        <v>17113</v>
      </c>
      <c r="AU17" s="73">
        <v>17072</v>
      </c>
      <c r="AV17" s="73">
        <v>0</v>
      </c>
      <c r="AW17" s="73">
        <v>17004</v>
      </c>
      <c r="AX17" s="73">
        <v>16958</v>
      </c>
      <c r="AY17" s="73">
        <v>16878</v>
      </c>
      <c r="AZ17" s="73">
        <v>16804</v>
      </c>
      <c r="BA17" s="73">
        <v>16757</v>
      </c>
      <c r="BB17" s="73">
        <v>16690</v>
      </c>
      <c r="BC17" s="73">
        <v>16605</v>
      </c>
      <c r="BD17" s="73">
        <v>0</v>
      </c>
      <c r="BE17" s="73">
        <v>16459</v>
      </c>
      <c r="BF17" s="73">
        <v>16410</v>
      </c>
      <c r="BG17" s="73">
        <v>16323</v>
      </c>
      <c r="BH17" s="73">
        <v>16245</v>
      </c>
      <c r="BI17" s="73">
        <v>16182</v>
      </c>
      <c r="BJ17" s="73">
        <v>16128</v>
      </c>
      <c r="BK17" s="73">
        <v>16105</v>
      </c>
      <c r="BL17" s="73">
        <v>16060</v>
      </c>
      <c r="BM17" s="73">
        <v>15968</v>
      </c>
      <c r="BN17" s="73">
        <v>15893</v>
      </c>
      <c r="BO17" s="73">
        <v>15789</v>
      </c>
      <c r="BP17" s="73">
        <v>15692</v>
      </c>
      <c r="BQ17" s="73">
        <v>15616</v>
      </c>
      <c r="BR17" s="73">
        <v>15563</v>
      </c>
      <c r="BS17" s="73">
        <v>15503</v>
      </c>
      <c r="BT17" s="73">
        <v>15434</v>
      </c>
      <c r="BU17" s="73">
        <v>15373</v>
      </c>
      <c r="BV17" s="73">
        <v>15328</v>
      </c>
      <c r="BW17" s="73">
        <v>15249</v>
      </c>
      <c r="BX17" s="73">
        <v>15170</v>
      </c>
      <c r="BY17" s="73">
        <v>15047</v>
      </c>
      <c r="BZ17" s="73">
        <v>14943</v>
      </c>
      <c r="CA17" s="73">
        <v>14876</v>
      </c>
      <c r="CB17" s="73">
        <v>14811</v>
      </c>
      <c r="CC17" s="73">
        <v>14749</v>
      </c>
      <c r="CD17" s="73">
        <v>14687</v>
      </c>
      <c r="CE17" s="73">
        <v>14626</v>
      </c>
      <c r="CF17" s="73" t="s">
        <v>235</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1375</v>
      </c>
      <c r="J18" s="73">
        <v>1381</v>
      </c>
      <c r="K18" s="73">
        <v>1381</v>
      </c>
      <c r="L18" s="73">
        <v>1381</v>
      </c>
      <c r="M18" s="73">
        <v>1383</v>
      </c>
      <c r="N18" s="73">
        <v>1370</v>
      </c>
      <c r="O18" s="73">
        <v>1370</v>
      </c>
      <c r="P18" s="73">
        <v>1388</v>
      </c>
      <c r="Q18" s="73">
        <v>1377</v>
      </c>
      <c r="R18" s="73">
        <v>1380</v>
      </c>
      <c r="S18" s="73">
        <v>1379</v>
      </c>
      <c r="T18" s="73">
        <v>1370</v>
      </c>
      <c r="U18" s="73">
        <v>1369</v>
      </c>
      <c r="V18" s="73">
        <v>1372</v>
      </c>
      <c r="W18" s="73">
        <v>1368</v>
      </c>
      <c r="X18" s="73">
        <v>1273</v>
      </c>
      <c r="Y18" s="73">
        <v>1282</v>
      </c>
      <c r="Z18" s="73">
        <v>1292</v>
      </c>
      <c r="AA18" s="73">
        <v>1946</v>
      </c>
      <c r="AB18" s="73">
        <v>1937</v>
      </c>
      <c r="AC18" s="73">
        <v>1026</v>
      </c>
      <c r="AD18" s="73">
        <v>1035</v>
      </c>
      <c r="AE18" s="73">
        <v>1035</v>
      </c>
      <c r="AF18" s="73">
        <v>1028</v>
      </c>
      <c r="AG18" s="73">
        <v>736</v>
      </c>
      <c r="AH18" s="73">
        <v>736</v>
      </c>
      <c r="AI18" s="73">
        <v>735</v>
      </c>
      <c r="AJ18" s="73">
        <v>734</v>
      </c>
      <c r="AK18" s="73">
        <v>730</v>
      </c>
      <c r="AL18" s="73">
        <v>730</v>
      </c>
      <c r="AM18" s="73">
        <v>734</v>
      </c>
      <c r="AN18" s="73">
        <v>724</v>
      </c>
      <c r="AO18" s="73">
        <v>725</v>
      </c>
      <c r="AP18" s="73">
        <v>726</v>
      </c>
      <c r="AQ18" s="73">
        <v>725</v>
      </c>
      <c r="AR18" s="73">
        <v>725</v>
      </c>
      <c r="AS18" s="73">
        <v>718</v>
      </c>
      <c r="AT18" s="73">
        <v>819</v>
      </c>
      <c r="AU18" s="73">
        <v>819</v>
      </c>
      <c r="AV18" s="73">
        <v>821</v>
      </c>
      <c r="AW18" s="73">
        <v>821</v>
      </c>
      <c r="AX18" s="73">
        <v>820</v>
      </c>
      <c r="AY18" s="73">
        <v>826</v>
      </c>
      <c r="AZ18" s="73">
        <v>826</v>
      </c>
      <c r="BA18" s="73">
        <v>825</v>
      </c>
      <c r="BB18" s="73">
        <v>816</v>
      </c>
      <c r="BC18" s="73">
        <v>814</v>
      </c>
      <c r="BD18" s="73">
        <v>819</v>
      </c>
      <c r="BE18" s="73">
        <v>818</v>
      </c>
      <c r="BF18" s="73">
        <v>814</v>
      </c>
      <c r="BG18" s="73">
        <v>813</v>
      </c>
      <c r="BH18" s="73">
        <v>826</v>
      </c>
      <c r="BI18" s="73">
        <v>826</v>
      </c>
      <c r="BJ18" s="73">
        <v>826</v>
      </c>
      <c r="BK18" s="73">
        <v>827</v>
      </c>
      <c r="BL18" s="73">
        <v>829</v>
      </c>
      <c r="BM18" s="73">
        <v>829</v>
      </c>
      <c r="BN18" s="73">
        <v>826</v>
      </c>
      <c r="BO18" s="73">
        <v>824</v>
      </c>
      <c r="BP18" s="73">
        <v>820</v>
      </c>
      <c r="BQ18" s="73">
        <v>821</v>
      </c>
      <c r="BR18" s="73">
        <v>0</v>
      </c>
      <c r="BS18" s="73">
        <v>816</v>
      </c>
      <c r="BT18" s="73">
        <v>816</v>
      </c>
      <c r="BU18" s="73">
        <v>814</v>
      </c>
      <c r="BV18" s="73">
        <v>814</v>
      </c>
      <c r="BW18" s="73">
        <v>815</v>
      </c>
      <c r="BX18" s="73">
        <v>820</v>
      </c>
      <c r="BY18" s="73">
        <v>819</v>
      </c>
      <c r="BZ18" s="73">
        <v>815</v>
      </c>
      <c r="CA18" s="73">
        <v>811</v>
      </c>
      <c r="CB18" s="73">
        <v>814</v>
      </c>
      <c r="CC18" s="73">
        <v>833</v>
      </c>
      <c r="CD18" s="73">
        <v>833</v>
      </c>
      <c r="CE18" s="73">
        <v>833</v>
      </c>
      <c r="CF18" s="73">
        <v>833</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0</v>
      </c>
      <c r="J19" s="73">
        <v>0</v>
      </c>
      <c r="K19" s="73">
        <v>0</v>
      </c>
      <c r="L19" s="73">
        <v>0</v>
      </c>
      <c r="M19" s="73">
        <v>0</v>
      </c>
      <c r="N19" s="73">
        <v>0</v>
      </c>
      <c r="O19" s="73">
        <v>0</v>
      </c>
      <c r="P19" s="73">
        <v>0</v>
      </c>
      <c r="Q19" s="73">
        <v>0</v>
      </c>
      <c r="R19" s="73">
        <v>0</v>
      </c>
      <c r="S19" s="73">
        <v>0</v>
      </c>
      <c r="T19" s="73">
        <v>15</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15</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0</v>
      </c>
      <c r="J21" s="21">
        <v>0</v>
      </c>
      <c r="K21" s="21">
        <v>0</v>
      </c>
      <c r="L21" s="21">
        <v>0</v>
      </c>
      <c r="M21" s="21">
        <v>0</v>
      </c>
      <c r="N21" s="21">
        <v>0</v>
      </c>
      <c r="O21" s="21">
        <v>0</v>
      </c>
      <c r="P21" s="21">
        <v>0</v>
      </c>
      <c r="Q21" s="21">
        <v>0</v>
      </c>
      <c r="R21" s="21">
        <v>0</v>
      </c>
      <c r="S21" s="21">
        <v>0</v>
      </c>
      <c r="T21" s="21">
        <v>15</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15</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row>
    <row r="22" spans="1:84" x14ac:dyDescent="0.25">
      <c r="A22" s="46"/>
      <c r="B22" s="46"/>
      <c r="C22" s="46"/>
      <c r="D22" s="17"/>
      <c r="E22" s="11"/>
      <c r="F22" s="14" t="s">
        <v>21</v>
      </c>
      <c r="G22" s="23" t="e">
        <f ca="1">G21/G8</f>
        <v>#REF!</v>
      </c>
      <c r="H22" s="54" t="e">
        <f>IF(H18 = 0, 0, H21/H8)</f>
        <v>#REF!</v>
      </c>
      <c r="I22" s="54">
        <v>0</v>
      </c>
      <c r="J22" s="54">
        <v>0</v>
      </c>
      <c r="K22" s="54">
        <v>0</v>
      </c>
      <c r="L22" s="54">
        <v>0</v>
      </c>
      <c r="M22" s="54">
        <v>0</v>
      </c>
      <c r="N22" s="54">
        <v>0</v>
      </c>
      <c r="O22" s="54">
        <v>0</v>
      </c>
      <c r="P22" s="54">
        <v>0</v>
      </c>
      <c r="Q22" s="54">
        <v>0</v>
      </c>
      <c r="R22" s="54">
        <v>0</v>
      </c>
      <c r="S22" s="54">
        <v>0</v>
      </c>
      <c r="T22" s="54">
        <v>1.2689281786650876E-3</v>
      </c>
      <c r="U22" s="54">
        <v>0</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0</v>
      </c>
      <c r="AT22" s="54">
        <v>0</v>
      </c>
      <c r="AU22" s="54">
        <v>0</v>
      </c>
      <c r="AV22" s="54">
        <v>0</v>
      </c>
      <c r="AW22" s="54">
        <v>0</v>
      </c>
      <c r="AX22" s="54">
        <v>0</v>
      </c>
      <c r="AY22" s="54">
        <v>0</v>
      </c>
      <c r="AZ22" s="54">
        <v>0</v>
      </c>
      <c r="BA22" s="54">
        <v>0</v>
      </c>
      <c r="BB22" s="54">
        <v>0</v>
      </c>
      <c r="BC22" s="54">
        <v>0</v>
      </c>
      <c r="BD22" s="54">
        <v>0</v>
      </c>
      <c r="BE22" s="54">
        <v>0</v>
      </c>
      <c r="BF22" s="54">
        <v>1.2417218543046358E-3</v>
      </c>
      <c r="BG22" s="54">
        <v>0</v>
      </c>
      <c r="BH22" s="54">
        <v>0</v>
      </c>
      <c r="BI22" s="54">
        <v>0</v>
      </c>
      <c r="BJ22" s="54">
        <v>0</v>
      </c>
      <c r="BK22" s="54">
        <v>0</v>
      </c>
      <c r="BL22" s="54">
        <v>0</v>
      </c>
      <c r="BM22" s="54">
        <v>0</v>
      </c>
      <c r="BN22" s="54">
        <v>0</v>
      </c>
      <c r="BO22" s="54">
        <v>0</v>
      </c>
      <c r="BP22" s="54">
        <v>0</v>
      </c>
      <c r="BQ22" s="54">
        <v>0</v>
      </c>
      <c r="BR22" s="54">
        <v>0</v>
      </c>
      <c r="BS22" s="54">
        <v>0</v>
      </c>
      <c r="BT22" s="54">
        <v>0</v>
      </c>
      <c r="BU22" s="54">
        <v>0</v>
      </c>
      <c r="BV22" s="54">
        <v>0</v>
      </c>
      <c r="BW22" s="54">
        <v>0</v>
      </c>
      <c r="BX22" s="54">
        <v>0</v>
      </c>
      <c r="BY22" s="54">
        <v>0</v>
      </c>
      <c r="BZ22" s="54">
        <v>0</v>
      </c>
      <c r="CA22" s="54">
        <v>0</v>
      </c>
      <c r="CB22" s="54">
        <v>0</v>
      </c>
      <c r="CC22" s="54">
        <v>0</v>
      </c>
      <c r="CD22" s="54">
        <v>0</v>
      </c>
      <c r="CE22" s="54">
        <v>0</v>
      </c>
      <c r="CF22" s="54">
        <v>0</v>
      </c>
    </row>
    <row r="23" spans="1:84" ht="12.75" customHeight="1"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24" customHeight="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2.75" customHeight="1"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15272</v>
      </c>
      <c r="J30" s="73">
        <v>16760</v>
      </c>
      <c r="K30" s="73">
        <v>16782</v>
      </c>
      <c r="L30" s="73">
        <v>17163</v>
      </c>
      <c r="M30" s="73">
        <v>14699</v>
      </c>
      <c r="N30" s="73">
        <v>15162</v>
      </c>
      <c r="O30" s="73">
        <v>16155</v>
      </c>
      <c r="P30" s="73">
        <v>17186</v>
      </c>
      <c r="Q30" s="73">
        <v>16827</v>
      </c>
      <c r="R30" s="73">
        <v>16579</v>
      </c>
      <c r="S30" s="73">
        <v>16227</v>
      </c>
      <c r="T30" s="73">
        <v>17255</v>
      </c>
      <c r="U30" s="73">
        <v>16884</v>
      </c>
      <c r="V30" s="73">
        <v>14440</v>
      </c>
      <c r="W30" s="73">
        <v>15629</v>
      </c>
      <c r="X30" s="73">
        <v>18194</v>
      </c>
      <c r="Y30" s="73">
        <v>16195</v>
      </c>
      <c r="Z30" s="73">
        <v>17795</v>
      </c>
      <c r="AA30" s="73">
        <v>16887</v>
      </c>
      <c r="AB30" s="73">
        <v>16263</v>
      </c>
      <c r="AC30" s="73">
        <v>16365</v>
      </c>
      <c r="AD30" s="73">
        <v>15809</v>
      </c>
      <c r="AE30" s="73">
        <v>15554</v>
      </c>
      <c r="AF30" s="73">
        <v>17321</v>
      </c>
      <c r="AG30" s="73">
        <v>15898</v>
      </c>
      <c r="AH30" s="73">
        <v>17048</v>
      </c>
      <c r="AI30" s="73">
        <v>17364</v>
      </c>
      <c r="AJ30" s="73">
        <v>17929</v>
      </c>
      <c r="AK30" s="73">
        <v>5543</v>
      </c>
      <c r="AL30" s="73">
        <v>7342</v>
      </c>
      <c r="AM30" s="73">
        <v>4504</v>
      </c>
      <c r="AN30" s="73">
        <v>6107</v>
      </c>
      <c r="AO30" s="73">
        <v>11655</v>
      </c>
      <c r="AP30" s="73">
        <v>5775</v>
      </c>
      <c r="AQ30" s="73">
        <v>5814</v>
      </c>
      <c r="AR30" s="73">
        <v>7820</v>
      </c>
      <c r="AS30" s="73">
        <v>3918</v>
      </c>
      <c r="AT30" s="73">
        <v>2287</v>
      </c>
      <c r="AU30" s="73">
        <v>4316</v>
      </c>
      <c r="AV30" s="73">
        <v>2370</v>
      </c>
      <c r="AW30" s="73">
        <v>6426</v>
      </c>
      <c r="AX30" s="73">
        <v>7713</v>
      </c>
      <c r="AY30" s="73">
        <v>4490</v>
      </c>
      <c r="AZ30" s="73">
        <v>5959</v>
      </c>
      <c r="BA30" s="73">
        <v>7928</v>
      </c>
      <c r="BB30" s="73">
        <v>5060</v>
      </c>
      <c r="BC30" s="73">
        <v>5732</v>
      </c>
      <c r="BD30" s="73">
        <v>7611</v>
      </c>
      <c r="BE30" s="73">
        <v>6749</v>
      </c>
      <c r="BF30" s="73">
        <v>5002</v>
      </c>
      <c r="BG30" s="73">
        <v>7675</v>
      </c>
      <c r="BH30" s="73">
        <v>5929</v>
      </c>
      <c r="BI30" s="73">
        <v>10243</v>
      </c>
      <c r="BJ30" s="73">
        <v>9453</v>
      </c>
      <c r="BK30" s="73">
        <v>9448</v>
      </c>
      <c r="BL30" s="73">
        <v>8675</v>
      </c>
      <c r="BM30" s="73">
        <v>9806</v>
      </c>
      <c r="BN30" s="73">
        <v>9196</v>
      </c>
      <c r="BO30" s="73">
        <v>10498</v>
      </c>
      <c r="BP30" s="73">
        <v>9232</v>
      </c>
      <c r="BQ30" s="73">
        <v>11814</v>
      </c>
      <c r="BR30" s="73">
        <v>7250</v>
      </c>
      <c r="BS30" s="73">
        <v>9233</v>
      </c>
      <c r="BT30" s="73">
        <v>8465</v>
      </c>
      <c r="BU30" s="73">
        <v>1903</v>
      </c>
      <c r="BV30" s="73">
        <v>6086</v>
      </c>
      <c r="BW30" s="73">
        <v>6937</v>
      </c>
      <c r="BX30" s="73">
        <v>8004</v>
      </c>
      <c r="BY30" s="73">
        <v>6494</v>
      </c>
      <c r="BZ30" s="73">
        <v>6179</v>
      </c>
      <c r="CA30" s="73">
        <v>8426</v>
      </c>
      <c r="CB30" s="73">
        <v>6321</v>
      </c>
      <c r="CC30" s="73">
        <v>6169</v>
      </c>
      <c r="CD30" s="73">
        <v>7741</v>
      </c>
      <c r="CE30" s="73">
        <v>6857</v>
      </c>
      <c r="CF30" s="73">
        <v>7274</v>
      </c>
    </row>
    <row r="31" spans="1:84" ht="26.4" x14ac:dyDescent="0.25">
      <c r="A31" s="48" t="s">
        <v>25</v>
      </c>
      <c r="B31" s="62" t="s">
        <v>26</v>
      </c>
      <c r="C31" s="63" t="s">
        <v>27</v>
      </c>
      <c r="D31" s="17"/>
      <c r="E31" s="11"/>
      <c r="F31" s="98" t="s">
        <v>28</v>
      </c>
      <c r="G31" s="96" t="e">
        <f ca="1">G30/G8</f>
        <v>#REF!</v>
      </c>
      <c r="H31" s="57" t="e">
        <f>IF(H8=0, 0, H30/H8)</f>
        <v>#REF!</v>
      </c>
      <c r="I31" s="57">
        <v>1.3054107188648603</v>
      </c>
      <c r="J31" s="57">
        <v>1.4308887560829848</v>
      </c>
      <c r="K31" s="57">
        <v>1.4321556579621095</v>
      </c>
      <c r="L31" s="57">
        <v>1.4624233128834356</v>
      </c>
      <c r="M31" s="57">
        <v>1.2505530032329419</v>
      </c>
      <c r="N31" s="57">
        <v>1.291042234332425</v>
      </c>
      <c r="O31" s="57">
        <v>1.3765337423312884</v>
      </c>
      <c r="P31" s="57">
        <v>1.4635101762752278</v>
      </c>
      <c r="Q31" s="57">
        <v>1.4307456848907405</v>
      </c>
      <c r="R31" s="57">
        <v>1.405357294227346</v>
      </c>
      <c r="S31" s="57">
        <v>1.3730749703841598</v>
      </c>
      <c r="T31" s="57">
        <v>1.4596903815244058</v>
      </c>
      <c r="U31" s="57">
        <v>1.4263749260792431</v>
      </c>
      <c r="V31" s="57">
        <v>1.2150790979468193</v>
      </c>
      <c r="W31" s="57">
        <v>1.3107178799060717</v>
      </c>
      <c r="X31" s="57">
        <v>1.521364662597207</v>
      </c>
      <c r="Y31" s="57">
        <v>1.3536442661317285</v>
      </c>
      <c r="Z31" s="57">
        <v>1.485516320227064</v>
      </c>
      <c r="AA31" s="57">
        <v>1.4080713749687317</v>
      </c>
      <c r="AB31" s="57">
        <v>1.3523199733909863</v>
      </c>
      <c r="AC31" s="57">
        <v>1.3569651741293531</v>
      </c>
      <c r="AD31" s="57">
        <v>1.3091255382577012</v>
      </c>
      <c r="AE31" s="57">
        <v>1.2854545454545454</v>
      </c>
      <c r="AF31" s="57">
        <v>1.4279472382522671</v>
      </c>
      <c r="AG31" s="57">
        <v>1.3083696815076948</v>
      </c>
      <c r="AH31" s="57">
        <v>1.400706597650152</v>
      </c>
      <c r="AI31" s="57">
        <v>1.4251477347340775</v>
      </c>
      <c r="AJ31" s="57">
        <v>1.4716408109661003</v>
      </c>
      <c r="AK31" s="57">
        <v>0.454940906106369</v>
      </c>
      <c r="AL31" s="57">
        <v>0.60205002050020495</v>
      </c>
      <c r="AM31" s="57">
        <v>0.36905932481153719</v>
      </c>
      <c r="AN31" s="57">
        <v>0.49934587080948489</v>
      </c>
      <c r="AO31" s="57">
        <v>0.98429186724094253</v>
      </c>
      <c r="AP31" s="57">
        <v>0.48676668914362781</v>
      </c>
      <c r="AQ31" s="57">
        <v>0.47337567171470446</v>
      </c>
      <c r="AR31" s="57">
        <v>0.65802760013463479</v>
      </c>
      <c r="AS31" s="57">
        <v>0.32935440484196371</v>
      </c>
      <c r="AT31" s="57">
        <v>0.19202350965575146</v>
      </c>
      <c r="AU31" s="57">
        <v>0.36198943218988511</v>
      </c>
      <c r="AV31" s="57">
        <v>0.19884218474704254</v>
      </c>
      <c r="AW31" s="57">
        <v>0.53918442691726798</v>
      </c>
      <c r="AX31" s="57">
        <v>0.64597989949748746</v>
      </c>
      <c r="AY31" s="57">
        <v>0.37582656733908093</v>
      </c>
      <c r="AZ31" s="57">
        <v>0.49836915614284522</v>
      </c>
      <c r="BA31" s="57">
        <v>0.66215651883404325</v>
      </c>
      <c r="BB31" s="57">
        <v>0.42184243434764485</v>
      </c>
      <c r="BC31" s="57">
        <v>0.47623795280824194</v>
      </c>
      <c r="BD31" s="57">
        <v>0.63135628369970964</v>
      </c>
      <c r="BE31" s="57">
        <v>0.55943302387267901</v>
      </c>
      <c r="BF31" s="57">
        <v>0.41407284768211922</v>
      </c>
      <c r="BG31" s="57">
        <v>0.63403552251135897</v>
      </c>
      <c r="BH31" s="57">
        <v>0.48927215712163724</v>
      </c>
      <c r="BI31" s="57">
        <v>0.84464418240290262</v>
      </c>
      <c r="BJ31" s="57">
        <v>0.77950028861218768</v>
      </c>
      <c r="BK31" s="57">
        <v>0.77940933839300441</v>
      </c>
      <c r="BL31" s="57">
        <v>0.71516900247320692</v>
      </c>
      <c r="BM31" s="57">
        <v>0.80840890354492989</v>
      </c>
      <c r="BN31" s="57">
        <v>0.75656108597285066</v>
      </c>
      <c r="BO31" s="57">
        <v>0.86310943023925013</v>
      </c>
      <c r="BP31" s="57">
        <v>0.75908567669791149</v>
      </c>
      <c r="BQ31" s="57">
        <v>0.97074774034511091</v>
      </c>
      <c r="BR31" s="57">
        <v>0.5946034610022144</v>
      </c>
      <c r="BS31" s="57">
        <v>0.75680327868852459</v>
      </c>
      <c r="BT31" s="57">
        <v>0.69385245901639347</v>
      </c>
      <c r="BU31" s="57">
        <v>0.15598360655737706</v>
      </c>
      <c r="BV31" s="57">
        <v>0.49860724233983289</v>
      </c>
      <c r="BW31" s="57">
        <v>0.56767594108019637</v>
      </c>
      <c r="BX31" s="57">
        <v>0.65397499795734948</v>
      </c>
      <c r="BY31" s="57">
        <v>0.52964684772857029</v>
      </c>
      <c r="BZ31" s="57">
        <v>0.50370913833863207</v>
      </c>
      <c r="CA31" s="57">
        <v>0.6875</v>
      </c>
      <c r="CB31" s="57">
        <v>0.51528491073612126</v>
      </c>
      <c r="CC31" s="57">
        <v>0.50273001385380167</v>
      </c>
      <c r="CD31" s="57">
        <v>0.63022063013921681</v>
      </c>
      <c r="CE31" s="57">
        <v>0.55816035816035814</v>
      </c>
      <c r="CF31" s="57">
        <v>0.59195963541666663</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399</v>
      </c>
      <c r="J32" s="58">
        <v>399</v>
      </c>
      <c r="K32" s="58">
        <v>397</v>
      </c>
      <c r="L32" s="58">
        <v>390</v>
      </c>
      <c r="M32" s="58">
        <v>384</v>
      </c>
      <c r="N32" s="58">
        <v>376</v>
      </c>
      <c r="O32" s="58">
        <v>381</v>
      </c>
      <c r="P32" s="58">
        <v>375</v>
      </c>
      <c r="Q32" s="58">
        <v>368</v>
      </c>
      <c r="R32" s="58">
        <v>367</v>
      </c>
      <c r="S32" s="58">
        <v>363</v>
      </c>
      <c r="T32" s="58">
        <v>352</v>
      </c>
      <c r="U32" s="58">
        <v>343</v>
      </c>
      <c r="V32" s="58">
        <v>342</v>
      </c>
      <c r="W32" s="58">
        <v>337</v>
      </c>
      <c r="X32" s="58">
        <v>333</v>
      </c>
      <c r="Y32" s="58">
        <v>75</v>
      </c>
      <c r="Z32" s="58">
        <v>300</v>
      </c>
      <c r="AA32" s="58">
        <v>281</v>
      </c>
      <c r="AB32" s="58">
        <v>275</v>
      </c>
      <c r="AC32" s="58">
        <v>258</v>
      </c>
      <c r="AD32" s="58">
        <v>248</v>
      </c>
      <c r="AE32" s="58">
        <v>244</v>
      </c>
      <c r="AF32" s="58">
        <v>249</v>
      </c>
      <c r="AG32" s="58">
        <v>254</v>
      </c>
      <c r="AH32" s="58">
        <v>258</v>
      </c>
      <c r="AI32" s="58">
        <v>226</v>
      </c>
      <c r="AJ32" s="58">
        <v>216</v>
      </c>
      <c r="AK32" s="58">
        <v>209</v>
      </c>
      <c r="AL32" s="58">
        <v>197</v>
      </c>
      <c r="AM32" s="58">
        <v>191</v>
      </c>
      <c r="AN32" s="58">
        <v>196</v>
      </c>
      <c r="AO32" s="58">
        <v>185</v>
      </c>
      <c r="AP32" s="58">
        <v>178</v>
      </c>
      <c r="AQ32" s="58">
        <v>173</v>
      </c>
      <c r="AR32" s="58">
        <v>162</v>
      </c>
      <c r="AS32" s="58">
        <v>148</v>
      </c>
      <c r="AT32" s="58">
        <v>128</v>
      </c>
      <c r="AU32" s="58">
        <v>110</v>
      </c>
      <c r="AV32" s="58">
        <v>110</v>
      </c>
      <c r="AW32" s="58">
        <v>95</v>
      </c>
      <c r="AX32" s="58">
        <v>60</v>
      </c>
      <c r="AY32" s="58">
        <v>60</v>
      </c>
      <c r="AZ32" s="58">
        <v>57</v>
      </c>
      <c r="BA32" s="58">
        <v>53</v>
      </c>
      <c r="BB32" s="58">
        <v>59</v>
      </c>
      <c r="BC32" s="58">
        <v>60</v>
      </c>
      <c r="BD32" s="58">
        <v>48</v>
      </c>
      <c r="BE32" s="58">
        <v>52</v>
      </c>
      <c r="BF32" s="58">
        <v>48</v>
      </c>
      <c r="BG32" s="58">
        <v>61</v>
      </c>
      <c r="BH32" s="58">
        <v>59</v>
      </c>
      <c r="BI32" s="58">
        <v>66</v>
      </c>
      <c r="BJ32" s="58">
        <v>62</v>
      </c>
      <c r="BK32" s="58">
        <v>50</v>
      </c>
      <c r="BL32" s="58">
        <v>62</v>
      </c>
      <c r="BM32" s="58">
        <v>53</v>
      </c>
      <c r="BN32" s="58">
        <v>51</v>
      </c>
      <c r="BO32" s="58">
        <v>51</v>
      </c>
      <c r="BP32" s="58">
        <v>45</v>
      </c>
      <c r="BQ32" s="58">
        <v>52</v>
      </c>
      <c r="BR32" s="58">
        <v>45</v>
      </c>
      <c r="BS32" s="58">
        <v>57</v>
      </c>
      <c r="BT32" s="58">
        <v>80</v>
      </c>
      <c r="BU32" s="58">
        <v>84</v>
      </c>
      <c r="BV32" s="58">
        <v>51</v>
      </c>
      <c r="BW32" s="58">
        <v>71</v>
      </c>
      <c r="BX32" s="58">
        <v>87</v>
      </c>
      <c r="BY32" s="58">
        <v>51</v>
      </c>
      <c r="BZ32" s="58">
        <v>49</v>
      </c>
      <c r="CA32" s="58">
        <v>55</v>
      </c>
      <c r="CB32" s="58">
        <v>64</v>
      </c>
      <c r="CC32" s="58">
        <v>84</v>
      </c>
      <c r="CD32" s="58">
        <v>75</v>
      </c>
      <c r="CE32" s="58">
        <v>58</v>
      </c>
      <c r="CF32" s="58">
        <v>47</v>
      </c>
    </row>
    <row r="33" spans="1:84" ht="26.4" x14ac:dyDescent="0.25">
      <c r="A33" s="48" t="s">
        <v>30</v>
      </c>
      <c r="B33" s="62" t="s">
        <v>31</v>
      </c>
      <c r="C33" s="63" t="s">
        <v>32</v>
      </c>
      <c r="D33" s="17"/>
      <c r="E33" s="11"/>
      <c r="F33" s="98" t="s">
        <v>28</v>
      </c>
      <c r="G33" s="96" t="e">
        <f ca="1">G32/G8</f>
        <v>#REF!</v>
      </c>
      <c r="H33" s="59" t="e">
        <f>IF(H8=0, 0, H32/H8)</f>
        <v>#REF!</v>
      </c>
      <c r="I33" s="59">
        <v>3.4105479100777845E-2</v>
      </c>
      <c r="J33" s="59">
        <v>3.4064714419875353E-2</v>
      </c>
      <c r="K33" s="59">
        <v>3.3879501621437103E-2</v>
      </c>
      <c r="L33" s="59">
        <v>3.3231083844580775E-2</v>
      </c>
      <c r="M33" s="59">
        <v>3.2669729453802962E-2</v>
      </c>
      <c r="N33" s="59">
        <v>3.2016348773841963E-2</v>
      </c>
      <c r="O33" s="59">
        <v>3.2464212678936608E-2</v>
      </c>
      <c r="P33" s="59">
        <v>3.193391807885549E-2</v>
      </c>
      <c r="Q33" s="59">
        <v>3.1289856304735991E-2</v>
      </c>
      <c r="R33" s="59">
        <v>3.110960413664491E-2</v>
      </c>
      <c r="S33" s="59">
        <v>3.0715857167033338E-2</v>
      </c>
      <c r="T33" s="59">
        <v>2.9777514592674054E-2</v>
      </c>
      <c r="U33" s="59">
        <v>2.8976936723832052E-2</v>
      </c>
      <c r="V33" s="59">
        <v>2.8778189161898352E-2</v>
      </c>
      <c r="W33" s="59">
        <v>2.8262328077826231E-2</v>
      </c>
      <c r="X33" s="59">
        <v>2.7845137553307132E-2</v>
      </c>
      <c r="Y33" s="59">
        <v>6.2688064192577735E-3</v>
      </c>
      <c r="Z33" s="59">
        <v>2.504382669671926E-2</v>
      </c>
      <c r="AA33" s="59">
        <v>2.3430334361710999E-2</v>
      </c>
      <c r="AB33" s="59">
        <v>2.2867121237319141E-2</v>
      </c>
      <c r="AC33" s="59">
        <v>2.1393034825870648E-2</v>
      </c>
      <c r="AD33" s="59">
        <v>2.0536601523683338E-2</v>
      </c>
      <c r="AE33" s="59">
        <v>2.0165289256198347E-2</v>
      </c>
      <c r="AF33" s="59">
        <v>2.0527617477328935E-2</v>
      </c>
      <c r="AG33" s="59">
        <v>2.0903629330919264E-2</v>
      </c>
      <c r="AH33" s="59">
        <v>2.119792950456002E-2</v>
      </c>
      <c r="AI33" s="59">
        <v>1.8548916611950097E-2</v>
      </c>
      <c r="AJ33" s="59">
        <v>1.7729623245506032E-2</v>
      </c>
      <c r="AK33" s="59">
        <v>1.7153644123440576E-2</v>
      </c>
      <c r="AL33" s="59">
        <v>1.6154161541615416E-2</v>
      </c>
      <c r="AM33" s="59">
        <v>1.5650606358570962E-2</v>
      </c>
      <c r="AN33" s="59">
        <v>1.6026165167620603E-2</v>
      </c>
      <c r="AO33" s="59">
        <v>1.5623680432395912E-2</v>
      </c>
      <c r="AP33" s="59">
        <v>1.5003371544167228E-2</v>
      </c>
      <c r="AQ33" s="59">
        <v>1.4085653802312328E-2</v>
      </c>
      <c r="AR33" s="59">
        <v>1.3631773813530798E-2</v>
      </c>
      <c r="AS33" s="59">
        <v>1.2441156691324815E-2</v>
      </c>
      <c r="AT33" s="59">
        <v>1.0747271200671704E-2</v>
      </c>
      <c r="AU33" s="59">
        <v>9.22586597332886E-3</v>
      </c>
      <c r="AV33" s="59">
        <v>9.228962161255138E-3</v>
      </c>
      <c r="AW33" s="59">
        <v>7.9711360966605131E-3</v>
      </c>
      <c r="AX33" s="59">
        <v>5.0251256281407036E-3</v>
      </c>
      <c r="AY33" s="59">
        <v>5.0221813007449573E-3</v>
      </c>
      <c r="AZ33" s="59">
        <v>4.7670820439909677E-3</v>
      </c>
      <c r="BA33" s="59">
        <v>4.4266265764637104E-3</v>
      </c>
      <c r="BB33" s="59">
        <v>4.9187161317215504E-3</v>
      </c>
      <c r="BC33" s="59">
        <v>4.9850448654037887E-3</v>
      </c>
      <c r="BD33" s="59">
        <v>3.9817503110742428E-3</v>
      </c>
      <c r="BE33" s="59">
        <v>4.3103448275862068E-3</v>
      </c>
      <c r="BF33" s="59">
        <v>3.9735099337748344E-3</v>
      </c>
      <c r="BG33" s="59">
        <v>5.0392399834779016E-3</v>
      </c>
      <c r="BH33" s="59">
        <v>4.8687902294107938E-3</v>
      </c>
      <c r="BI33" s="59">
        <v>5.4424012534015007E-3</v>
      </c>
      <c r="BJ33" s="59">
        <v>5.1125587531953495E-3</v>
      </c>
      <c r="BK33" s="59">
        <v>4.1247318924269921E-3</v>
      </c>
      <c r="BL33" s="59">
        <v>5.1112943116240726E-3</v>
      </c>
      <c r="BM33" s="59">
        <v>4.3693322341302552E-3</v>
      </c>
      <c r="BN33" s="59">
        <v>4.1958041958041958E-3</v>
      </c>
      <c r="BO33" s="59">
        <v>4.193044479158102E-3</v>
      </c>
      <c r="BP33" s="59">
        <v>3.7000493339911199E-3</v>
      </c>
      <c r="BQ33" s="59">
        <v>4.2728019720624484E-3</v>
      </c>
      <c r="BR33" s="59">
        <v>3.6906421717378822E-3</v>
      </c>
      <c r="BS33" s="59">
        <v>4.6721311475409833E-3</v>
      </c>
      <c r="BT33" s="59">
        <v>6.5573770491803279E-3</v>
      </c>
      <c r="BU33" s="59">
        <v>6.8852459016393447E-3</v>
      </c>
      <c r="BV33" s="59">
        <v>4.178272980501393E-3</v>
      </c>
      <c r="BW33" s="59">
        <v>5.8101472995090017E-3</v>
      </c>
      <c r="BX33" s="59">
        <v>7.1084238908407553E-3</v>
      </c>
      <c r="BY33" s="59">
        <v>4.1595302177636411E-3</v>
      </c>
      <c r="BZ33" s="59">
        <v>3.9944566723730335E-3</v>
      </c>
      <c r="CA33" s="59">
        <v>4.4875979112271539E-3</v>
      </c>
      <c r="CB33" s="59">
        <v>5.2172495312627371E-3</v>
      </c>
      <c r="CC33" s="59">
        <v>6.8454078722190535E-3</v>
      </c>
      <c r="CD33" s="59">
        <v>6.1060001628266709E-3</v>
      </c>
      <c r="CE33" s="59">
        <v>4.7212047212047215E-3</v>
      </c>
      <c r="CF33" s="59">
        <v>3.8248697916666665E-3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6796</v>
      </c>
      <c r="J34" s="58">
        <v>6809</v>
      </c>
      <c r="K34" s="58">
        <v>6913</v>
      </c>
      <c r="L34" s="58">
        <v>6998</v>
      </c>
      <c r="M34" s="58">
        <v>7038</v>
      </c>
      <c r="N34" s="58">
        <v>7041</v>
      </c>
      <c r="O34" s="58">
        <v>7004</v>
      </c>
      <c r="P34" s="58">
        <v>6971</v>
      </c>
      <c r="Q34" s="58">
        <v>7000</v>
      </c>
      <c r="R34" s="58">
        <v>6976</v>
      </c>
      <c r="S34" s="58">
        <v>7006</v>
      </c>
      <c r="T34" s="58">
        <v>6985</v>
      </c>
      <c r="U34" s="58">
        <v>7020</v>
      </c>
      <c r="V34" s="58">
        <v>7031</v>
      </c>
      <c r="W34" s="58">
        <v>7150</v>
      </c>
      <c r="X34" s="58">
        <v>7274</v>
      </c>
      <c r="Y34" s="58">
        <v>7292</v>
      </c>
      <c r="Z34" s="58">
        <v>7174</v>
      </c>
      <c r="AA34" s="58">
        <v>7254</v>
      </c>
      <c r="AB34" s="58">
        <v>7263</v>
      </c>
      <c r="AC34" s="58">
        <v>7375</v>
      </c>
      <c r="AD34" s="58">
        <v>7522</v>
      </c>
      <c r="AE34" s="58">
        <v>7807</v>
      </c>
      <c r="AF34" s="58">
        <v>7829</v>
      </c>
      <c r="AG34" s="58">
        <v>7877</v>
      </c>
      <c r="AH34" s="58">
        <v>7733</v>
      </c>
      <c r="AI34" s="58">
        <v>7795</v>
      </c>
      <c r="AJ34" s="58">
        <v>7785</v>
      </c>
      <c r="AK34" s="58">
        <v>7904</v>
      </c>
      <c r="AL34" s="58">
        <v>7876</v>
      </c>
      <c r="AM34" s="58">
        <v>7877</v>
      </c>
      <c r="AN34" s="58">
        <v>7961</v>
      </c>
      <c r="AO34" s="58">
        <v>8103</v>
      </c>
      <c r="AP34" s="58">
        <v>8266</v>
      </c>
      <c r="AQ34" s="58">
        <v>8298</v>
      </c>
      <c r="AR34" s="58">
        <v>8269</v>
      </c>
      <c r="AS34" s="58">
        <v>8132</v>
      </c>
      <c r="AT34" s="58">
        <v>8048</v>
      </c>
      <c r="AU34" s="58">
        <v>8095</v>
      </c>
      <c r="AV34" s="58">
        <v>5925</v>
      </c>
      <c r="AW34" s="58">
        <v>3759</v>
      </c>
      <c r="AX34" s="58">
        <v>1988</v>
      </c>
      <c r="AY34" s="58">
        <v>1188</v>
      </c>
      <c r="AZ34" s="58">
        <v>912</v>
      </c>
      <c r="BA34" s="58">
        <v>930</v>
      </c>
      <c r="BB34" s="58">
        <v>685</v>
      </c>
      <c r="BC34" s="58">
        <v>673</v>
      </c>
      <c r="BD34" s="58">
        <v>633</v>
      </c>
      <c r="BE34" s="58">
        <v>512</v>
      </c>
      <c r="BF34" s="58">
        <v>462</v>
      </c>
      <c r="BG34" s="58">
        <v>1158</v>
      </c>
      <c r="BH34" s="58">
        <v>682</v>
      </c>
      <c r="BI34" s="58">
        <v>728</v>
      </c>
      <c r="BJ34" s="58">
        <v>786</v>
      </c>
      <c r="BK34" s="58">
        <v>747</v>
      </c>
      <c r="BL34" s="58">
        <v>860</v>
      </c>
      <c r="BM34" s="58">
        <v>479</v>
      </c>
      <c r="BN34" s="58">
        <v>552</v>
      </c>
      <c r="BO34" s="58">
        <v>995</v>
      </c>
      <c r="BP34" s="58">
        <v>1462</v>
      </c>
      <c r="BQ34" s="58">
        <v>1139</v>
      </c>
      <c r="BR34" s="58">
        <v>949</v>
      </c>
      <c r="BS34" s="58">
        <v>2155</v>
      </c>
      <c r="BT34" s="58">
        <v>3234</v>
      </c>
      <c r="BU34" s="58">
        <v>2230</v>
      </c>
      <c r="BV34" s="58">
        <v>473</v>
      </c>
      <c r="BW34" s="58">
        <v>535</v>
      </c>
      <c r="BX34" s="58">
        <v>677</v>
      </c>
      <c r="BY34" s="58">
        <v>700</v>
      </c>
      <c r="BZ34" s="58">
        <v>480</v>
      </c>
      <c r="CA34" s="58">
        <v>538</v>
      </c>
      <c r="CB34" s="58">
        <v>781</v>
      </c>
      <c r="CC34" s="58">
        <v>130</v>
      </c>
      <c r="CD34" s="58">
        <v>885</v>
      </c>
      <c r="CE34" s="58">
        <v>522</v>
      </c>
      <c r="CF34" s="58">
        <v>366</v>
      </c>
    </row>
    <row r="35" spans="1:84" ht="13.5" customHeight="1" x14ac:dyDescent="0.25">
      <c r="A35" s="48" t="s">
        <v>112</v>
      </c>
      <c r="B35" s="62" t="s">
        <v>236</v>
      </c>
      <c r="C35" s="63" t="s">
        <v>237</v>
      </c>
      <c r="D35" s="17"/>
      <c r="E35" s="11"/>
      <c r="F35" s="98" t="s">
        <v>37</v>
      </c>
      <c r="G35" s="96" t="e">
        <f ca="1">IF(G34 = 0, 0, G34/G6)</f>
        <v>#REF!</v>
      </c>
      <c r="H35" s="60" t="e">
        <f>IF(H6=0, 0, H34/H6)</f>
        <v>#REF!</v>
      </c>
      <c r="I35" s="60">
        <v>0.6895991882293252</v>
      </c>
      <c r="J35" s="60">
        <v>0.68979839935163612</v>
      </c>
      <c r="K35" s="60">
        <v>0.69891820847234865</v>
      </c>
      <c r="L35" s="60">
        <v>0.70565695270747197</v>
      </c>
      <c r="M35" s="60">
        <v>0.70790585395292693</v>
      </c>
      <c r="N35" s="60">
        <v>0.7074959807073955</v>
      </c>
      <c r="O35" s="60">
        <v>0.70314225479369541</v>
      </c>
      <c r="P35" s="60">
        <v>0.69884711779448616</v>
      </c>
      <c r="Q35" s="60">
        <v>0.70014002800560116</v>
      </c>
      <c r="R35" s="60">
        <v>0.6950283949387267</v>
      </c>
      <c r="S35" s="60">
        <v>0.69683707976924603</v>
      </c>
      <c r="T35" s="60">
        <v>0.69433399602385681</v>
      </c>
      <c r="U35" s="60">
        <v>0.69594527609794787</v>
      </c>
      <c r="V35" s="60">
        <v>0.69359771135444415</v>
      </c>
      <c r="W35" s="60">
        <v>0.70256460646555963</v>
      </c>
      <c r="X35" s="60">
        <v>0.71215978069316621</v>
      </c>
      <c r="Y35" s="60">
        <v>0.71266614542611417</v>
      </c>
      <c r="Z35" s="60">
        <v>0.70051752758519681</v>
      </c>
      <c r="AA35" s="60">
        <v>0.70729329173166922</v>
      </c>
      <c r="AB35" s="60">
        <v>0.70548810101991255</v>
      </c>
      <c r="AC35" s="60">
        <v>0.71380178087495161</v>
      </c>
      <c r="AD35" s="60">
        <v>0.7269037495168148</v>
      </c>
      <c r="AE35" s="60">
        <v>0.75277215311927492</v>
      </c>
      <c r="AF35" s="60">
        <v>0.75322301327689056</v>
      </c>
      <c r="AG35" s="60">
        <v>0.75631301008161311</v>
      </c>
      <c r="AH35" s="60">
        <v>0.7408507376892125</v>
      </c>
      <c r="AI35" s="60">
        <v>0.74564759900516553</v>
      </c>
      <c r="AJ35" s="60">
        <v>0.74454858454475903</v>
      </c>
      <c r="AK35" s="60">
        <v>0.75600191296030606</v>
      </c>
      <c r="AL35" s="60">
        <v>0.75246011273526325</v>
      </c>
      <c r="AM35" s="60">
        <v>0.75162213740458017</v>
      </c>
      <c r="AN35" s="60">
        <v>0.75768535262206149</v>
      </c>
      <c r="AO35" s="60">
        <v>0.78411070253532034</v>
      </c>
      <c r="AP35" s="60">
        <v>0.79795347041220199</v>
      </c>
      <c r="AQ35" s="60">
        <v>0.78505203405865653</v>
      </c>
      <c r="AR35" s="60">
        <v>0.79632126348228038</v>
      </c>
      <c r="AS35" s="60">
        <v>0.78192307692307694</v>
      </c>
      <c r="AT35" s="60">
        <v>0.77243497456569732</v>
      </c>
      <c r="AU35" s="60">
        <v>0.77605215223851975</v>
      </c>
      <c r="AV35" s="60">
        <v>0.56812733723271647</v>
      </c>
      <c r="AW35" s="60">
        <v>0.36019547719432732</v>
      </c>
      <c r="AX35" s="60">
        <v>0.19014825442372071</v>
      </c>
      <c r="AY35" s="60">
        <v>0.1134453781512605</v>
      </c>
      <c r="AZ35" s="60">
        <v>8.7022900763358779E-2</v>
      </c>
      <c r="BA35" s="60">
        <v>8.8596741926264641E-2</v>
      </c>
      <c r="BB35" s="60">
        <v>6.5126449895417382E-2</v>
      </c>
      <c r="BC35" s="60">
        <v>6.3761250592136429E-2</v>
      </c>
      <c r="BD35" s="60">
        <v>5.9863816909400416E-2</v>
      </c>
      <c r="BE35" s="60">
        <v>4.8352063462083296E-2</v>
      </c>
      <c r="BF35" s="60">
        <v>4.3584905660377357E-2</v>
      </c>
      <c r="BG35" s="60">
        <v>0.10898823529411765</v>
      </c>
      <c r="BH35" s="60">
        <v>6.4127879642689234E-2</v>
      </c>
      <c r="BI35" s="60">
        <v>6.8388914983560353E-2</v>
      </c>
      <c r="BJ35" s="60">
        <v>7.3809747394121508E-2</v>
      </c>
      <c r="BK35" s="60">
        <v>7.0167198947961681E-2</v>
      </c>
      <c r="BL35" s="60">
        <v>8.0773926927773076E-2</v>
      </c>
      <c r="BM35" s="60">
        <v>4.4989198835352684E-2</v>
      </c>
      <c r="BN35" s="60">
        <v>5.1738682163276782E-2</v>
      </c>
      <c r="BO35" s="60">
        <v>9.3129913889928861E-2</v>
      </c>
      <c r="BP35" s="60">
        <v>0.13680172171797511</v>
      </c>
      <c r="BQ35" s="60">
        <v>0.10651828298887123</v>
      </c>
      <c r="BR35" s="60">
        <v>8.8575695351876052E-2</v>
      </c>
      <c r="BS35" s="60">
        <v>0.20089493800689848</v>
      </c>
      <c r="BT35" s="60">
        <v>0.30148224107392563</v>
      </c>
      <c r="BU35" s="60">
        <v>0.20788664118579286</v>
      </c>
      <c r="BV35" s="60">
        <v>4.407379798732762E-2</v>
      </c>
      <c r="BW35" s="60">
        <v>4.9772071820634478E-2</v>
      </c>
      <c r="BX35" s="60">
        <v>6.2888992104040878E-2</v>
      </c>
      <c r="BY35" s="60">
        <v>6.4856851663114987E-2</v>
      </c>
      <c r="BZ35" s="60">
        <v>4.4427989633469084E-2</v>
      </c>
      <c r="CA35" s="60">
        <v>4.9814814814814812E-2</v>
      </c>
      <c r="CB35" s="60">
        <v>7.2214516874711046E-2</v>
      </c>
      <c r="CC35" s="60">
        <v>1.2013677109324461E-2</v>
      </c>
      <c r="CD35" s="60">
        <v>8.1702363367799111E-2</v>
      </c>
      <c r="CE35" s="60">
        <v>4.8168312263541568E-2</v>
      </c>
      <c r="CF35" s="60">
        <v>3.3754495988195146E-2</v>
      </c>
    </row>
    <row r="36" spans="1:84" hidden="1"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3" t="e">
        <f>#REF!</f>
        <v>#REF!</v>
      </c>
      <c r="I37" s="73">
        <v>3</v>
      </c>
      <c r="J37" s="73">
        <v>1</v>
      </c>
      <c r="K37" s="73">
        <v>4</v>
      </c>
      <c r="L37" s="73">
        <v>1</v>
      </c>
      <c r="M37" s="73">
        <v>6</v>
      </c>
      <c r="N37" s="73">
        <v>0</v>
      </c>
      <c r="O37" s="73">
        <v>0</v>
      </c>
      <c r="P37" s="73">
        <v>2</v>
      </c>
      <c r="Q37" s="73">
        <v>2</v>
      </c>
      <c r="R37" s="73">
        <v>6</v>
      </c>
      <c r="S37" s="73">
        <v>2</v>
      </c>
      <c r="T37" s="73">
        <v>1</v>
      </c>
      <c r="U37" s="73">
        <v>2</v>
      </c>
      <c r="V37" s="73">
        <v>9</v>
      </c>
      <c r="W37" s="73">
        <v>2</v>
      </c>
      <c r="X37" s="73">
        <v>1</v>
      </c>
      <c r="Y37" s="73">
        <v>3</v>
      </c>
      <c r="Z37" s="73">
        <v>0</v>
      </c>
      <c r="AA37" s="73">
        <v>0</v>
      </c>
      <c r="AB37" s="73">
        <v>0</v>
      </c>
      <c r="AC37" s="73">
        <v>0</v>
      </c>
      <c r="AD37" s="73">
        <v>5</v>
      </c>
      <c r="AE37" s="73">
        <v>3</v>
      </c>
      <c r="AF37" s="73">
        <v>3</v>
      </c>
      <c r="AG37" s="73">
        <v>9</v>
      </c>
      <c r="AH37" s="73">
        <v>1</v>
      </c>
      <c r="AI37" s="73">
        <v>0</v>
      </c>
      <c r="AJ37" s="73">
        <v>7</v>
      </c>
      <c r="AK37" s="73">
        <v>0</v>
      </c>
      <c r="AL37" s="73">
        <v>7</v>
      </c>
      <c r="AM37" s="73">
        <v>2</v>
      </c>
      <c r="AN37" s="73">
        <v>0</v>
      </c>
      <c r="AO37" s="73">
        <v>2</v>
      </c>
      <c r="AP37" s="73">
        <v>2</v>
      </c>
      <c r="AQ37" s="73">
        <v>8</v>
      </c>
      <c r="AR37" s="73">
        <v>1</v>
      </c>
      <c r="AS37" s="73">
        <v>4</v>
      </c>
      <c r="AT37" s="73">
        <v>1</v>
      </c>
      <c r="AU37" s="73">
        <v>2</v>
      </c>
      <c r="AV37" s="73">
        <v>2</v>
      </c>
      <c r="AW37" s="73">
        <v>1</v>
      </c>
      <c r="AX37" s="73">
        <v>5</v>
      </c>
      <c r="AY37" s="73">
        <v>0</v>
      </c>
      <c r="AZ37" s="73">
        <v>1</v>
      </c>
      <c r="BA37" s="73">
        <v>0</v>
      </c>
      <c r="BB37" s="73">
        <v>2</v>
      </c>
      <c r="BC37" s="73">
        <v>4</v>
      </c>
      <c r="BD37" s="73">
        <v>1</v>
      </c>
      <c r="BE37" s="73">
        <v>1</v>
      </c>
      <c r="BF37" s="73">
        <v>1</v>
      </c>
      <c r="BG37" s="73">
        <v>3</v>
      </c>
      <c r="BH37" s="73">
        <v>0</v>
      </c>
      <c r="BI37" s="73">
        <v>1</v>
      </c>
      <c r="BJ37" s="73">
        <v>1</v>
      </c>
      <c r="BK37" s="73">
        <v>1</v>
      </c>
      <c r="BL37" s="73">
        <v>0</v>
      </c>
      <c r="BM37" s="73">
        <v>0</v>
      </c>
      <c r="BN37" s="73">
        <v>0</v>
      </c>
      <c r="BO37" s="73">
        <v>0</v>
      </c>
      <c r="BP37" s="73">
        <v>0</v>
      </c>
      <c r="BQ37" s="73">
        <v>0</v>
      </c>
      <c r="BR37" s="73">
        <v>0</v>
      </c>
      <c r="BS37" s="73">
        <v>5</v>
      </c>
      <c r="BT37" s="73">
        <v>0</v>
      </c>
      <c r="BU37" s="73">
        <v>1</v>
      </c>
      <c r="BV37" s="73">
        <v>1</v>
      </c>
      <c r="BW37" s="73">
        <v>1</v>
      </c>
      <c r="BX37" s="73">
        <v>2</v>
      </c>
      <c r="BY37" s="73">
        <v>2</v>
      </c>
      <c r="BZ37" s="73">
        <v>4</v>
      </c>
      <c r="CA37" s="73">
        <v>2</v>
      </c>
      <c r="CB37" s="73">
        <v>2</v>
      </c>
      <c r="CC37" s="73">
        <v>0</v>
      </c>
      <c r="CD37" s="73">
        <v>3</v>
      </c>
      <c r="CE37" s="73">
        <v>4</v>
      </c>
      <c r="CF37" s="73">
        <v>5</v>
      </c>
    </row>
    <row r="38" spans="1:84" x14ac:dyDescent="0.25">
      <c r="A38" s="48" t="s">
        <v>41</v>
      </c>
      <c r="B38" s="62" t="s">
        <v>42</v>
      </c>
      <c r="C38" s="63" t="s">
        <v>43</v>
      </c>
      <c r="D38" s="17"/>
      <c r="E38" s="11"/>
      <c r="F38" s="98" t="s">
        <v>44</v>
      </c>
      <c r="G38" s="96" t="e">
        <f ca="1">G37/G5</f>
        <v>#REF!</v>
      </c>
      <c r="H38" s="70" t="e">
        <f>IF(H5=0, 0, H37/H5)</f>
        <v>#REF!</v>
      </c>
      <c r="I38" s="70">
        <v>1.6268980477223427E-3</v>
      </c>
      <c r="J38" s="70">
        <v>5.428881650380022E-4</v>
      </c>
      <c r="K38" s="70">
        <v>2.1893814997263274E-3</v>
      </c>
      <c r="L38" s="70">
        <v>5.4975261132490382E-4</v>
      </c>
      <c r="M38" s="70">
        <v>3.3112582781456954E-3</v>
      </c>
      <c r="N38" s="70">
        <v>0</v>
      </c>
      <c r="O38" s="70">
        <v>0</v>
      </c>
      <c r="P38" s="70">
        <v>1.1312217194570137E-3</v>
      </c>
      <c r="Q38" s="70">
        <v>1.1344299489506524E-3</v>
      </c>
      <c r="R38" s="70">
        <v>3.4090909090909089E-3</v>
      </c>
      <c r="S38" s="70">
        <v>1.1337868480725624E-3</v>
      </c>
      <c r="T38" s="70">
        <v>5.6785917092561046E-4</v>
      </c>
      <c r="U38" s="70">
        <v>1.1428571428571429E-3</v>
      </c>
      <c r="V38" s="70">
        <v>5.1516886090440753E-3</v>
      </c>
      <c r="W38" s="70">
        <v>1.1448196908986834E-3</v>
      </c>
      <c r="X38" s="70">
        <v>5.7306590257879652E-4</v>
      </c>
      <c r="Y38" s="70">
        <v>1.7321016166281756E-3</v>
      </c>
      <c r="Z38" s="70">
        <v>0</v>
      </c>
      <c r="AA38" s="70">
        <v>0</v>
      </c>
      <c r="AB38" s="70">
        <v>0</v>
      </c>
      <c r="AC38" s="70">
        <v>0</v>
      </c>
      <c r="AD38" s="70">
        <v>2.8935185185185184E-3</v>
      </c>
      <c r="AE38" s="70">
        <v>1.735106998264893E-3</v>
      </c>
      <c r="AF38" s="70">
        <v>1.7281105990783411E-3</v>
      </c>
      <c r="AG38" s="70">
        <v>5.1843317972350231E-3</v>
      </c>
      <c r="AH38" s="70">
        <v>5.7703404500865547E-4</v>
      </c>
      <c r="AI38" s="70">
        <v>0</v>
      </c>
      <c r="AJ38" s="70">
        <v>4.0532715691951361E-3</v>
      </c>
      <c r="AK38" s="70">
        <v>0</v>
      </c>
      <c r="AL38" s="70">
        <v>4.0509259259259257E-3</v>
      </c>
      <c r="AM38" s="70">
        <v>1.1600928074245939E-3</v>
      </c>
      <c r="AN38" s="70">
        <v>0</v>
      </c>
      <c r="AO38" s="70">
        <v>1.3271400132714001E-3</v>
      </c>
      <c r="AP38" s="70">
        <v>1.3289036544850499E-3</v>
      </c>
      <c r="AQ38" s="70">
        <v>4.6728971962616819E-3</v>
      </c>
      <c r="AR38" s="70">
        <v>6.6666666666666664E-4</v>
      </c>
      <c r="AS38" s="70">
        <v>2.6737967914438501E-3</v>
      </c>
      <c r="AT38" s="70">
        <v>6.7069081153588194E-4</v>
      </c>
      <c r="AU38" s="70">
        <v>1.3404825737265416E-3</v>
      </c>
      <c r="AV38" s="70">
        <v>1.3422818791946308E-3</v>
      </c>
      <c r="AW38" s="70">
        <v>6.7476383265856947E-4</v>
      </c>
      <c r="AX38" s="70">
        <v>3.3670033670033669E-3</v>
      </c>
      <c r="AY38" s="70">
        <v>0</v>
      </c>
      <c r="AZ38" s="70">
        <v>6.770480704129993E-4</v>
      </c>
      <c r="BA38" s="70">
        <v>0</v>
      </c>
      <c r="BB38" s="70">
        <v>1.3540961408259986E-3</v>
      </c>
      <c r="BC38" s="70">
        <v>2.7008777852802163E-3</v>
      </c>
      <c r="BD38" s="70">
        <v>6.7521944632005406E-4</v>
      </c>
      <c r="BE38" s="70">
        <v>6.779661016949153E-4</v>
      </c>
      <c r="BF38" s="70">
        <v>6.7567567567567571E-4</v>
      </c>
      <c r="BG38" s="70">
        <v>2.0270270270270271E-3</v>
      </c>
      <c r="BH38" s="70">
        <v>0</v>
      </c>
      <c r="BI38" s="70">
        <v>6.7476383265856947E-4</v>
      </c>
      <c r="BJ38" s="70">
        <v>6.7658998646820032E-4</v>
      </c>
      <c r="BK38" s="70">
        <v>6.7750677506775068E-4</v>
      </c>
      <c r="BL38" s="70">
        <v>0</v>
      </c>
      <c r="BM38" s="70">
        <v>0</v>
      </c>
      <c r="BN38" s="70">
        <v>0</v>
      </c>
      <c r="BO38" s="70">
        <v>0</v>
      </c>
      <c r="BP38" s="70">
        <v>0</v>
      </c>
      <c r="BQ38" s="70">
        <v>0</v>
      </c>
      <c r="BR38" s="70">
        <v>0</v>
      </c>
      <c r="BS38" s="70">
        <v>3.3944331296673455E-3</v>
      </c>
      <c r="BT38" s="70">
        <v>0</v>
      </c>
      <c r="BU38" s="70">
        <v>6.7888662593346908E-4</v>
      </c>
      <c r="BV38" s="70">
        <v>6.7842605156037987E-4</v>
      </c>
      <c r="BW38" s="70">
        <v>6.7980965329707678E-4</v>
      </c>
      <c r="BX38" s="70">
        <v>1.3568521031207597E-3</v>
      </c>
      <c r="BY38" s="70">
        <v>1.3623978201634877E-3</v>
      </c>
      <c r="BZ38" s="70">
        <v>2.7341079972658922E-3</v>
      </c>
      <c r="CA38" s="70">
        <v>1.3736263736263737E-3</v>
      </c>
      <c r="CB38" s="70">
        <v>1.3774104683195593E-3</v>
      </c>
      <c r="CC38" s="70">
        <v>0</v>
      </c>
      <c r="CD38" s="70">
        <v>2.0675396278428669E-3</v>
      </c>
      <c r="CE38" s="70">
        <v>2.7624309392265192E-3</v>
      </c>
      <c r="CF38" s="70">
        <v>3.4602076124567475E-3</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6089</v>
      </c>
      <c r="J39" s="29">
        <v>6124</v>
      </c>
      <c r="K39" s="29">
        <v>6132</v>
      </c>
      <c r="L39" s="29">
        <v>6159</v>
      </c>
      <c r="M39" s="29">
        <v>6161</v>
      </c>
      <c r="N39" s="29">
        <v>6109</v>
      </c>
      <c r="O39" s="29">
        <v>6079</v>
      </c>
      <c r="P39" s="29">
        <v>6097</v>
      </c>
      <c r="Q39" s="29">
        <v>6142</v>
      </c>
      <c r="R39" s="29">
        <v>6156</v>
      </c>
      <c r="S39" s="29">
        <v>6200</v>
      </c>
      <c r="T39" s="29">
        <v>6211</v>
      </c>
      <c r="U39" s="29">
        <v>6241</v>
      </c>
      <c r="V39" s="29">
        <v>6261</v>
      </c>
      <c r="W39" s="29">
        <v>6308</v>
      </c>
      <c r="X39" s="29">
        <v>1938</v>
      </c>
      <c r="Y39" s="29">
        <v>6467</v>
      </c>
      <c r="Z39" s="29">
        <v>6379</v>
      </c>
      <c r="AA39" s="29">
        <v>7254</v>
      </c>
      <c r="AB39" s="29">
        <v>6511</v>
      </c>
      <c r="AC39" s="29">
        <v>6574</v>
      </c>
      <c r="AD39" s="29">
        <v>6652</v>
      </c>
      <c r="AE39" s="29">
        <v>6795</v>
      </c>
      <c r="AF39" s="29">
        <v>6766</v>
      </c>
      <c r="AG39" s="29">
        <v>6828</v>
      </c>
      <c r="AH39" s="29">
        <v>6812</v>
      </c>
      <c r="AI39" s="29">
        <v>6874</v>
      </c>
      <c r="AJ39" s="29">
        <v>6993</v>
      </c>
      <c r="AK39" s="29">
        <v>7051</v>
      </c>
      <c r="AL39" s="29">
        <v>6839</v>
      </c>
      <c r="AM39" s="29">
        <v>6878</v>
      </c>
      <c r="AN39" s="29">
        <v>6897</v>
      </c>
      <c r="AO39" s="29">
        <v>5610</v>
      </c>
      <c r="AP39" s="29">
        <v>3958</v>
      </c>
      <c r="AQ39" s="29">
        <v>1839</v>
      </c>
      <c r="AR39" s="29">
        <v>831</v>
      </c>
      <c r="AS39" s="29">
        <v>590</v>
      </c>
      <c r="AT39" s="29">
        <v>326</v>
      </c>
      <c r="AU39" s="29">
        <v>189</v>
      </c>
      <c r="AV39" s="29">
        <v>167</v>
      </c>
      <c r="AW39" s="29">
        <v>122</v>
      </c>
      <c r="AX39" s="29">
        <v>90</v>
      </c>
      <c r="AY39" s="29">
        <v>79</v>
      </c>
      <c r="AZ39" s="29">
        <v>78</v>
      </c>
      <c r="BA39" s="29">
        <v>75</v>
      </c>
      <c r="BB39" s="29">
        <v>88</v>
      </c>
      <c r="BC39" s="29">
        <v>94</v>
      </c>
      <c r="BD39" s="29">
        <v>90</v>
      </c>
      <c r="BE39" s="29">
        <v>93</v>
      </c>
      <c r="BF39" s="29">
        <v>93</v>
      </c>
      <c r="BG39" s="29">
        <v>98</v>
      </c>
      <c r="BH39" s="29">
        <v>121</v>
      </c>
      <c r="BI39" s="29">
        <v>160</v>
      </c>
      <c r="BJ39" s="29">
        <v>127</v>
      </c>
      <c r="BK39" s="29">
        <v>124</v>
      </c>
      <c r="BL39" s="29">
        <v>129</v>
      </c>
      <c r="BM39" s="29">
        <v>137</v>
      </c>
      <c r="BN39" s="29">
        <v>158</v>
      </c>
      <c r="BO39" s="29">
        <v>154</v>
      </c>
      <c r="BP39" s="29">
        <v>167</v>
      </c>
      <c r="BQ39" s="29">
        <v>154</v>
      </c>
      <c r="BR39" s="29">
        <v>141</v>
      </c>
      <c r="BS39" s="29">
        <v>143</v>
      </c>
      <c r="BT39" s="29">
        <v>96</v>
      </c>
      <c r="BU39" s="29">
        <v>182</v>
      </c>
      <c r="BV39" s="29">
        <v>103</v>
      </c>
      <c r="BW39" s="29">
        <v>95</v>
      </c>
      <c r="BX39" s="29">
        <v>96</v>
      </c>
      <c r="BY39" s="29">
        <v>100</v>
      </c>
      <c r="BZ39" s="29">
        <v>86</v>
      </c>
      <c r="CA39" s="29">
        <v>74</v>
      </c>
      <c r="CB39" s="29">
        <v>82</v>
      </c>
      <c r="CC39" s="29">
        <v>54</v>
      </c>
      <c r="CD39" s="29">
        <v>75</v>
      </c>
      <c r="CE39" s="29">
        <v>85</v>
      </c>
      <c r="CF39" s="29">
        <v>77</v>
      </c>
    </row>
    <row r="40" spans="1:84" x14ac:dyDescent="0.25">
      <c r="A40" s="48" t="s">
        <v>15</v>
      </c>
      <c r="B40" s="62" t="s">
        <v>46</v>
      </c>
      <c r="C40" s="63" t="s">
        <v>47</v>
      </c>
      <c r="D40" s="17"/>
      <c r="E40" s="11"/>
      <c r="F40" s="98" t="s">
        <v>28</v>
      </c>
      <c r="G40" s="103" t="e">
        <f ca="1">G39/G8</f>
        <v>#REF!</v>
      </c>
      <c r="H40" s="104" t="e">
        <f>IF(H8=0, 0, H39/H8)</f>
        <v>#REF!</v>
      </c>
      <c r="I40" s="104">
        <v>0.52047183519958973</v>
      </c>
      <c r="J40" s="104">
        <v>0.52283787244941515</v>
      </c>
      <c r="K40" s="104">
        <v>0.52329749103942658</v>
      </c>
      <c r="L40" s="104">
        <v>0.52479550102249484</v>
      </c>
      <c r="M40" s="104">
        <v>0.52416198740854181</v>
      </c>
      <c r="N40" s="104">
        <v>0.52018051771117169</v>
      </c>
      <c r="O40" s="104">
        <v>0.5179788684389911</v>
      </c>
      <c r="P40" s="104">
        <v>0.51920292940475177</v>
      </c>
      <c r="Q40" s="104">
        <v>0.52223450386871861</v>
      </c>
      <c r="R40" s="104">
        <v>0.52182758328388579</v>
      </c>
      <c r="S40" s="104">
        <v>0.52462345574547298</v>
      </c>
      <c r="T40" s="104">
        <v>0.52542086117925724</v>
      </c>
      <c r="U40" s="104">
        <v>0.52724507898960882</v>
      </c>
      <c r="V40" s="104">
        <v>0.52684281386738474</v>
      </c>
      <c r="W40" s="104">
        <v>0.52901710835290172</v>
      </c>
      <c r="X40" s="104">
        <v>0.16205368341834603</v>
      </c>
      <c r="Y40" s="104">
        <v>0.54053828151120031</v>
      </c>
      <c r="Z40" s="104">
        <v>0.53251523499457387</v>
      </c>
      <c r="AA40" s="104">
        <v>0.60485283081797714</v>
      </c>
      <c r="AB40" s="104">
        <v>0.54141027773158157</v>
      </c>
      <c r="AC40" s="104">
        <v>0.54510779436152568</v>
      </c>
      <c r="AD40" s="104">
        <v>0.55084465054653864</v>
      </c>
      <c r="AE40" s="104">
        <v>0.56157024793388433</v>
      </c>
      <c r="AF40" s="104">
        <v>0.55779060181368512</v>
      </c>
      <c r="AG40" s="104">
        <v>0.56192905933668014</v>
      </c>
      <c r="AH40" s="104">
        <v>0.55969106893435216</v>
      </c>
      <c r="AI40" s="104">
        <v>0.56418253447143796</v>
      </c>
      <c r="AJ40" s="104">
        <v>0.57399655257325777</v>
      </c>
      <c r="AK40" s="104">
        <v>0.57870978332238998</v>
      </c>
      <c r="AL40" s="104">
        <v>0.56080360803608031</v>
      </c>
      <c r="AM40" s="104">
        <v>0.5635857096034087</v>
      </c>
      <c r="AN40" s="104">
        <v>0.5639411283728536</v>
      </c>
      <c r="AO40" s="104">
        <v>0.47377755257157333</v>
      </c>
      <c r="AP40" s="104">
        <v>0.33361429534726905</v>
      </c>
      <c r="AQ40" s="104">
        <v>0.1497313141182218</v>
      </c>
      <c r="AR40" s="104">
        <v>6.9925950858296865E-2</v>
      </c>
      <c r="AS40" s="104">
        <v>4.9596503026227305E-2</v>
      </c>
      <c r="AT40" s="104">
        <v>2.7371956339210746E-2</v>
      </c>
      <c r="AU40" s="104">
        <v>1.5851715172355951E-2</v>
      </c>
      <c r="AV40" s="104">
        <v>1.4011242553905529E-2</v>
      </c>
      <c r="AW40" s="104">
        <v>1.0236616882027186E-2</v>
      </c>
      <c r="AX40" s="104">
        <v>7.537688442211055E-3</v>
      </c>
      <c r="AY40" s="104">
        <v>6.6125387126475263E-3</v>
      </c>
      <c r="AZ40" s="104">
        <v>6.5233754286192188E-3</v>
      </c>
      <c r="BA40" s="104">
        <v>6.2640942119769477E-3</v>
      </c>
      <c r="BB40" s="104">
        <v>7.336390162567737E-3</v>
      </c>
      <c r="BC40" s="104">
        <v>7.8099036224659356E-3</v>
      </c>
      <c r="BD40" s="104">
        <v>7.4657818332642054E-3</v>
      </c>
      <c r="BE40" s="104">
        <v>7.7088859416445622E-3</v>
      </c>
      <c r="BF40" s="104">
        <v>7.6986754966887417E-3</v>
      </c>
      <c r="BG40" s="104">
        <v>8.0958281701776127E-3</v>
      </c>
      <c r="BH40" s="104">
        <v>9.9851460637068821E-3</v>
      </c>
      <c r="BI40" s="104">
        <v>1.3193700008246063E-2</v>
      </c>
      <c r="BJ40" s="104">
        <v>1.0472499381545312E-2</v>
      </c>
      <c r="BK40" s="104">
        <v>1.022933509321894E-2</v>
      </c>
      <c r="BL40" s="104">
        <v>1.0634789777411377E-2</v>
      </c>
      <c r="BM40" s="104">
        <v>1.1294311624072547E-2</v>
      </c>
      <c r="BN40" s="104">
        <v>1.2998765939942411E-2</v>
      </c>
      <c r="BO40" s="104">
        <v>1.2661349995889172E-2</v>
      </c>
      <c r="BP40" s="104">
        <v>1.3731294195033711E-2</v>
      </c>
      <c r="BQ40" s="104">
        <v>1.2654067378800329E-2</v>
      </c>
      <c r="BR40" s="104">
        <v>1.1564012138112031E-2</v>
      </c>
      <c r="BS40" s="104">
        <v>1.1721311475409836E-2</v>
      </c>
      <c r="BT40" s="104">
        <v>7.8688524590163934E-3</v>
      </c>
      <c r="BU40" s="104">
        <v>1.4918032786885246E-2</v>
      </c>
      <c r="BV40" s="104">
        <v>8.4384728821890881E-3</v>
      </c>
      <c r="BW40" s="104">
        <v>7.774140752864157E-3</v>
      </c>
      <c r="BX40" s="104">
        <v>7.8437780864449701E-3</v>
      </c>
      <c r="BY40" s="104">
        <v>8.1559416034581184E-3</v>
      </c>
      <c r="BZ40" s="104">
        <v>7.0106790576343033E-3</v>
      </c>
      <c r="CA40" s="104">
        <v>6.037859007832898E-3</v>
      </c>
      <c r="CB40" s="104">
        <v>6.6846009619303823E-3</v>
      </c>
      <c r="CC40" s="104">
        <v>4.4006193464265339E-3</v>
      </c>
      <c r="CD40" s="104">
        <v>6.1060001628266709E-3</v>
      </c>
      <c r="CE40" s="104">
        <v>6.9190069190069193E-3</v>
      </c>
      <c r="CF40" s="104">
        <v>6.266276041666667E-3</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179</v>
      </c>
      <c r="J41" s="150">
        <v>173</v>
      </c>
      <c r="K41" s="150">
        <v>172</v>
      </c>
      <c r="L41" s="150">
        <v>171</v>
      </c>
      <c r="M41" s="150">
        <v>170</v>
      </c>
      <c r="N41" s="150">
        <v>170</v>
      </c>
      <c r="O41" s="150">
        <v>170</v>
      </c>
      <c r="P41" s="150">
        <v>167</v>
      </c>
      <c r="Q41" s="150">
        <v>169</v>
      </c>
      <c r="R41" s="150">
        <v>168</v>
      </c>
      <c r="S41" s="150">
        <v>162</v>
      </c>
      <c r="T41" s="150">
        <v>158</v>
      </c>
      <c r="U41" s="150">
        <v>32</v>
      </c>
      <c r="V41" s="150">
        <v>166</v>
      </c>
      <c r="W41" s="150">
        <v>161</v>
      </c>
      <c r="X41" s="150">
        <v>163</v>
      </c>
      <c r="Y41" s="150">
        <v>22</v>
      </c>
      <c r="Z41" s="150">
        <v>163</v>
      </c>
      <c r="AA41" s="150">
        <v>161</v>
      </c>
      <c r="AB41" s="150">
        <v>166</v>
      </c>
      <c r="AC41" s="150">
        <v>176</v>
      </c>
      <c r="AD41" s="150">
        <v>175</v>
      </c>
      <c r="AE41" s="150">
        <v>173</v>
      </c>
      <c r="AF41" s="150">
        <v>172</v>
      </c>
      <c r="AG41" s="150">
        <v>172</v>
      </c>
      <c r="AH41" s="150">
        <v>172</v>
      </c>
      <c r="AI41" s="150">
        <v>172</v>
      </c>
      <c r="AJ41" s="150">
        <v>168</v>
      </c>
      <c r="AK41" s="150">
        <v>167</v>
      </c>
      <c r="AL41" s="150">
        <v>177</v>
      </c>
      <c r="AM41" s="150">
        <v>179</v>
      </c>
      <c r="AN41" s="150">
        <v>180</v>
      </c>
      <c r="AO41" s="150">
        <v>183</v>
      </c>
      <c r="AP41" s="150">
        <v>188</v>
      </c>
      <c r="AQ41" s="150">
        <v>194</v>
      </c>
      <c r="AR41" s="150">
        <v>206</v>
      </c>
      <c r="AS41" s="150">
        <v>204</v>
      </c>
      <c r="AT41" s="150">
        <v>200</v>
      </c>
      <c r="AU41" s="150">
        <v>200</v>
      </c>
      <c r="AV41" s="150">
        <v>207</v>
      </c>
      <c r="AW41" s="150">
        <v>209</v>
      </c>
      <c r="AX41" s="150">
        <v>204</v>
      </c>
      <c r="AY41" s="150">
        <v>157</v>
      </c>
      <c r="AZ41" s="150">
        <v>136</v>
      </c>
      <c r="BA41" s="150">
        <v>126</v>
      </c>
      <c r="BB41" s="150">
        <v>125</v>
      </c>
      <c r="BC41" s="150">
        <v>116</v>
      </c>
      <c r="BD41" s="150">
        <v>109</v>
      </c>
      <c r="BE41" s="150">
        <v>102</v>
      </c>
      <c r="BF41" s="150">
        <v>106</v>
      </c>
      <c r="BG41" s="150">
        <v>105</v>
      </c>
      <c r="BH41" s="150">
        <v>108</v>
      </c>
      <c r="BI41" s="150">
        <v>101</v>
      </c>
      <c r="BJ41" s="150">
        <v>102</v>
      </c>
      <c r="BK41" s="150">
        <v>96</v>
      </c>
      <c r="BL41" s="150">
        <v>95</v>
      </c>
      <c r="BM41" s="150">
        <v>97</v>
      </c>
      <c r="BN41" s="150">
        <v>98</v>
      </c>
      <c r="BO41" s="150">
        <v>106</v>
      </c>
      <c r="BP41" s="150">
        <v>102</v>
      </c>
      <c r="BQ41" s="150">
        <v>86</v>
      </c>
      <c r="BR41" s="150">
        <v>86</v>
      </c>
      <c r="BS41" s="150">
        <v>86</v>
      </c>
      <c r="BT41" s="150">
        <v>76</v>
      </c>
      <c r="BU41" s="150">
        <v>66</v>
      </c>
      <c r="BV41" s="150">
        <v>67</v>
      </c>
      <c r="BW41" s="150">
        <v>63</v>
      </c>
      <c r="BX41" s="150">
        <v>76</v>
      </c>
      <c r="BY41" s="150">
        <v>69</v>
      </c>
      <c r="BZ41" s="150">
        <v>78</v>
      </c>
      <c r="CA41" s="150">
        <v>79</v>
      </c>
      <c r="CB41" s="150">
        <v>79</v>
      </c>
      <c r="CC41" s="150">
        <v>71</v>
      </c>
      <c r="CD41" s="150">
        <v>69</v>
      </c>
      <c r="CE41" s="150">
        <v>66</v>
      </c>
      <c r="CF41" s="150">
        <v>77</v>
      </c>
    </row>
    <row r="42" spans="1:84" ht="13.8" thickBot="1" x14ac:dyDescent="0.3">
      <c r="A42" s="17"/>
      <c r="B42" s="17"/>
      <c r="C42" s="17"/>
      <c r="D42" s="17"/>
      <c r="E42" s="11"/>
      <c r="F42" s="101" t="s">
        <v>28</v>
      </c>
      <c r="G42" s="96" t="e">
        <f ca="1">G41/G8</f>
        <v>#REF!</v>
      </c>
      <c r="H42" s="107" t="e">
        <f>IF(H8=0, 0, H41/H8)</f>
        <v>#REF!</v>
      </c>
      <c r="I42" s="107">
        <v>1.5300453030173519E-2</v>
      </c>
      <c r="J42" s="107">
        <v>1.4769913771023649E-2</v>
      </c>
      <c r="K42" s="107">
        <v>1.4678272742788871E-2</v>
      </c>
      <c r="L42" s="107">
        <v>1.4570552147239263E-2</v>
      </c>
      <c r="M42" s="107">
        <v>1.4463161476944019E-2</v>
      </c>
      <c r="N42" s="107">
        <v>1.4475476839237058E-2</v>
      </c>
      <c r="O42" s="107">
        <v>1.4485344239945467E-2</v>
      </c>
      <c r="P42" s="107">
        <v>1.4221238184450312E-2</v>
      </c>
      <c r="Q42" s="107">
        <v>1.4369526400816257E-2</v>
      </c>
      <c r="R42" s="107">
        <v>1.4240908705603119E-2</v>
      </c>
      <c r="S42" s="107">
        <v>1.3707903198510746E-2</v>
      </c>
      <c r="T42" s="107">
        <v>1.3366043481938922E-2</v>
      </c>
      <c r="U42" s="107">
        <v>2.7033876826898706E-3</v>
      </c>
      <c r="V42" s="107">
        <v>1.3968360821272299E-2</v>
      </c>
      <c r="W42" s="107">
        <v>1.3502180476350219E-2</v>
      </c>
      <c r="X42" s="107">
        <v>1.3629902165732921E-2</v>
      </c>
      <c r="Y42" s="107">
        <v>1.8388498829822802E-3</v>
      </c>
      <c r="Z42" s="107">
        <v>1.3607145838550798E-2</v>
      </c>
      <c r="AA42" s="107">
        <v>1.3424497623613774E-2</v>
      </c>
      <c r="AB42" s="107">
        <v>1.3803425910527191E-2</v>
      </c>
      <c r="AC42" s="107">
        <v>1.4593698175787729E-2</v>
      </c>
      <c r="AD42" s="107">
        <v>1.4491553494534614E-2</v>
      </c>
      <c r="AE42" s="107">
        <v>1.4297520661157024E-2</v>
      </c>
      <c r="AF42" s="107">
        <v>1.4179719703215169E-2</v>
      </c>
      <c r="AG42" s="107">
        <v>1.4155213562669739E-2</v>
      </c>
      <c r="AH42" s="107">
        <v>1.4131953003040014E-2</v>
      </c>
      <c r="AI42" s="107">
        <v>1.4116874589625739E-2</v>
      </c>
      <c r="AJ42" s="107">
        <v>1.3789706968726915E-2</v>
      </c>
      <c r="AK42" s="107">
        <v>1.3706500328299408E-2</v>
      </c>
      <c r="AL42" s="107">
        <v>1.4514145141451414E-2</v>
      </c>
      <c r="AM42" s="107">
        <v>1.4667322189446084E-2</v>
      </c>
      <c r="AN42" s="107">
        <v>1.4717906786590351E-2</v>
      </c>
      <c r="AO42" s="107">
        <v>1.5454775779072713E-2</v>
      </c>
      <c r="AP42" s="107">
        <v>1.5846257585974376E-2</v>
      </c>
      <c r="AQ42" s="107">
        <v>1.5795473049991859E-2</v>
      </c>
      <c r="AR42" s="107">
        <v>1.7334230898687311E-2</v>
      </c>
      <c r="AS42" s="107">
        <v>1.714862138533961E-2</v>
      </c>
      <c r="AT42" s="107">
        <v>1.6792611251049538E-2</v>
      </c>
      <c r="AU42" s="107">
        <v>1.6774301769688835E-2</v>
      </c>
      <c r="AV42" s="107">
        <v>1.7367228794361943E-2</v>
      </c>
      <c r="AW42" s="107">
        <v>1.7536499412653131E-2</v>
      </c>
      <c r="AX42" s="107">
        <v>1.7085427135678392E-2</v>
      </c>
      <c r="AY42" s="107">
        <v>1.3141374403615971E-2</v>
      </c>
      <c r="AZ42" s="107">
        <v>1.1374090490925817E-2</v>
      </c>
      <c r="BA42" s="107">
        <v>1.0523678276121273E-2</v>
      </c>
      <c r="BB42" s="107">
        <v>1.0421008753647354E-2</v>
      </c>
      <c r="BC42" s="107">
        <v>9.6377534064473244E-3</v>
      </c>
      <c r="BD42" s="107">
        <v>9.0418913313977597E-3</v>
      </c>
      <c r="BE42" s="107">
        <v>8.4549071618037139E-3</v>
      </c>
      <c r="BF42" s="107">
        <v>8.7748344370860935E-3</v>
      </c>
      <c r="BG42" s="107">
        <v>8.6741016109045856E-3</v>
      </c>
      <c r="BH42" s="107">
        <v>8.9123617758706062E-3</v>
      </c>
      <c r="BI42" s="107">
        <v>8.3285231302053266E-3</v>
      </c>
      <c r="BJ42" s="107">
        <v>8.4109837552568643E-3</v>
      </c>
      <c r="BK42" s="107">
        <v>7.9194852334598248E-3</v>
      </c>
      <c r="BL42" s="107">
        <v>7.8318219291014009E-3</v>
      </c>
      <c r="BM42" s="107">
        <v>7.9967023907666947E-3</v>
      </c>
      <c r="BN42" s="107">
        <v>8.0625257095845327E-3</v>
      </c>
      <c r="BO42" s="107">
        <v>8.7149551919756645E-3</v>
      </c>
      <c r="BP42" s="107">
        <v>8.3867784903798714E-3</v>
      </c>
      <c r="BQ42" s="107">
        <v>7.0665571076417421E-3</v>
      </c>
      <c r="BR42" s="107">
        <v>7.0532272615435087E-3</v>
      </c>
      <c r="BS42" s="107">
        <v>7.0491803278688522E-3</v>
      </c>
      <c r="BT42" s="107">
        <v>6.2295081967213119E-3</v>
      </c>
      <c r="BU42" s="107">
        <v>5.4098360655737707E-3</v>
      </c>
      <c r="BV42" s="107">
        <v>5.4891037194822216E-3</v>
      </c>
      <c r="BW42" s="107">
        <v>5.1554828150572832E-3</v>
      </c>
      <c r="BX42" s="107">
        <v>6.2096576517689352E-3</v>
      </c>
      <c r="BY42" s="107">
        <v>5.627599706386102E-3</v>
      </c>
      <c r="BZ42" s="107">
        <v>6.3585228662264614E-3</v>
      </c>
      <c r="CA42" s="107">
        <v>6.4458224543080941E-3</v>
      </c>
      <c r="CB42" s="107">
        <v>6.4400423901524416E-3</v>
      </c>
      <c r="CC42" s="107">
        <v>5.7859995110422944E-3</v>
      </c>
      <c r="CD42" s="107">
        <v>5.6175201498005374E-3</v>
      </c>
      <c r="CE42" s="107">
        <v>5.3724053724053724E-3</v>
      </c>
      <c r="CF42" s="107">
        <v>6.266276041666667E-3</v>
      </c>
    </row>
    <row r="43" spans="1:84" ht="12.75" customHeight="1"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84</v>
      </c>
      <c r="J45" s="58">
        <v>116</v>
      </c>
      <c r="K45" s="58">
        <v>535</v>
      </c>
      <c r="L45" s="58">
        <v>57</v>
      </c>
      <c r="M45" s="58">
        <v>205</v>
      </c>
      <c r="N45" s="58">
        <v>72</v>
      </c>
      <c r="O45" s="58">
        <v>213</v>
      </c>
      <c r="P45" s="58">
        <v>120</v>
      </c>
      <c r="Q45" s="58">
        <v>174</v>
      </c>
      <c r="R45" s="58">
        <v>127</v>
      </c>
      <c r="S45" s="58">
        <v>138</v>
      </c>
      <c r="T45" s="58">
        <v>182</v>
      </c>
      <c r="U45" s="58">
        <v>232</v>
      </c>
      <c r="V45" s="58">
        <v>209</v>
      </c>
      <c r="W45" s="58">
        <v>200</v>
      </c>
      <c r="X45" s="58">
        <v>100</v>
      </c>
      <c r="Y45" s="58">
        <v>149</v>
      </c>
      <c r="Z45" s="58">
        <v>76</v>
      </c>
      <c r="AA45" s="58">
        <v>132</v>
      </c>
      <c r="AB45" s="58">
        <v>90</v>
      </c>
      <c r="AC45" s="58">
        <v>133</v>
      </c>
      <c r="AD45" s="58">
        <v>173</v>
      </c>
      <c r="AE45" s="58">
        <v>177</v>
      </c>
      <c r="AF45" s="58">
        <v>114</v>
      </c>
      <c r="AG45" s="58">
        <v>33</v>
      </c>
      <c r="AH45" s="58">
        <v>128</v>
      </c>
      <c r="AI45" s="58">
        <v>117</v>
      </c>
      <c r="AJ45" s="58">
        <v>144</v>
      </c>
      <c r="AK45" s="58">
        <v>136</v>
      </c>
      <c r="AL45" s="58">
        <v>266</v>
      </c>
      <c r="AM45" s="58">
        <v>333</v>
      </c>
      <c r="AN45" s="58">
        <v>292</v>
      </c>
      <c r="AO45" s="58">
        <v>282</v>
      </c>
      <c r="AP45" s="58">
        <v>257</v>
      </c>
      <c r="AQ45" s="58">
        <v>131</v>
      </c>
      <c r="AR45" s="58">
        <v>113</v>
      </c>
      <c r="AS45" s="58">
        <v>89</v>
      </c>
      <c r="AT45" s="58">
        <v>117</v>
      </c>
      <c r="AU45" s="58">
        <v>115</v>
      </c>
      <c r="AV45" s="58">
        <v>76</v>
      </c>
      <c r="AW45" s="58">
        <v>58</v>
      </c>
      <c r="AX45" s="58">
        <v>243</v>
      </c>
      <c r="AY45" s="58">
        <v>456</v>
      </c>
      <c r="AZ45" s="58">
        <v>101</v>
      </c>
      <c r="BA45" s="58">
        <v>170</v>
      </c>
      <c r="BB45" s="58">
        <v>89</v>
      </c>
      <c r="BC45" s="58">
        <v>118</v>
      </c>
      <c r="BD45" s="58">
        <v>196</v>
      </c>
      <c r="BE45" s="58">
        <v>138</v>
      </c>
      <c r="BF45" s="58">
        <v>45</v>
      </c>
      <c r="BG45" s="58">
        <v>123</v>
      </c>
      <c r="BH45" s="58">
        <v>7</v>
      </c>
      <c r="BI45" s="58">
        <v>12</v>
      </c>
      <c r="BJ45" s="58">
        <v>19</v>
      </c>
      <c r="BK45" s="58">
        <v>15</v>
      </c>
      <c r="BL45" s="58">
        <v>23</v>
      </c>
      <c r="BM45" s="58">
        <v>37</v>
      </c>
      <c r="BN45" s="58">
        <v>81</v>
      </c>
      <c r="BO45" s="58">
        <v>121</v>
      </c>
      <c r="BP45" s="58">
        <v>55</v>
      </c>
      <c r="BQ45" s="58">
        <v>24</v>
      </c>
      <c r="BR45" s="58">
        <v>14</v>
      </c>
      <c r="BS45" s="58">
        <v>30</v>
      </c>
      <c r="BT45" s="58">
        <v>27</v>
      </c>
      <c r="BU45" s="58">
        <v>42</v>
      </c>
      <c r="BV45" s="58">
        <v>55</v>
      </c>
      <c r="BW45" s="58">
        <v>95</v>
      </c>
      <c r="BX45" s="58">
        <v>25</v>
      </c>
      <c r="BY45" s="58">
        <v>36</v>
      </c>
      <c r="BZ45" s="58">
        <v>32</v>
      </c>
      <c r="CA45" s="58">
        <v>78</v>
      </c>
      <c r="CB45" s="58">
        <v>20</v>
      </c>
      <c r="CC45" s="58">
        <v>37</v>
      </c>
      <c r="CD45" s="58">
        <v>30</v>
      </c>
      <c r="CE45" s="58">
        <v>32</v>
      </c>
      <c r="CF45" s="58">
        <v>133</v>
      </c>
    </row>
    <row r="46" spans="1:84" x14ac:dyDescent="0.25">
      <c r="A46" s="48" t="s">
        <v>41</v>
      </c>
      <c r="B46" s="62" t="s">
        <v>42</v>
      </c>
      <c r="C46" s="63" t="s">
        <v>43</v>
      </c>
      <c r="D46" s="17"/>
      <c r="E46" s="11"/>
      <c r="F46" s="27" t="s">
        <v>52</v>
      </c>
      <c r="G46" s="23" t="e">
        <f ca="1">G45/G30</f>
        <v>#REF!</v>
      </c>
      <c r="H46" s="60" t="e">
        <f>IF(H30=0, 0, H45/H30)</f>
        <v>#REF!</v>
      </c>
      <c r="I46" s="60">
        <v>5.5002619172341543E-3</v>
      </c>
      <c r="J46" s="60">
        <v>6.9212410501193321E-3</v>
      </c>
      <c r="K46" s="60">
        <v>3.1879394589441071E-2</v>
      </c>
      <c r="L46" s="60">
        <v>3.321097710190526E-3</v>
      </c>
      <c r="M46" s="60">
        <v>1.3946526974624123E-2</v>
      </c>
      <c r="N46" s="60">
        <v>4.7487138899881282E-3</v>
      </c>
      <c r="O46" s="60">
        <v>1.318477251624884E-2</v>
      </c>
      <c r="P46" s="60">
        <v>6.9824275573140927E-3</v>
      </c>
      <c r="Q46" s="60">
        <v>1.034052415760385E-2</v>
      </c>
      <c r="R46" s="60">
        <v>7.6602931419265333E-3</v>
      </c>
      <c r="S46" s="60">
        <v>8.5043446108337955E-3</v>
      </c>
      <c r="T46" s="60">
        <v>1.0547667342799188E-2</v>
      </c>
      <c r="U46" s="60">
        <v>1.3740819710968964E-2</v>
      </c>
      <c r="V46" s="60">
        <v>1.4473684210526316E-2</v>
      </c>
      <c r="W46" s="60">
        <v>1.2796724038646106E-2</v>
      </c>
      <c r="X46" s="60">
        <v>5.4963174672969109E-3</v>
      </c>
      <c r="Y46" s="60">
        <v>9.2003704847175051E-3</v>
      </c>
      <c r="Z46" s="60">
        <v>4.2708626018544537E-3</v>
      </c>
      <c r="AA46" s="60">
        <v>7.8166637058092025E-3</v>
      </c>
      <c r="AB46" s="60">
        <v>5.5340343110127279E-3</v>
      </c>
      <c r="AC46" s="60">
        <v>8.1271005194011609E-3</v>
      </c>
      <c r="AD46" s="60">
        <v>1.0943133658042887E-2</v>
      </c>
      <c r="AE46" s="60">
        <v>1.1379709399511379E-2</v>
      </c>
      <c r="AF46" s="60">
        <v>6.5816061428323998E-3</v>
      </c>
      <c r="AG46" s="60">
        <v>2.0757327965781861E-3</v>
      </c>
      <c r="AH46" s="60">
        <v>7.5082121069920222E-3</v>
      </c>
      <c r="AI46" s="60">
        <v>6.7380787836903936E-3</v>
      </c>
      <c r="AJ46" s="60">
        <v>8.0316805175971884E-3</v>
      </c>
      <c r="AK46" s="60">
        <v>2.4535450117265017E-2</v>
      </c>
      <c r="AL46" s="60">
        <v>3.6229910106238085E-2</v>
      </c>
      <c r="AM46" s="60">
        <v>7.393428063943161E-2</v>
      </c>
      <c r="AN46" s="60">
        <v>4.7813983952841005E-2</v>
      </c>
      <c r="AO46" s="60">
        <v>2.4195624195624196E-2</v>
      </c>
      <c r="AP46" s="60">
        <v>4.4502164502164501E-2</v>
      </c>
      <c r="AQ46" s="60">
        <v>2.2531819745442036E-2</v>
      </c>
      <c r="AR46" s="60">
        <v>1.4450127877237852E-2</v>
      </c>
      <c r="AS46" s="60">
        <v>2.2715671260847371E-2</v>
      </c>
      <c r="AT46" s="60">
        <v>5.1158723218189768E-2</v>
      </c>
      <c r="AU46" s="60">
        <v>2.664504170528267E-2</v>
      </c>
      <c r="AV46" s="60">
        <v>3.2067510548523206E-2</v>
      </c>
      <c r="AW46" s="60">
        <v>9.0258325552443203E-3</v>
      </c>
      <c r="AX46" s="60">
        <v>3.1505250875145857E-2</v>
      </c>
      <c r="AY46" s="60">
        <v>0.10155902004454342</v>
      </c>
      <c r="AZ46" s="60">
        <v>1.6949152542372881E-2</v>
      </c>
      <c r="BA46" s="60">
        <v>2.1442986881937437E-2</v>
      </c>
      <c r="BB46" s="60">
        <v>1.758893280632411E-2</v>
      </c>
      <c r="BC46" s="60">
        <v>2.0586182833217028E-2</v>
      </c>
      <c r="BD46" s="60">
        <v>2.5752200762054922E-2</v>
      </c>
      <c r="BE46" s="60">
        <v>2.0447473699807379E-2</v>
      </c>
      <c r="BF46" s="60">
        <v>8.9964014394242307E-3</v>
      </c>
      <c r="BG46" s="60">
        <v>1.6026058631921823E-2</v>
      </c>
      <c r="BH46" s="60">
        <v>1.1806375442739079E-3</v>
      </c>
      <c r="BI46" s="60">
        <v>1.1715317777994728E-3</v>
      </c>
      <c r="BJ46" s="60">
        <v>2.0099439331429177E-3</v>
      </c>
      <c r="BK46" s="60">
        <v>1.5876375952582557E-3</v>
      </c>
      <c r="BL46" s="60">
        <v>2.6512968299711817E-3</v>
      </c>
      <c r="BM46" s="60">
        <v>3.7732000815827046E-3</v>
      </c>
      <c r="BN46" s="60">
        <v>8.8081774684645505E-3</v>
      </c>
      <c r="BO46" s="60">
        <v>1.1526004953324443E-2</v>
      </c>
      <c r="BP46" s="60">
        <v>5.9575389948006933E-3</v>
      </c>
      <c r="BQ46" s="60">
        <v>2.0314880650076179E-3</v>
      </c>
      <c r="BR46" s="60">
        <v>1.9310344827586207E-3</v>
      </c>
      <c r="BS46" s="60">
        <v>3.2492147730965016E-3</v>
      </c>
      <c r="BT46" s="60">
        <v>3.1896042528056705E-3</v>
      </c>
      <c r="BU46" s="60">
        <v>2.207041513399895E-2</v>
      </c>
      <c r="BV46" s="60">
        <v>9.0371344068353593E-3</v>
      </c>
      <c r="BW46" s="60">
        <v>1.3694680697707943E-2</v>
      </c>
      <c r="BX46" s="60">
        <v>3.1234382808595701E-3</v>
      </c>
      <c r="BY46" s="60">
        <v>5.5435786880197102E-3</v>
      </c>
      <c r="BZ46" s="60">
        <v>5.1788315261369153E-3</v>
      </c>
      <c r="CA46" s="60">
        <v>9.2570614763826248E-3</v>
      </c>
      <c r="CB46" s="60">
        <v>3.1640563202024997E-3</v>
      </c>
      <c r="CC46" s="60">
        <v>5.9977305884260012E-3</v>
      </c>
      <c r="CD46" s="60">
        <v>3.8754682857511948E-3</v>
      </c>
      <c r="CE46" s="60">
        <v>4.6667638909143943E-3</v>
      </c>
      <c r="CF46" s="60">
        <v>1.8284300247456694E-2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29</v>
      </c>
      <c r="J47" s="58">
        <v>41</v>
      </c>
      <c r="K47" s="58">
        <v>12</v>
      </c>
      <c r="L47" s="58">
        <v>20</v>
      </c>
      <c r="M47" s="58">
        <v>20</v>
      </c>
      <c r="N47" s="58">
        <v>2</v>
      </c>
      <c r="O47" s="58">
        <v>1</v>
      </c>
      <c r="P47" s="58">
        <v>7</v>
      </c>
      <c r="Q47" s="58">
        <v>4</v>
      </c>
      <c r="R47" s="58">
        <v>12</v>
      </c>
      <c r="S47" s="58">
        <v>5</v>
      </c>
      <c r="T47" s="58">
        <v>9</v>
      </c>
      <c r="U47" s="58">
        <v>7</v>
      </c>
      <c r="V47" s="58">
        <v>6</v>
      </c>
      <c r="W47" s="58">
        <v>19</v>
      </c>
      <c r="X47" s="58">
        <v>8</v>
      </c>
      <c r="Y47" s="58">
        <v>5</v>
      </c>
      <c r="Z47" s="58">
        <v>3</v>
      </c>
      <c r="AA47" s="58">
        <v>17</v>
      </c>
      <c r="AB47" s="58">
        <v>52</v>
      </c>
      <c r="AC47" s="58">
        <v>53</v>
      </c>
      <c r="AD47" s="58">
        <v>45</v>
      </c>
      <c r="AE47" s="58">
        <v>60</v>
      </c>
      <c r="AF47" s="58">
        <v>30</v>
      </c>
      <c r="AG47" s="58">
        <v>10</v>
      </c>
      <c r="AH47" s="58">
        <v>12</v>
      </c>
      <c r="AI47" s="58">
        <v>45</v>
      </c>
      <c r="AJ47" s="58">
        <v>42</v>
      </c>
      <c r="AK47" s="58">
        <v>6</v>
      </c>
      <c r="AL47" s="58">
        <v>78</v>
      </c>
      <c r="AM47" s="58">
        <v>152</v>
      </c>
      <c r="AN47" s="58">
        <v>110</v>
      </c>
      <c r="AO47" s="58">
        <v>151</v>
      </c>
      <c r="AP47" s="58">
        <v>116</v>
      </c>
      <c r="AQ47" s="58">
        <v>78</v>
      </c>
      <c r="AR47" s="58">
        <v>80</v>
      </c>
      <c r="AS47" s="58">
        <v>38</v>
      </c>
      <c r="AT47" s="58">
        <v>51</v>
      </c>
      <c r="AU47" s="58">
        <v>30</v>
      </c>
      <c r="AV47" s="58">
        <v>47</v>
      </c>
      <c r="AW47" s="58">
        <v>16</v>
      </c>
      <c r="AX47" s="58">
        <v>34</v>
      </c>
      <c r="AY47" s="58">
        <v>108</v>
      </c>
      <c r="AZ47" s="58">
        <v>82</v>
      </c>
      <c r="BA47" s="58">
        <v>20</v>
      </c>
      <c r="BB47" s="58">
        <v>136</v>
      </c>
      <c r="BC47" s="58">
        <v>58</v>
      </c>
      <c r="BD47" s="58">
        <v>33</v>
      </c>
      <c r="BE47" s="58">
        <v>73</v>
      </c>
      <c r="BF47" s="58">
        <v>165</v>
      </c>
      <c r="BG47" s="58">
        <v>145</v>
      </c>
      <c r="BH47" s="58">
        <v>51</v>
      </c>
      <c r="BI47" s="58">
        <v>68</v>
      </c>
      <c r="BJ47" s="58">
        <v>114</v>
      </c>
      <c r="BK47" s="58">
        <v>49</v>
      </c>
      <c r="BL47" s="58">
        <v>77</v>
      </c>
      <c r="BM47" s="58">
        <v>152</v>
      </c>
      <c r="BN47" s="58">
        <v>32</v>
      </c>
      <c r="BO47" s="58">
        <v>43</v>
      </c>
      <c r="BP47" s="58">
        <v>64</v>
      </c>
      <c r="BQ47" s="58">
        <v>59</v>
      </c>
      <c r="BR47" s="58">
        <v>71</v>
      </c>
      <c r="BS47" s="58">
        <v>27</v>
      </c>
      <c r="BT47" s="58">
        <v>95</v>
      </c>
      <c r="BU47" s="58">
        <v>24</v>
      </c>
      <c r="BV47" s="58">
        <v>41</v>
      </c>
      <c r="BW47" s="58">
        <v>95</v>
      </c>
      <c r="BX47" s="58">
        <v>26</v>
      </c>
      <c r="BY47" s="58">
        <v>20</v>
      </c>
      <c r="BZ47" s="58">
        <v>10</v>
      </c>
      <c r="CA47" s="58">
        <v>22</v>
      </c>
      <c r="CB47" s="58">
        <v>6</v>
      </c>
      <c r="CC47" s="58">
        <v>1</v>
      </c>
      <c r="CD47" s="58">
        <v>13</v>
      </c>
      <c r="CE47" s="58">
        <v>23</v>
      </c>
      <c r="CF47" s="58">
        <v>33</v>
      </c>
    </row>
    <row r="48" spans="1:84" x14ac:dyDescent="0.25">
      <c r="A48" s="48" t="s">
        <v>54</v>
      </c>
      <c r="B48" s="62" t="s">
        <v>55</v>
      </c>
      <c r="C48" s="63" t="s">
        <v>43</v>
      </c>
      <c r="D48" s="17"/>
      <c r="E48" s="11"/>
      <c r="F48" s="27" t="s">
        <v>52</v>
      </c>
      <c r="G48" s="23" t="e">
        <f ca="1">G47/G30</f>
        <v>#REF!</v>
      </c>
      <c r="H48" s="60" t="e">
        <f>IF(H30=0, 0, H47/H30)</f>
        <v>#REF!</v>
      </c>
      <c r="I48" s="60">
        <v>1.8988999476165533E-3</v>
      </c>
      <c r="J48" s="60">
        <v>2.4463007159904533E-3</v>
      </c>
      <c r="K48" s="60">
        <v>7.1505184125849122E-4</v>
      </c>
      <c r="L48" s="60">
        <v>1.1652974421721145E-3</v>
      </c>
      <c r="M48" s="60">
        <v>1.3606367780121097E-3</v>
      </c>
      <c r="N48" s="60">
        <v>1.3190871916633689E-4</v>
      </c>
      <c r="O48" s="60">
        <v>6.1900340451872491E-5</v>
      </c>
      <c r="P48" s="60">
        <v>4.0730827417665544E-4</v>
      </c>
      <c r="Q48" s="60">
        <v>2.3771319902537587E-4</v>
      </c>
      <c r="R48" s="60">
        <v>7.2380722600880632E-4</v>
      </c>
      <c r="S48" s="60">
        <v>3.0812842792876069E-4</v>
      </c>
      <c r="T48" s="60">
        <v>5.2158794552303682E-4</v>
      </c>
      <c r="U48" s="60">
        <v>4.1459369817578774E-4</v>
      </c>
      <c r="V48" s="60">
        <v>4.155124653739612E-4</v>
      </c>
      <c r="W48" s="60">
        <v>1.2156887836713801E-3</v>
      </c>
      <c r="X48" s="60">
        <v>4.3970539738375289E-4</v>
      </c>
      <c r="Y48" s="60">
        <v>3.0873726458783575E-4</v>
      </c>
      <c r="Z48" s="60">
        <v>1.6858668165214947E-4</v>
      </c>
      <c r="AA48" s="60">
        <v>1.006691537869367E-3</v>
      </c>
      <c r="AB48" s="60">
        <v>3.1974420463629096E-3</v>
      </c>
      <c r="AC48" s="60">
        <v>3.2386190039718913E-3</v>
      </c>
      <c r="AD48" s="60">
        <v>2.8464798532481499E-3</v>
      </c>
      <c r="AE48" s="60">
        <v>3.8575286100038576E-3</v>
      </c>
      <c r="AF48" s="60">
        <v>1.732001616534842E-3</v>
      </c>
      <c r="AG48" s="60">
        <v>6.2900993835702601E-4</v>
      </c>
      <c r="AH48" s="60">
        <v>7.0389488503050217E-4</v>
      </c>
      <c r="AI48" s="60">
        <v>2.5915687629578439E-3</v>
      </c>
      <c r="AJ48" s="60">
        <v>2.3425734842991799E-3</v>
      </c>
      <c r="AK48" s="60">
        <v>1.0824463287028685E-3</v>
      </c>
      <c r="AL48" s="60">
        <v>1.0623808226641242E-2</v>
      </c>
      <c r="AM48" s="60">
        <v>3.3747779751332148E-2</v>
      </c>
      <c r="AN48" s="60">
        <v>1.8012117242508598E-2</v>
      </c>
      <c r="AO48" s="60">
        <v>1.2955812955812955E-2</v>
      </c>
      <c r="AP48" s="60">
        <v>2.0086580086580087E-2</v>
      </c>
      <c r="AQ48" s="60">
        <v>1.3415892672858616E-2</v>
      </c>
      <c r="AR48" s="60">
        <v>1.0230179028132993E-2</v>
      </c>
      <c r="AS48" s="60">
        <v>9.6988259315977533E-3</v>
      </c>
      <c r="AT48" s="60">
        <v>2.229995627459554E-2</v>
      </c>
      <c r="AU48" s="60">
        <v>6.9508804448563484E-3</v>
      </c>
      <c r="AV48" s="60">
        <v>1.9831223628691982E-2</v>
      </c>
      <c r="AW48" s="60">
        <v>2.4898848428260194E-3</v>
      </c>
      <c r="AX48" s="60">
        <v>4.4081420977570337E-3</v>
      </c>
      <c r="AY48" s="60">
        <v>2.4053452115812918E-2</v>
      </c>
      <c r="AZ48" s="60">
        <v>1.3760698103708675E-2</v>
      </c>
      <c r="BA48" s="60">
        <v>2.5227043390514633E-3</v>
      </c>
      <c r="BB48" s="60">
        <v>2.6877470355731226E-2</v>
      </c>
      <c r="BC48" s="60">
        <v>1.0118632240055827E-2</v>
      </c>
      <c r="BD48" s="60">
        <v>4.3358297201418995E-3</v>
      </c>
      <c r="BE48" s="60">
        <v>1.0816417246999556E-2</v>
      </c>
      <c r="BF48" s="60">
        <v>3.2986805277888845E-2</v>
      </c>
      <c r="BG48" s="60">
        <v>1.8892508143322474E-2</v>
      </c>
      <c r="BH48" s="60">
        <v>8.6017878225670436E-3</v>
      </c>
      <c r="BI48" s="60">
        <v>6.6386800741970124E-3</v>
      </c>
      <c r="BJ48" s="60">
        <v>1.2059663598857505E-2</v>
      </c>
      <c r="BK48" s="60">
        <v>5.1862828111769689E-3</v>
      </c>
      <c r="BL48" s="60">
        <v>8.8760806916426509E-3</v>
      </c>
      <c r="BM48" s="60">
        <v>1.5500713848664083E-2</v>
      </c>
      <c r="BN48" s="60">
        <v>3.4797738147020443E-3</v>
      </c>
      <c r="BO48" s="60">
        <v>4.0960182891979424E-3</v>
      </c>
      <c r="BP48" s="60">
        <v>6.9324090121317154E-3</v>
      </c>
      <c r="BQ48" s="60">
        <v>4.9940748264770615E-3</v>
      </c>
      <c r="BR48" s="60">
        <v>9.7931034482758618E-3</v>
      </c>
      <c r="BS48" s="60">
        <v>2.9242932957868517E-3</v>
      </c>
      <c r="BT48" s="60">
        <v>1.1222681630242174E-2</v>
      </c>
      <c r="BU48" s="60">
        <v>1.2611665790856543E-2</v>
      </c>
      <c r="BV48" s="60">
        <v>6.7367729214590864E-3</v>
      </c>
      <c r="BW48" s="60">
        <v>1.3694680697707943E-2</v>
      </c>
      <c r="BX48" s="60">
        <v>3.2483758120939528E-3</v>
      </c>
      <c r="BY48" s="60">
        <v>3.0797659377887281E-3</v>
      </c>
      <c r="BZ48" s="60">
        <v>1.6183848519177862E-3</v>
      </c>
      <c r="CA48" s="60">
        <v>2.6109660574412533E-3</v>
      </c>
      <c r="CB48" s="60">
        <v>9.4921689606074992E-4</v>
      </c>
      <c r="CC48" s="60">
        <v>1.6210082671421625E-4</v>
      </c>
      <c r="CD48" s="60">
        <v>1.6793695904921844E-3</v>
      </c>
      <c r="CE48" s="60">
        <v>3.3542365465947209E-3</v>
      </c>
      <c r="CF48" s="60">
        <v>4.5367060764366232E-3</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4225</v>
      </c>
      <c r="J49" s="94">
        <v>4197</v>
      </c>
      <c r="K49" s="94">
        <v>4188</v>
      </c>
      <c r="L49" s="94">
        <v>4178</v>
      </c>
      <c r="M49" s="94">
        <v>4170</v>
      </c>
      <c r="N49" s="94">
        <v>4163</v>
      </c>
      <c r="O49" s="94">
        <v>4154</v>
      </c>
      <c r="P49" s="94">
        <v>4133</v>
      </c>
      <c r="Q49" s="94">
        <v>4121</v>
      </c>
      <c r="R49" s="94">
        <v>4106</v>
      </c>
      <c r="S49" s="94">
        <v>4102</v>
      </c>
      <c r="T49" s="94">
        <v>4089</v>
      </c>
      <c r="U49" s="94">
        <v>4080</v>
      </c>
      <c r="V49" s="94">
        <v>4061</v>
      </c>
      <c r="W49" s="94">
        <v>4039</v>
      </c>
      <c r="X49" s="94">
        <v>4031</v>
      </c>
      <c r="Y49" s="94">
        <v>4026</v>
      </c>
      <c r="Z49" s="94">
        <v>4014</v>
      </c>
      <c r="AA49" s="94">
        <v>3990</v>
      </c>
      <c r="AB49" s="94">
        <v>3956</v>
      </c>
      <c r="AC49" s="94">
        <v>3947</v>
      </c>
      <c r="AD49" s="94">
        <v>3924</v>
      </c>
      <c r="AE49" s="94">
        <v>3910</v>
      </c>
      <c r="AF49" s="94">
        <v>3896</v>
      </c>
      <c r="AG49" s="94">
        <v>3889</v>
      </c>
      <c r="AH49" s="94">
        <v>3880</v>
      </c>
      <c r="AI49" s="94">
        <v>3878</v>
      </c>
      <c r="AJ49" s="94">
        <v>3866</v>
      </c>
      <c r="AK49" s="94">
        <v>3849</v>
      </c>
      <c r="AL49" s="94">
        <v>3837</v>
      </c>
      <c r="AM49" s="94">
        <v>3803</v>
      </c>
      <c r="AN49" s="94">
        <v>3785</v>
      </c>
      <c r="AO49" s="94">
        <v>3636</v>
      </c>
      <c r="AP49" s="94">
        <v>3598</v>
      </c>
      <c r="AQ49" s="94">
        <v>3572</v>
      </c>
      <c r="AR49" s="94">
        <v>3546</v>
      </c>
      <c r="AS49" s="94">
        <v>3457</v>
      </c>
      <c r="AT49" s="94">
        <v>3408</v>
      </c>
      <c r="AU49" s="94">
        <v>3346</v>
      </c>
      <c r="AV49" s="94">
        <v>3322</v>
      </c>
      <c r="AW49" s="94">
        <v>3289</v>
      </c>
      <c r="AX49" s="94">
        <v>3256</v>
      </c>
      <c r="AY49" s="94">
        <v>3304</v>
      </c>
      <c r="AZ49" s="94">
        <v>3193</v>
      </c>
      <c r="BA49" s="94">
        <v>3022</v>
      </c>
      <c r="BB49" s="94">
        <v>3723</v>
      </c>
      <c r="BC49" s="94">
        <v>4334</v>
      </c>
      <c r="BD49" s="94">
        <v>4272</v>
      </c>
      <c r="BE49" s="94">
        <v>4124</v>
      </c>
      <c r="BF49" s="94">
        <v>3993</v>
      </c>
      <c r="BG49" s="94">
        <v>3918</v>
      </c>
      <c r="BH49" s="94">
        <v>3763</v>
      </c>
      <c r="BI49" s="94">
        <v>3696</v>
      </c>
      <c r="BJ49" s="94">
        <v>3586</v>
      </c>
      <c r="BK49" s="94">
        <v>3423</v>
      </c>
      <c r="BL49" s="94">
        <v>3371</v>
      </c>
      <c r="BM49" s="94">
        <v>3839</v>
      </c>
      <c r="BN49" s="94">
        <v>3696</v>
      </c>
      <c r="BO49" s="94">
        <v>3632</v>
      </c>
      <c r="BP49" s="94">
        <v>3500</v>
      </c>
      <c r="BQ49" s="94">
        <v>3448</v>
      </c>
      <c r="BR49" s="94">
        <v>3388</v>
      </c>
      <c r="BS49" s="94">
        <v>3330</v>
      </c>
      <c r="BT49" s="94">
        <v>3178</v>
      </c>
      <c r="BU49" s="94">
        <v>3148</v>
      </c>
      <c r="BV49" s="94">
        <v>3088</v>
      </c>
      <c r="BW49" s="94">
        <v>2994</v>
      </c>
      <c r="BX49" s="94">
        <v>2882</v>
      </c>
      <c r="BY49" s="94">
        <v>2832</v>
      </c>
      <c r="BZ49" s="94">
        <v>2782</v>
      </c>
      <c r="CA49" s="94">
        <v>2713</v>
      </c>
      <c r="CB49" s="94">
        <v>2686</v>
      </c>
      <c r="CC49" s="94">
        <v>2632</v>
      </c>
      <c r="CD49" s="94">
        <v>2564</v>
      </c>
      <c r="CE49" s="94">
        <v>2543</v>
      </c>
      <c r="CF49" s="94">
        <v>2269</v>
      </c>
    </row>
    <row r="50" spans="1:84" x14ac:dyDescent="0.25">
      <c r="A50" s="48" t="s">
        <v>57</v>
      </c>
      <c r="B50" s="62" t="s">
        <v>58</v>
      </c>
      <c r="C50" s="63" t="s">
        <v>59</v>
      </c>
      <c r="D50" s="17"/>
      <c r="E50" s="11"/>
      <c r="F50" s="27" t="s">
        <v>52</v>
      </c>
      <c r="G50" s="23" t="e">
        <f ca="1">G49/G30</f>
        <v>#REF!</v>
      </c>
      <c r="H50" s="95" t="e">
        <f>IF(H30=0, 0, H49/H30)</f>
        <v>#REF!</v>
      </c>
      <c r="I50" s="95">
        <v>0.27665007857517027</v>
      </c>
      <c r="J50" s="95">
        <v>0.25041766109785202</v>
      </c>
      <c r="K50" s="95">
        <v>0.24955309259921343</v>
      </c>
      <c r="L50" s="95">
        <v>0.2434306356697547</v>
      </c>
      <c r="M50" s="95">
        <v>0.28369276821552486</v>
      </c>
      <c r="N50" s="95">
        <v>0.27456799894473027</v>
      </c>
      <c r="O50" s="95">
        <v>0.25713401423707832</v>
      </c>
      <c r="P50" s="95">
        <v>0.24048644245315956</v>
      </c>
      <c r="Q50" s="95">
        <v>0.2449040232958935</v>
      </c>
      <c r="R50" s="95">
        <v>0.24766270583267991</v>
      </c>
      <c r="S50" s="95">
        <v>0.25278856227275526</v>
      </c>
      <c r="T50" s="95">
        <v>0.23697478991596638</v>
      </c>
      <c r="U50" s="95">
        <v>0.24164889836531628</v>
      </c>
      <c r="V50" s="95">
        <v>0.28123268698060944</v>
      </c>
      <c r="W50" s="95">
        <v>0.2584298419604581</v>
      </c>
      <c r="X50" s="95">
        <v>0.22155655710673849</v>
      </c>
      <c r="Y50" s="95">
        <v>0.24859524544612535</v>
      </c>
      <c r="Z50" s="95">
        <v>0.22556898005057602</v>
      </c>
      <c r="AA50" s="95">
        <v>0.23627642565286908</v>
      </c>
      <c r="AB50" s="95">
        <v>0.24325155260407058</v>
      </c>
      <c r="AC50" s="95">
        <v>0.24118545676749159</v>
      </c>
      <c r="AD50" s="95">
        <v>0.24821304320323867</v>
      </c>
      <c r="AE50" s="95">
        <v>0.2513822810852514</v>
      </c>
      <c r="AF50" s="95">
        <v>0.22492927660065817</v>
      </c>
      <c r="AG50" s="95">
        <v>0.24462196502704742</v>
      </c>
      <c r="AH50" s="95">
        <v>0.22759267949319567</v>
      </c>
      <c r="AI50" s="95">
        <v>0.22333563695001152</v>
      </c>
      <c r="AJ50" s="95">
        <v>0.21562831167382454</v>
      </c>
      <c r="AK50" s="95">
        <v>0.6943893198628901</v>
      </c>
      <c r="AL50" s="95">
        <v>0.52260964314900571</v>
      </c>
      <c r="AM50" s="95">
        <v>0.84436056838365892</v>
      </c>
      <c r="AN50" s="95">
        <v>0.61978057966268219</v>
      </c>
      <c r="AO50" s="95">
        <v>0.31196911196911198</v>
      </c>
      <c r="AP50" s="95">
        <v>0.62303030303030305</v>
      </c>
      <c r="AQ50" s="95">
        <v>0.6143790849673203</v>
      </c>
      <c r="AR50" s="95">
        <v>0.45345268542199491</v>
      </c>
      <c r="AS50" s="95">
        <v>0.88233792751403772</v>
      </c>
      <c r="AT50" s="95">
        <v>1.490161783996502</v>
      </c>
      <c r="AU50" s="95">
        <v>0.77525486561631141</v>
      </c>
      <c r="AV50" s="95">
        <v>1.4016877637130802</v>
      </c>
      <c r="AW50" s="95">
        <v>0.51182695300342362</v>
      </c>
      <c r="AX50" s="95">
        <v>0.42214443147932063</v>
      </c>
      <c r="AY50" s="95">
        <v>0.73585746102449889</v>
      </c>
      <c r="AZ50" s="95">
        <v>0.53582815908709513</v>
      </c>
      <c r="BA50" s="95">
        <v>0.38118062563067606</v>
      </c>
      <c r="BB50" s="95">
        <v>0.73577075098814226</v>
      </c>
      <c r="BC50" s="95">
        <v>0.75610607117934403</v>
      </c>
      <c r="BD50" s="95">
        <v>0.56129286558927871</v>
      </c>
      <c r="BE50" s="95">
        <v>0.61105348940583792</v>
      </c>
      <c r="BF50" s="95">
        <v>0.79828068772491001</v>
      </c>
      <c r="BG50" s="95">
        <v>0.51048859934853419</v>
      </c>
      <c r="BH50" s="95">
        <v>0.63467701130038789</v>
      </c>
      <c r="BI50" s="95">
        <v>0.3608317875622376</v>
      </c>
      <c r="BJ50" s="95">
        <v>0.37935047075002643</v>
      </c>
      <c r="BK50" s="95">
        <v>0.36229889923793396</v>
      </c>
      <c r="BL50" s="95">
        <v>0.38858789625360229</v>
      </c>
      <c r="BM50" s="95">
        <v>0.39149500305935142</v>
      </c>
      <c r="BN50" s="95">
        <v>0.40191387559808611</v>
      </c>
      <c r="BO50" s="95">
        <v>0.34597066107830066</v>
      </c>
      <c r="BP50" s="95">
        <v>0.37911611785095323</v>
      </c>
      <c r="BQ50" s="95">
        <v>0.29185711867276115</v>
      </c>
      <c r="BR50" s="95">
        <v>0.46731034482758621</v>
      </c>
      <c r="BS50" s="95">
        <v>0.36066283981371167</v>
      </c>
      <c r="BT50" s="95">
        <v>0.37542823390431185</v>
      </c>
      <c r="BU50" s="95">
        <v>1.654230162900683</v>
      </c>
      <c r="BV50" s="95">
        <v>0.50739401906013804</v>
      </c>
      <c r="BW50" s="95">
        <v>0.43159867377829031</v>
      </c>
      <c r="BX50" s="95">
        <v>0.36006996501749128</v>
      </c>
      <c r="BY50" s="95">
        <v>0.43609485679088389</v>
      </c>
      <c r="BZ50" s="95">
        <v>0.45023466580352806</v>
      </c>
      <c r="CA50" s="95">
        <v>0.32197958699264184</v>
      </c>
      <c r="CB50" s="95">
        <v>0.42493276380319572</v>
      </c>
      <c r="CC50" s="95">
        <v>0.42664937591181717</v>
      </c>
      <c r="CD50" s="95">
        <v>0.33122335615553544</v>
      </c>
      <c r="CE50" s="95">
        <v>0.37086189295610328</v>
      </c>
      <c r="CF50" s="95">
        <v>0.31193291174044541</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0</v>
      </c>
      <c r="J51" s="58">
        <v>0</v>
      </c>
      <c r="K51" s="58">
        <v>1</v>
      </c>
      <c r="L51" s="58">
        <v>0</v>
      </c>
      <c r="M51" s="58">
        <v>0</v>
      </c>
      <c r="N51" s="58">
        <v>0</v>
      </c>
      <c r="O51" s="58">
        <v>8</v>
      </c>
      <c r="P51" s="58">
        <v>0</v>
      </c>
      <c r="Q51" s="58">
        <v>1</v>
      </c>
      <c r="R51" s="58">
        <v>0</v>
      </c>
      <c r="S51" s="58">
        <v>1</v>
      </c>
      <c r="T51" s="58">
        <v>0</v>
      </c>
      <c r="U51" s="58">
        <v>0</v>
      </c>
      <c r="V51" s="58">
        <v>8</v>
      </c>
      <c r="W51" s="58">
        <v>0</v>
      </c>
      <c r="X51" s="58">
        <v>0</v>
      </c>
      <c r="Y51" s="58">
        <v>0</v>
      </c>
      <c r="Z51" s="58">
        <v>1</v>
      </c>
      <c r="AA51" s="58">
        <v>0</v>
      </c>
      <c r="AB51" s="58">
        <v>0</v>
      </c>
      <c r="AC51" s="58">
        <v>0</v>
      </c>
      <c r="AD51" s="58">
        <v>0</v>
      </c>
      <c r="AE51" s="58">
        <v>0</v>
      </c>
      <c r="AF51" s="58">
        <v>0</v>
      </c>
      <c r="AG51" s="58">
        <v>0</v>
      </c>
      <c r="AH51" s="58">
        <v>0</v>
      </c>
      <c r="AI51" s="58">
        <v>0</v>
      </c>
      <c r="AJ51" s="58">
        <v>0</v>
      </c>
      <c r="AK51" s="58">
        <v>0</v>
      </c>
      <c r="AL51" s="58">
        <v>0</v>
      </c>
      <c r="AM51" s="58">
        <v>0</v>
      </c>
      <c r="AN51" s="58">
        <v>0</v>
      </c>
      <c r="AO51" s="58">
        <v>0</v>
      </c>
      <c r="AP51" s="58">
        <v>0</v>
      </c>
      <c r="AQ51" s="58">
        <v>0</v>
      </c>
      <c r="AR51" s="58">
        <v>0</v>
      </c>
      <c r="AS51" s="58">
        <v>0</v>
      </c>
      <c r="AT51" s="58">
        <v>0</v>
      </c>
      <c r="AU51" s="58">
        <v>0</v>
      </c>
      <c r="AV51" s="58">
        <v>0</v>
      </c>
      <c r="AW51" s="58">
        <v>2</v>
      </c>
      <c r="AX51" s="58">
        <v>1</v>
      </c>
      <c r="AY51" s="58">
        <v>5</v>
      </c>
      <c r="AZ51" s="58">
        <v>3</v>
      </c>
      <c r="BA51" s="58">
        <v>1</v>
      </c>
      <c r="BB51" s="58">
        <v>2</v>
      </c>
      <c r="BC51" s="58">
        <v>1</v>
      </c>
      <c r="BD51" s="58">
        <v>1</v>
      </c>
      <c r="BE51" s="58">
        <v>2</v>
      </c>
      <c r="BF51" s="58">
        <v>2</v>
      </c>
      <c r="BG51" s="58">
        <v>1</v>
      </c>
      <c r="BH51" s="58">
        <v>11</v>
      </c>
      <c r="BI51" s="58">
        <v>0</v>
      </c>
      <c r="BJ51" s="58">
        <v>4</v>
      </c>
      <c r="BK51" s="58">
        <v>1</v>
      </c>
      <c r="BL51" s="58">
        <v>18</v>
      </c>
      <c r="BM51" s="58">
        <v>22</v>
      </c>
      <c r="BN51" s="58">
        <v>17</v>
      </c>
      <c r="BO51" s="58">
        <v>32</v>
      </c>
      <c r="BP51" s="58">
        <v>28</v>
      </c>
      <c r="BQ51" s="58">
        <v>43</v>
      </c>
      <c r="BR51" s="58">
        <v>18</v>
      </c>
      <c r="BS51" s="58">
        <v>33</v>
      </c>
      <c r="BT51" s="58">
        <v>17</v>
      </c>
      <c r="BU51" s="58">
        <v>12</v>
      </c>
      <c r="BV51" s="58">
        <v>15</v>
      </c>
      <c r="BW51" s="58">
        <v>15</v>
      </c>
      <c r="BX51" s="58">
        <v>17</v>
      </c>
      <c r="BY51" s="58">
        <v>22</v>
      </c>
      <c r="BZ51" s="58">
        <v>15</v>
      </c>
      <c r="CA51" s="58">
        <v>13</v>
      </c>
      <c r="CB51" s="58">
        <v>19</v>
      </c>
      <c r="CC51" s="58">
        <v>16</v>
      </c>
      <c r="CD51" s="58">
        <v>16</v>
      </c>
      <c r="CE51" s="58">
        <v>16</v>
      </c>
      <c r="CF51" s="58">
        <v>17</v>
      </c>
    </row>
    <row r="52" spans="1:84" x14ac:dyDescent="0.25">
      <c r="A52" s="17"/>
      <c r="B52" s="17"/>
      <c r="C52" s="17"/>
      <c r="D52" s="17"/>
      <c r="E52" s="11"/>
      <c r="F52" s="27" t="s">
        <v>52</v>
      </c>
      <c r="G52" s="23" t="e">
        <f ca="1">G51/G30</f>
        <v>#REF!</v>
      </c>
      <c r="H52" s="74" t="e">
        <f>IF(H30=0, 0, H51/H30)</f>
        <v>#REF!</v>
      </c>
      <c r="I52" s="74">
        <v>0</v>
      </c>
      <c r="J52" s="74">
        <v>0</v>
      </c>
      <c r="K52" s="74">
        <v>5.9587653438207606E-5</v>
      </c>
      <c r="L52" s="74">
        <v>0</v>
      </c>
      <c r="M52" s="74">
        <v>0</v>
      </c>
      <c r="N52" s="74">
        <v>0</v>
      </c>
      <c r="O52" s="74">
        <v>4.9520272361497993E-4</v>
      </c>
      <c r="P52" s="74">
        <v>0</v>
      </c>
      <c r="Q52" s="74">
        <v>5.9428299756343968E-5</v>
      </c>
      <c r="R52" s="74">
        <v>0</v>
      </c>
      <c r="S52" s="74">
        <v>6.1625685585752144E-5</v>
      </c>
      <c r="T52" s="74">
        <v>0</v>
      </c>
      <c r="U52" s="74">
        <v>0</v>
      </c>
      <c r="V52" s="74">
        <v>5.54016620498615E-4</v>
      </c>
      <c r="W52" s="74">
        <v>0</v>
      </c>
      <c r="X52" s="74">
        <v>0</v>
      </c>
      <c r="Y52" s="74">
        <v>0</v>
      </c>
      <c r="Z52" s="74">
        <v>5.6195560550716494E-5</v>
      </c>
      <c r="AA52" s="74">
        <v>0</v>
      </c>
      <c r="AB52" s="74">
        <v>0</v>
      </c>
      <c r="AC52" s="74">
        <v>0</v>
      </c>
      <c r="AD52" s="74">
        <v>0</v>
      </c>
      <c r="AE52" s="74">
        <v>0</v>
      </c>
      <c r="AF52" s="74">
        <v>0</v>
      </c>
      <c r="AG52" s="74">
        <v>0</v>
      </c>
      <c r="AH52" s="74">
        <v>0</v>
      </c>
      <c r="AI52" s="74">
        <v>0</v>
      </c>
      <c r="AJ52" s="74">
        <v>0</v>
      </c>
      <c r="AK52" s="74">
        <v>0</v>
      </c>
      <c r="AL52" s="74">
        <v>0</v>
      </c>
      <c r="AM52" s="74">
        <v>0</v>
      </c>
      <c r="AN52" s="74">
        <v>0</v>
      </c>
      <c r="AO52" s="74">
        <v>0</v>
      </c>
      <c r="AP52" s="74">
        <v>0</v>
      </c>
      <c r="AQ52" s="74">
        <v>0</v>
      </c>
      <c r="AR52" s="74">
        <v>0</v>
      </c>
      <c r="AS52" s="74">
        <v>0</v>
      </c>
      <c r="AT52" s="74">
        <v>0</v>
      </c>
      <c r="AU52" s="74">
        <v>0</v>
      </c>
      <c r="AV52" s="74">
        <v>0</v>
      </c>
      <c r="AW52" s="74">
        <v>3.1123560535325243E-4</v>
      </c>
      <c r="AX52" s="74">
        <v>1.2965123816932451E-4</v>
      </c>
      <c r="AY52" s="74">
        <v>1.1135857461024498E-3</v>
      </c>
      <c r="AZ52" s="74">
        <v>5.034401745259272E-4</v>
      </c>
      <c r="BA52" s="74">
        <v>1.2613521695257316E-4</v>
      </c>
      <c r="BB52" s="74">
        <v>3.9525691699604743E-4</v>
      </c>
      <c r="BC52" s="74">
        <v>1.7445917655268666E-4</v>
      </c>
      <c r="BD52" s="74">
        <v>1.3138877939823938E-4</v>
      </c>
      <c r="BE52" s="74">
        <v>2.96340198547933E-4</v>
      </c>
      <c r="BF52" s="74">
        <v>3.9984006397441024E-4</v>
      </c>
      <c r="BG52" s="74">
        <v>1.3029315960912051E-4</v>
      </c>
      <c r="BH52" s="74">
        <v>1.8552875695732839E-3</v>
      </c>
      <c r="BI52" s="74">
        <v>0</v>
      </c>
      <c r="BJ52" s="74">
        <v>4.2314609118798262E-4</v>
      </c>
      <c r="BK52" s="74">
        <v>1.0584250635055038E-4</v>
      </c>
      <c r="BL52" s="74">
        <v>2.0749279538904899E-3</v>
      </c>
      <c r="BM52" s="74">
        <v>2.2435243728329596E-3</v>
      </c>
      <c r="BN52" s="74">
        <v>1.8486298390604612E-3</v>
      </c>
      <c r="BO52" s="74">
        <v>3.0481996570775388E-3</v>
      </c>
      <c r="BP52" s="74">
        <v>3.0329289428076256E-3</v>
      </c>
      <c r="BQ52" s="74">
        <v>3.6397494498053157E-3</v>
      </c>
      <c r="BR52" s="74">
        <v>2.4827586206896553E-3</v>
      </c>
      <c r="BS52" s="74">
        <v>3.5741362504061519E-3</v>
      </c>
      <c r="BT52" s="74">
        <v>2.0082693443591259E-3</v>
      </c>
      <c r="BU52" s="74">
        <v>6.3058328954282714E-3</v>
      </c>
      <c r="BV52" s="74">
        <v>2.4646730200460071E-3</v>
      </c>
      <c r="BW52" s="74">
        <v>2.1623180049012542E-3</v>
      </c>
      <c r="BX52" s="74">
        <v>2.1239380309845076E-3</v>
      </c>
      <c r="BY52" s="74">
        <v>3.3877425315676007E-3</v>
      </c>
      <c r="BZ52" s="74">
        <v>2.4275772778766789E-3</v>
      </c>
      <c r="CA52" s="74">
        <v>1.5428435793971042E-3</v>
      </c>
      <c r="CB52" s="74">
        <v>3.0058535041923747E-3</v>
      </c>
      <c r="CC52" s="74">
        <v>2.5936132274274599E-3</v>
      </c>
      <c r="CD52" s="74">
        <v>2.0669164190673041E-3</v>
      </c>
      <c r="CE52" s="74">
        <v>2.3333819454571972E-3</v>
      </c>
      <c r="CF52" s="74">
        <v>2.3370910090734121E-3</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13897</v>
      </c>
      <c r="J53" s="58">
        <v>12881</v>
      </c>
      <c r="K53" s="58">
        <v>13206</v>
      </c>
      <c r="L53" s="58">
        <v>16429</v>
      </c>
      <c r="M53" s="58">
        <v>16853</v>
      </c>
      <c r="N53" s="58">
        <v>17181</v>
      </c>
      <c r="O53" s="58">
        <v>16858</v>
      </c>
      <c r="P53" s="58">
        <v>17600</v>
      </c>
      <c r="Q53" s="58">
        <v>18066</v>
      </c>
      <c r="R53" s="58">
        <v>17333</v>
      </c>
      <c r="S53" s="58">
        <v>16509</v>
      </c>
      <c r="T53" s="58">
        <v>15841</v>
      </c>
      <c r="U53" s="58">
        <v>15887</v>
      </c>
      <c r="V53" s="58">
        <v>15632</v>
      </c>
      <c r="W53" s="58">
        <v>15203</v>
      </c>
      <c r="X53" s="58">
        <v>15010</v>
      </c>
      <c r="Y53" s="58">
        <v>15138</v>
      </c>
      <c r="Z53" s="58">
        <v>14447</v>
      </c>
      <c r="AA53" s="58">
        <v>14417</v>
      </c>
      <c r="AB53" s="58">
        <v>14458</v>
      </c>
      <c r="AC53" s="58">
        <v>13878</v>
      </c>
      <c r="AD53" s="58">
        <v>13436</v>
      </c>
      <c r="AE53" s="58">
        <v>13588</v>
      </c>
      <c r="AF53" s="58">
        <v>13388</v>
      </c>
      <c r="AG53" s="58">
        <v>12087</v>
      </c>
      <c r="AH53" s="58">
        <v>11018</v>
      </c>
      <c r="AI53" s="58">
        <v>10265</v>
      </c>
      <c r="AJ53" s="58">
        <v>9940</v>
      </c>
      <c r="AK53" s="58">
        <v>9169</v>
      </c>
      <c r="AL53" s="58">
        <v>8789</v>
      </c>
      <c r="AM53" s="58">
        <v>8156</v>
      </c>
      <c r="AN53" s="58">
        <v>7698</v>
      </c>
      <c r="AO53" s="58">
        <v>7255</v>
      </c>
      <c r="AP53" s="58">
        <v>6844</v>
      </c>
      <c r="AQ53" s="58">
        <v>5216</v>
      </c>
      <c r="AR53" s="58">
        <v>4763</v>
      </c>
      <c r="AS53" s="58">
        <v>3870</v>
      </c>
      <c r="AT53" s="58">
        <v>2976</v>
      </c>
      <c r="AU53" s="58">
        <v>2321</v>
      </c>
      <c r="AV53" s="58">
        <v>4334</v>
      </c>
      <c r="AW53" s="58">
        <v>4737</v>
      </c>
      <c r="AX53" s="58">
        <v>3603</v>
      </c>
      <c r="AY53" s="58">
        <v>3348</v>
      </c>
      <c r="AZ53" s="58">
        <v>3678</v>
      </c>
      <c r="BA53" s="58">
        <v>3112</v>
      </c>
      <c r="BB53" s="58">
        <v>2896</v>
      </c>
      <c r="BC53" s="58">
        <v>4510</v>
      </c>
      <c r="BD53" s="58">
        <v>5425</v>
      </c>
      <c r="BE53" s="58">
        <v>5266</v>
      </c>
      <c r="BF53" s="58">
        <v>6113</v>
      </c>
      <c r="BG53" s="58">
        <v>6293</v>
      </c>
      <c r="BH53" s="58">
        <v>5981</v>
      </c>
      <c r="BI53" s="58">
        <v>5209</v>
      </c>
      <c r="BJ53" s="58">
        <v>4232</v>
      </c>
      <c r="BK53" s="58">
        <v>3344</v>
      </c>
      <c r="BL53" s="58">
        <v>2594</v>
      </c>
      <c r="BM53" s="58">
        <v>2612</v>
      </c>
      <c r="BN53" s="58">
        <v>2569</v>
      </c>
      <c r="BO53" s="58">
        <v>3703</v>
      </c>
      <c r="BP53" s="58">
        <v>5118</v>
      </c>
      <c r="BQ53" s="58">
        <v>4909</v>
      </c>
      <c r="BR53" s="58">
        <v>4758</v>
      </c>
      <c r="BS53" s="58">
        <v>6080</v>
      </c>
      <c r="BT53" s="58">
        <v>6181</v>
      </c>
      <c r="BU53" s="58">
        <v>6326</v>
      </c>
      <c r="BV53" s="58">
        <v>6162</v>
      </c>
      <c r="BW53" s="58">
        <v>5720</v>
      </c>
      <c r="BX53" s="58">
        <v>6245</v>
      </c>
      <c r="BY53" s="58">
        <v>5598</v>
      </c>
      <c r="BZ53" s="58">
        <v>5709</v>
      </c>
      <c r="CA53" s="58">
        <v>4764</v>
      </c>
      <c r="CB53" s="58">
        <v>4841</v>
      </c>
      <c r="CC53" s="58">
        <v>21842</v>
      </c>
      <c r="CD53" s="58">
        <v>5971</v>
      </c>
      <c r="CE53" s="58">
        <v>5419</v>
      </c>
      <c r="CF53" s="58">
        <v>5164</v>
      </c>
    </row>
    <row r="54" spans="1:84" ht="27" thickBot="1" x14ac:dyDescent="0.3">
      <c r="A54" s="48" t="s">
        <v>65</v>
      </c>
      <c r="B54" s="62" t="s">
        <v>66</v>
      </c>
      <c r="C54" s="63" t="s">
        <v>67</v>
      </c>
      <c r="D54" s="17"/>
      <c r="E54" s="11"/>
      <c r="F54" s="31" t="s">
        <v>68</v>
      </c>
      <c r="G54" s="23" t="e">
        <f ca="1">G53/G8</f>
        <v>#REF!</v>
      </c>
      <c r="H54" s="60" t="e">
        <f>IF(H8=0, 0, H53/H8)</f>
        <v>#REF!</v>
      </c>
      <c r="I54" s="60">
        <v>1.1878793059235833</v>
      </c>
      <c r="J54" s="60">
        <v>1.0997182617604371</v>
      </c>
      <c r="K54" s="60">
        <v>1.126984126984127</v>
      </c>
      <c r="L54" s="60">
        <v>1.3998807089297887</v>
      </c>
      <c r="M54" s="60">
        <v>1.433809766887868</v>
      </c>
      <c r="N54" s="60">
        <v>1.4629598092643052</v>
      </c>
      <c r="O54" s="60">
        <v>1.4364349011588275</v>
      </c>
      <c r="P54" s="60">
        <v>1.4987652218342842</v>
      </c>
      <c r="Q54" s="60">
        <v>1.5360938695689141</v>
      </c>
      <c r="R54" s="60">
        <v>1.4692718487751124</v>
      </c>
      <c r="S54" s="60">
        <v>1.3969368759519378</v>
      </c>
      <c r="T54" s="60">
        <v>1.3400727518822435</v>
      </c>
      <c r="U54" s="60">
        <v>1.3421475035904367</v>
      </c>
      <c r="V54" s="60">
        <v>1.3153820262537865</v>
      </c>
      <c r="W54" s="60">
        <v>1.2749916135524992</v>
      </c>
      <c r="X54" s="60">
        <v>1.2551216656911113</v>
      </c>
      <c r="Y54" s="60">
        <v>1.2652958876629889</v>
      </c>
      <c r="Z54" s="60">
        <v>1.206027214291677</v>
      </c>
      <c r="AA54" s="60">
        <v>1.2021179021095638</v>
      </c>
      <c r="AB54" s="60">
        <v>1.2022285049060368</v>
      </c>
      <c r="AC54" s="60">
        <v>1.1507462686567165</v>
      </c>
      <c r="AD54" s="60">
        <v>1.1126200728718119</v>
      </c>
      <c r="AE54" s="60">
        <v>1.1229752066115704</v>
      </c>
      <c r="AF54" s="60">
        <v>1.1037098103874692</v>
      </c>
      <c r="AG54" s="60">
        <v>0.99473294379063448</v>
      </c>
      <c r="AH54" s="60">
        <v>0.90526661736915615</v>
      </c>
      <c r="AI54" s="60">
        <v>0.84249835850295474</v>
      </c>
      <c r="AJ54" s="60">
        <v>0.81589099564967582</v>
      </c>
      <c r="AK54" s="60">
        <v>0.75254432042022323</v>
      </c>
      <c r="AL54" s="60">
        <v>0.72070520705207053</v>
      </c>
      <c r="AM54" s="60">
        <v>0.66830547361520809</v>
      </c>
      <c r="AN54" s="60">
        <v>0.62943581357318068</v>
      </c>
      <c r="AO54" s="60">
        <v>0.61270162992990462</v>
      </c>
      <c r="AP54" s="60">
        <v>0.57687120701281192</v>
      </c>
      <c r="AQ54" s="60">
        <v>0.42468653313792543</v>
      </c>
      <c r="AR54" s="60">
        <v>0.40079097946819253</v>
      </c>
      <c r="AS54" s="60">
        <v>0.32531943510423672</v>
      </c>
      <c r="AT54" s="60">
        <v>0.24987405541561714</v>
      </c>
      <c r="AU54" s="60">
        <v>0.19466577203723895</v>
      </c>
      <c r="AV54" s="60">
        <v>0.36362110915345247</v>
      </c>
      <c r="AW54" s="60">
        <v>0.39746601778821949</v>
      </c>
      <c r="AX54" s="60">
        <v>0.30175879396984923</v>
      </c>
      <c r="AY54" s="60">
        <v>0.2802377165815686</v>
      </c>
      <c r="AZ54" s="60">
        <v>0.30760224136489084</v>
      </c>
      <c r="BA54" s="60">
        <v>0.2599181491689635</v>
      </c>
      <c r="BB54" s="60">
        <v>0.24143393080450187</v>
      </c>
      <c r="BC54" s="60">
        <v>0.37470920571618477</v>
      </c>
      <c r="BD54" s="60">
        <v>0.4500207382828702</v>
      </c>
      <c r="BE54" s="60">
        <v>0.43650530503978779</v>
      </c>
      <c r="BF54" s="60">
        <v>0.50604304635761588</v>
      </c>
      <c r="BG54" s="60">
        <v>0.51986782321354807</v>
      </c>
      <c r="BH54" s="60">
        <v>0.49356329427298234</v>
      </c>
      <c r="BI54" s="60">
        <v>0.42953739589346085</v>
      </c>
      <c r="BJ54" s="60">
        <v>0.34897336521810834</v>
      </c>
      <c r="BK54" s="60">
        <v>0.27586206896551724</v>
      </c>
      <c r="BL54" s="60">
        <v>0.21384995877988458</v>
      </c>
      <c r="BM54" s="60">
        <v>0.21533388293487221</v>
      </c>
      <c r="BN54" s="60">
        <v>0.21135335252982312</v>
      </c>
      <c r="BO54" s="60">
        <v>0.30444791581024416</v>
      </c>
      <c r="BP54" s="60">
        <v>0.42081894425259003</v>
      </c>
      <c r="BQ54" s="60">
        <v>0.40336894001643386</v>
      </c>
      <c r="BR54" s="60">
        <v>0.39022389895841875</v>
      </c>
      <c r="BS54" s="60">
        <v>0.49836065573770494</v>
      </c>
      <c r="BT54" s="60">
        <v>0.50663934426229507</v>
      </c>
      <c r="BU54" s="60">
        <v>0.51852459016393437</v>
      </c>
      <c r="BV54" s="60">
        <v>0.50483368834999176</v>
      </c>
      <c r="BW54" s="60">
        <v>0.46808510638297873</v>
      </c>
      <c r="BX54" s="60">
        <v>0.51025410572759211</v>
      </c>
      <c r="BY54" s="60">
        <v>0.45656961096158549</v>
      </c>
      <c r="BZ54" s="60">
        <v>0.46539496209342135</v>
      </c>
      <c r="CA54" s="60">
        <v>0.38870757180156656</v>
      </c>
      <c r="CB54" s="60">
        <v>0.3946360153256705</v>
      </c>
      <c r="CC54" s="60">
        <v>1.7799690326786732</v>
      </c>
      <c r="CD54" s="60">
        <v>0.48611902629650738</v>
      </c>
      <c r="CE54" s="60">
        <v>0.44110704110704113</v>
      </c>
      <c r="CF54" s="60">
        <v>0.42024739583333331</v>
      </c>
    </row>
    <row r="55" spans="1:84" ht="12.75" customHeight="1"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24" customHeight="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2.75" customHeight="1"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40</v>
      </c>
      <c r="J62" s="73">
        <v>40</v>
      </c>
      <c r="K62" s="73">
        <v>41</v>
      </c>
      <c r="L62" s="73">
        <v>40</v>
      </c>
      <c r="M62" s="73">
        <v>45</v>
      </c>
      <c r="N62" s="73">
        <v>41</v>
      </c>
      <c r="O62" s="73">
        <v>39</v>
      </c>
      <c r="P62" s="73">
        <v>39</v>
      </c>
      <c r="Q62" s="73">
        <v>35</v>
      </c>
      <c r="R62" s="73">
        <v>41</v>
      </c>
      <c r="S62" s="73">
        <v>34</v>
      </c>
      <c r="T62" s="73">
        <v>38</v>
      </c>
      <c r="U62" s="73">
        <v>40</v>
      </c>
      <c r="V62" s="73">
        <v>33</v>
      </c>
      <c r="W62" s="73">
        <v>35</v>
      </c>
      <c r="X62" s="73">
        <v>34</v>
      </c>
      <c r="Y62" s="73">
        <v>35</v>
      </c>
      <c r="Z62" s="73">
        <v>30</v>
      </c>
      <c r="AA62" s="73">
        <v>32</v>
      </c>
      <c r="AB62" s="73">
        <v>35</v>
      </c>
      <c r="AC62" s="73">
        <v>35</v>
      </c>
      <c r="AD62" s="73">
        <v>37</v>
      </c>
      <c r="AE62" s="73">
        <v>35</v>
      </c>
      <c r="AF62" s="73">
        <v>37</v>
      </c>
      <c r="AG62" s="73">
        <v>8</v>
      </c>
      <c r="AH62" s="73">
        <v>7</v>
      </c>
      <c r="AI62" s="73">
        <v>9</v>
      </c>
      <c r="AJ62" s="73">
        <v>10</v>
      </c>
      <c r="AK62" s="73">
        <v>12</v>
      </c>
      <c r="AL62" s="73">
        <v>8</v>
      </c>
      <c r="AM62" s="73">
        <v>5</v>
      </c>
      <c r="AN62" s="73">
        <v>4</v>
      </c>
      <c r="AO62" s="73">
        <v>4</v>
      </c>
      <c r="AP62" s="73">
        <v>7</v>
      </c>
      <c r="AQ62" s="73">
        <v>2</v>
      </c>
      <c r="AR62" s="73">
        <v>2</v>
      </c>
      <c r="AS62" s="73">
        <v>4</v>
      </c>
      <c r="AT62" s="73">
        <v>4</v>
      </c>
      <c r="AU62" s="73">
        <v>6</v>
      </c>
      <c r="AV62" s="73">
        <v>5</v>
      </c>
      <c r="AW62" s="73">
        <v>4</v>
      </c>
      <c r="AX62" s="73">
        <v>3</v>
      </c>
      <c r="AY62" s="73">
        <v>7</v>
      </c>
      <c r="AZ62" s="73">
        <v>4</v>
      </c>
      <c r="BA62" s="73">
        <v>1</v>
      </c>
      <c r="BB62" s="73">
        <v>3</v>
      </c>
      <c r="BC62" s="73">
        <v>3</v>
      </c>
      <c r="BD62" s="73">
        <v>3</v>
      </c>
      <c r="BE62" s="73">
        <v>4</v>
      </c>
      <c r="BF62" s="73">
        <v>2</v>
      </c>
      <c r="BG62" s="73">
        <v>2</v>
      </c>
      <c r="BH62" s="73">
        <v>4</v>
      </c>
      <c r="BI62" s="73">
        <v>4</v>
      </c>
      <c r="BJ62" s="73">
        <v>0</v>
      </c>
      <c r="BK62" s="73">
        <v>2</v>
      </c>
      <c r="BL62" s="73">
        <v>2</v>
      </c>
      <c r="BM62" s="73">
        <v>3</v>
      </c>
      <c r="BN62" s="73">
        <v>1</v>
      </c>
      <c r="BO62" s="73">
        <v>5</v>
      </c>
      <c r="BP62" s="73">
        <v>3</v>
      </c>
      <c r="BQ62" s="73">
        <v>0</v>
      </c>
      <c r="BR62" s="73">
        <v>0</v>
      </c>
      <c r="BS62" s="73">
        <v>2</v>
      </c>
      <c r="BT62" s="73">
        <v>4</v>
      </c>
      <c r="BU62" s="73">
        <v>2</v>
      </c>
      <c r="BV62" s="73">
        <v>2</v>
      </c>
      <c r="BW62" s="73">
        <v>5</v>
      </c>
      <c r="BX62" s="73">
        <v>1</v>
      </c>
      <c r="BY62" s="73">
        <v>5</v>
      </c>
      <c r="BZ62" s="73">
        <v>3</v>
      </c>
      <c r="CA62" s="73">
        <v>5</v>
      </c>
      <c r="CB62" s="73">
        <v>3</v>
      </c>
      <c r="CC62" s="73">
        <v>2</v>
      </c>
      <c r="CD62" s="73">
        <v>4</v>
      </c>
      <c r="CE62" s="73">
        <v>2</v>
      </c>
      <c r="CF62" s="73">
        <v>1</v>
      </c>
    </row>
    <row r="63" spans="1:84" ht="13.8" thickBot="1" x14ac:dyDescent="0.3">
      <c r="A63" s="17"/>
      <c r="B63" s="17"/>
      <c r="C63" s="17"/>
      <c r="D63" s="17"/>
      <c r="E63" s="11"/>
      <c r="F63" s="31" t="s">
        <v>68</v>
      </c>
      <c r="G63" s="23" t="e">
        <f ca="1">G62/G8</f>
        <v>#REF!</v>
      </c>
      <c r="H63" s="77" t="e">
        <f>IF(H8=0, 0, H62/H8)</f>
        <v>#REF!</v>
      </c>
      <c r="I63" s="77">
        <v>3.4190956492007865E-3</v>
      </c>
      <c r="J63" s="77">
        <v>3.4150089643985317E-3</v>
      </c>
      <c r="K63" s="77">
        <v>3.4988905956647894E-3</v>
      </c>
      <c r="L63" s="77">
        <v>3.4083162917518746E-3</v>
      </c>
      <c r="M63" s="77">
        <v>3.8284839203675345E-3</v>
      </c>
      <c r="N63" s="77">
        <v>3.4911444141689373E-3</v>
      </c>
      <c r="O63" s="77">
        <v>3.3231083844580778E-3</v>
      </c>
      <c r="P63" s="77">
        <v>3.3211274802009707E-3</v>
      </c>
      <c r="Q63" s="77">
        <v>2.9759374202873905E-3</v>
      </c>
      <c r="R63" s="77">
        <v>3.4754598626769518E-3</v>
      </c>
      <c r="S63" s="77">
        <v>2.8769673379590455E-3</v>
      </c>
      <c r="T63" s="77">
        <v>3.2146180526182217E-3</v>
      </c>
      <c r="U63" s="77">
        <v>3.3792346033623384E-3</v>
      </c>
      <c r="V63" s="77">
        <v>2.7768428138673848E-3</v>
      </c>
      <c r="W63" s="77">
        <v>2.9352566252935255E-3</v>
      </c>
      <c r="X63" s="77">
        <v>2.8430470775148422E-3</v>
      </c>
      <c r="Y63" s="77">
        <v>2.9254429956536276E-3</v>
      </c>
      <c r="Z63" s="77">
        <v>2.5043826696719259E-3</v>
      </c>
      <c r="AA63" s="77">
        <v>2.6682231301592596E-3</v>
      </c>
      <c r="AB63" s="77">
        <v>2.9103608847497091E-3</v>
      </c>
      <c r="AC63" s="77">
        <v>2.9021558872305139E-3</v>
      </c>
      <c r="AD63" s="77">
        <v>3.0639284531301754E-3</v>
      </c>
      <c r="AE63" s="77">
        <v>2.8925619834710742E-3</v>
      </c>
      <c r="AF63" s="77">
        <v>3.0502885408079145E-3</v>
      </c>
      <c r="AG63" s="77">
        <v>6.5838202617068552E-4</v>
      </c>
      <c r="AH63" s="77">
        <v>5.7513762221674469E-4</v>
      </c>
      <c r="AI63" s="77">
        <v>7.386736703873933E-4</v>
      </c>
      <c r="AJ63" s="77">
        <v>8.2081589099564968E-4</v>
      </c>
      <c r="AK63" s="77">
        <v>9.8489822718319099E-4</v>
      </c>
      <c r="AL63" s="77">
        <v>6.5600656006560066E-4</v>
      </c>
      <c r="AM63" s="77">
        <v>4.0970173713536544E-4</v>
      </c>
      <c r="AN63" s="77">
        <v>3.2706459525756336E-4</v>
      </c>
      <c r="AO63" s="77">
        <v>3.3780930664639811E-4</v>
      </c>
      <c r="AP63" s="77">
        <v>5.9002022926500338E-4</v>
      </c>
      <c r="AQ63" s="77">
        <v>1.6283992835043154E-4</v>
      </c>
      <c r="AR63" s="77">
        <v>1.6829350387075059E-4</v>
      </c>
      <c r="AS63" s="77">
        <v>3.3624747814391392E-4</v>
      </c>
      <c r="AT63" s="77">
        <v>3.3585222502099076E-4</v>
      </c>
      <c r="AU63" s="77">
        <v>5.0322905309066511E-4</v>
      </c>
      <c r="AV63" s="77">
        <v>4.1949828005705174E-4</v>
      </c>
      <c r="AW63" s="77">
        <v>3.356267830172848E-4</v>
      </c>
      <c r="AX63" s="77">
        <v>2.512562814070352E-4</v>
      </c>
      <c r="AY63" s="77">
        <v>5.8592115175357833E-4</v>
      </c>
      <c r="AZ63" s="77">
        <v>3.3453207326252405E-4</v>
      </c>
      <c r="BA63" s="77">
        <v>8.3521256159692635E-5</v>
      </c>
      <c r="BB63" s="77">
        <v>2.5010421008753647E-4</v>
      </c>
      <c r="BC63" s="77">
        <v>2.4925224327018941E-4</v>
      </c>
      <c r="BD63" s="77">
        <v>2.4885939444214017E-4</v>
      </c>
      <c r="BE63" s="77">
        <v>3.3156498673740051E-4</v>
      </c>
      <c r="BF63" s="77">
        <v>1.6556291390728477E-4</v>
      </c>
      <c r="BG63" s="77">
        <v>1.6522098306484924E-4</v>
      </c>
      <c r="BH63" s="77">
        <v>3.3008747318039283E-4</v>
      </c>
      <c r="BI63" s="77">
        <v>3.2984250020615157E-4</v>
      </c>
      <c r="BJ63" s="77">
        <v>0</v>
      </c>
      <c r="BK63" s="77">
        <v>1.6498927569707968E-4</v>
      </c>
      <c r="BL63" s="77">
        <v>1.6488046166529267E-4</v>
      </c>
      <c r="BM63" s="77">
        <v>2.4732069249793902E-4</v>
      </c>
      <c r="BN63" s="77">
        <v>8.2270670505964617E-5</v>
      </c>
      <c r="BO63" s="77">
        <v>4.1108279207432378E-4</v>
      </c>
      <c r="BP63" s="77">
        <v>2.4666995559940801E-4</v>
      </c>
      <c r="BQ63" s="77">
        <v>0</v>
      </c>
      <c r="BR63" s="77">
        <v>0</v>
      </c>
      <c r="BS63" s="77">
        <v>1.639344262295082E-4</v>
      </c>
      <c r="BT63" s="77">
        <v>3.2786885245901639E-4</v>
      </c>
      <c r="BU63" s="77">
        <v>1.639344262295082E-4</v>
      </c>
      <c r="BV63" s="77">
        <v>1.6385384237260363E-4</v>
      </c>
      <c r="BW63" s="77">
        <v>4.0916530278232408E-4</v>
      </c>
      <c r="BX63" s="77">
        <v>8.1706021733801777E-5</v>
      </c>
      <c r="BY63" s="77">
        <v>4.0779708017290596E-4</v>
      </c>
      <c r="BZ63" s="77">
        <v>2.4455857177794083E-4</v>
      </c>
      <c r="CA63" s="77">
        <v>4.079634464751958E-4</v>
      </c>
      <c r="CB63" s="77">
        <v>2.4455857177794083E-4</v>
      </c>
      <c r="CC63" s="77">
        <v>1.6298590171950127E-4</v>
      </c>
      <c r="CD63" s="77">
        <v>3.2565334201742243E-4</v>
      </c>
      <c r="CE63" s="77">
        <v>1.6280016280016281E-4</v>
      </c>
      <c r="CF63" s="77">
        <v>8.1380208333333329E-5</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116</v>
      </c>
      <c r="J64" s="58">
        <v>96</v>
      </c>
      <c r="K64" s="58">
        <v>64</v>
      </c>
      <c r="L64" s="58">
        <v>236</v>
      </c>
      <c r="M64" s="58">
        <v>511</v>
      </c>
      <c r="N64" s="58">
        <v>193</v>
      </c>
      <c r="O64" s="58">
        <v>185</v>
      </c>
      <c r="P64" s="58">
        <v>176</v>
      </c>
      <c r="Q64" s="58">
        <v>227</v>
      </c>
      <c r="R64" s="58">
        <v>341</v>
      </c>
      <c r="S64" s="58">
        <v>256</v>
      </c>
      <c r="T64" s="58">
        <v>168</v>
      </c>
      <c r="U64" s="58">
        <v>120</v>
      </c>
      <c r="V64" s="58">
        <v>116</v>
      </c>
      <c r="W64" s="58">
        <v>94</v>
      </c>
      <c r="X64" s="58">
        <v>84</v>
      </c>
      <c r="Y64" s="58">
        <v>112</v>
      </c>
      <c r="Z64" s="58">
        <v>250</v>
      </c>
      <c r="AA64" s="58">
        <v>454</v>
      </c>
      <c r="AB64" s="58">
        <v>689</v>
      </c>
      <c r="AC64" s="58">
        <v>113</v>
      </c>
      <c r="AD64" s="58">
        <v>75</v>
      </c>
      <c r="AE64" s="58">
        <v>67</v>
      </c>
      <c r="AF64" s="58">
        <v>54</v>
      </c>
      <c r="AG64" s="58">
        <v>32</v>
      </c>
      <c r="AH64" s="58">
        <v>37</v>
      </c>
      <c r="AI64" s="58">
        <v>83</v>
      </c>
      <c r="AJ64" s="58">
        <v>58</v>
      </c>
      <c r="AK64" s="58">
        <v>63</v>
      </c>
      <c r="AL64" s="58">
        <v>47</v>
      </c>
      <c r="AM64" s="58">
        <v>35</v>
      </c>
      <c r="AN64" s="58">
        <v>45</v>
      </c>
      <c r="AO64" s="58">
        <v>21</v>
      </c>
      <c r="AP64" s="58">
        <v>5</v>
      </c>
      <c r="AQ64" s="58">
        <v>38</v>
      </c>
      <c r="AR64" s="58">
        <v>47</v>
      </c>
      <c r="AS64" s="58">
        <v>31</v>
      </c>
      <c r="AT64" s="58">
        <v>40</v>
      </c>
      <c r="AU64" s="58">
        <v>29</v>
      </c>
      <c r="AV64" s="58">
        <v>26</v>
      </c>
      <c r="AW64" s="58">
        <v>40</v>
      </c>
      <c r="AX64" s="58">
        <v>23</v>
      </c>
      <c r="AY64" s="58">
        <v>0</v>
      </c>
      <c r="AZ64" s="58">
        <v>40</v>
      </c>
      <c r="BA64" s="58">
        <v>24</v>
      </c>
      <c r="BB64" s="58">
        <v>18</v>
      </c>
      <c r="BC64" s="58">
        <v>24</v>
      </c>
      <c r="BD64" s="58">
        <v>28</v>
      </c>
      <c r="BE64" s="58">
        <v>37</v>
      </c>
      <c r="BF64" s="58">
        <v>26</v>
      </c>
      <c r="BG64" s="58">
        <v>21</v>
      </c>
      <c r="BH64" s="58">
        <v>28</v>
      </c>
      <c r="BI64" s="58">
        <v>31</v>
      </c>
      <c r="BJ64" s="58">
        <v>20</v>
      </c>
      <c r="BK64" s="58">
        <v>25</v>
      </c>
      <c r="BL64" s="58">
        <v>25</v>
      </c>
      <c r="BM64" s="58">
        <v>26</v>
      </c>
      <c r="BN64" s="58">
        <v>21</v>
      </c>
      <c r="BO64" s="58">
        <v>23</v>
      </c>
      <c r="BP64" s="58">
        <v>23</v>
      </c>
      <c r="BQ64" s="58">
        <v>38</v>
      </c>
      <c r="BR64" s="58">
        <v>38</v>
      </c>
      <c r="BS64" s="58">
        <v>26</v>
      </c>
      <c r="BT64" s="58">
        <v>26</v>
      </c>
      <c r="BU64" s="58">
        <v>15</v>
      </c>
      <c r="BV64" s="58">
        <v>10</v>
      </c>
      <c r="BW64" s="58">
        <v>21</v>
      </c>
      <c r="BX64" s="58">
        <v>51</v>
      </c>
      <c r="BY64" s="58">
        <v>27</v>
      </c>
      <c r="BZ64" s="58">
        <v>25</v>
      </c>
      <c r="CA64" s="58">
        <v>55</v>
      </c>
      <c r="CB64" s="58">
        <v>51</v>
      </c>
      <c r="CC64" s="58">
        <v>25</v>
      </c>
      <c r="CD64" s="58">
        <v>0</v>
      </c>
      <c r="CE64" s="58">
        <v>18</v>
      </c>
      <c r="CF64" s="58">
        <v>18</v>
      </c>
    </row>
    <row r="65" spans="1:84" x14ac:dyDescent="0.25">
      <c r="A65" s="48" t="s">
        <v>73</v>
      </c>
      <c r="B65" s="62" t="s">
        <v>74</v>
      </c>
      <c r="C65" s="63" t="s">
        <v>75</v>
      </c>
      <c r="D65" s="17"/>
      <c r="E65" s="11"/>
      <c r="F65" s="27" t="s">
        <v>68</v>
      </c>
      <c r="G65" s="23" t="e">
        <f ca="1">G64/G8</f>
        <v>#REF!</v>
      </c>
      <c r="H65" s="76" t="e">
        <f>IF(H8=0, 0, H64/H8)</f>
        <v>#REF!</v>
      </c>
      <c r="I65" s="76">
        <v>9.9153773826822812E-3</v>
      </c>
      <c r="J65" s="76">
        <v>8.1960215145564751E-3</v>
      </c>
      <c r="K65" s="76">
        <v>5.46168288103772E-3</v>
      </c>
      <c r="L65" s="76">
        <v>2.0109066121336061E-2</v>
      </c>
      <c r="M65" s="76">
        <v>4.347456185128467E-2</v>
      </c>
      <c r="N65" s="76">
        <v>1.6433923705722071E-2</v>
      </c>
      <c r="O65" s="76">
        <v>1.5763462849352421E-2</v>
      </c>
      <c r="P65" s="76">
        <v>1.4987652218342843E-2</v>
      </c>
      <c r="Q65" s="76">
        <v>1.9301079840149647E-2</v>
      </c>
      <c r="R65" s="76">
        <v>2.890565397982538E-2</v>
      </c>
      <c r="S65" s="76">
        <v>2.1661871721103402E-2</v>
      </c>
      <c r="T65" s="76">
        <v>1.4211995601048981E-2</v>
      </c>
      <c r="U65" s="76">
        <v>1.0137703810087014E-2</v>
      </c>
      <c r="V65" s="76">
        <v>9.7610232245035344E-3</v>
      </c>
      <c r="W65" s="76">
        <v>7.8832606507883256E-3</v>
      </c>
      <c r="X65" s="76">
        <v>7.0239986620954931E-3</v>
      </c>
      <c r="Y65" s="76">
        <v>9.3614175860916079E-3</v>
      </c>
      <c r="Z65" s="76">
        <v>2.0869855580599381E-2</v>
      </c>
      <c r="AA65" s="76">
        <v>3.7855415659134493E-2</v>
      </c>
      <c r="AB65" s="76">
        <v>5.7292532845501412E-2</v>
      </c>
      <c r="AC65" s="76">
        <v>9.369817578772803E-3</v>
      </c>
      <c r="AD65" s="76">
        <v>0</v>
      </c>
      <c r="AE65" s="76">
        <v>5.5371900826446281E-3</v>
      </c>
      <c r="AF65" s="76">
        <v>4.4517724649629021E-3</v>
      </c>
      <c r="AG65" s="76">
        <v>2.6335281046827421E-3</v>
      </c>
      <c r="AH65" s="76">
        <v>3.0400131460027935E-3</v>
      </c>
      <c r="AI65" s="76">
        <v>0</v>
      </c>
      <c r="AJ65" s="76">
        <v>4.7607321677747682E-3</v>
      </c>
      <c r="AK65" s="76">
        <v>5.1707156927117527E-3</v>
      </c>
      <c r="AL65" s="76">
        <v>3.8540385403854037E-3</v>
      </c>
      <c r="AM65" s="76">
        <v>2.867912159947558E-3</v>
      </c>
      <c r="AN65" s="76">
        <v>3.6794766966475878E-3</v>
      </c>
      <c r="AO65" s="76">
        <v>1.77349885989359E-3</v>
      </c>
      <c r="AP65" s="76">
        <v>4.2144302090357382E-4</v>
      </c>
      <c r="AQ65" s="76">
        <v>3.0939586386581992E-3</v>
      </c>
      <c r="AR65" s="76">
        <v>3.954897340962639E-3</v>
      </c>
      <c r="AS65" s="76">
        <v>2.6059179556153331E-3</v>
      </c>
      <c r="AT65" s="76">
        <v>3.3585222502099076E-3</v>
      </c>
      <c r="AU65" s="76">
        <v>2.4322737566048812E-3</v>
      </c>
      <c r="AV65" s="76">
        <v>2.1813910562966691E-3</v>
      </c>
      <c r="AW65" s="76">
        <v>3.3562678301728476E-3</v>
      </c>
      <c r="AX65" s="76">
        <v>1.9262981574539363E-3</v>
      </c>
      <c r="AY65" s="76">
        <v>0</v>
      </c>
      <c r="AZ65" s="76">
        <v>3.3453207326252406E-3</v>
      </c>
      <c r="BA65" s="76">
        <v>2.0045101478326235E-3</v>
      </c>
      <c r="BB65" s="76">
        <v>1.5006252605252188E-3</v>
      </c>
      <c r="BC65" s="76">
        <v>1.9940179461615153E-3</v>
      </c>
      <c r="BD65" s="76">
        <v>2.3226876814599752E-3</v>
      </c>
      <c r="BE65" s="76">
        <v>3.0669761273209549E-3</v>
      </c>
      <c r="BF65" s="76">
        <v>2.1523178807947019E-3</v>
      </c>
      <c r="BG65" s="76">
        <v>1.7348203221809169E-3</v>
      </c>
      <c r="BH65" s="76">
        <v>2.3106123122627496E-3</v>
      </c>
      <c r="BI65" s="76">
        <v>2.5562793765976748E-3</v>
      </c>
      <c r="BJ65" s="76">
        <v>1.6492125010307578E-3</v>
      </c>
      <c r="BK65" s="76">
        <v>2.062365946213496E-3</v>
      </c>
      <c r="BL65" s="76">
        <v>2.0610057708161582E-3</v>
      </c>
      <c r="BM65" s="76">
        <v>2.1434460016488046E-3</v>
      </c>
      <c r="BN65" s="76">
        <v>1.7276840806252571E-3</v>
      </c>
      <c r="BO65" s="76">
        <v>1.8909808435418893E-3</v>
      </c>
      <c r="BP65" s="76">
        <v>1.8911363262621279E-3</v>
      </c>
      <c r="BQ65" s="76">
        <v>3.1224322103533277E-3</v>
      </c>
      <c r="BR65" s="76">
        <v>3.1165422783564342E-3</v>
      </c>
      <c r="BS65" s="76">
        <v>2.1311475409836068E-3</v>
      </c>
      <c r="BT65" s="76">
        <v>2.1311475409836068E-3</v>
      </c>
      <c r="BU65" s="76">
        <v>1.2295081967213116E-3</v>
      </c>
      <c r="BV65" s="76">
        <v>8.192692118630182E-4</v>
      </c>
      <c r="BW65" s="76">
        <v>1.718494271685761E-3</v>
      </c>
      <c r="BX65" s="76">
        <v>4.1670071084238909E-3</v>
      </c>
      <c r="BY65" s="76">
        <v>2.2021042329336922E-3</v>
      </c>
      <c r="BZ65" s="76">
        <v>2.0379880981495069E-3</v>
      </c>
      <c r="CA65" s="76">
        <v>4.4875979112271539E-3</v>
      </c>
      <c r="CB65" s="76">
        <v>4.157495720224994E-3</v>
      </c>
      <c r="CC65" s="76">
        <v>2.0373237714937657E-3</v>
      </c>
      <c r="CD65" s="76">
        <v>0</v>
      </c>
      <c r="CE65" s="76">
        <v>1.4652014652014652E-3</v>
      </c>
      <c r="CF65" s="76">
        <v>1.46484375E-3</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26</v>
      </c>
      <c r="J66" s="58">
        <v>13</v>
      </c>
      <c r="K66" s="58">
        <v>32</v>
      </c>
      <c r="L66" s="58">
        <v>21</v>
      </c>
      <c r="M66" s="58">
        <v>33</v>
      </c>
      <c r="N66" s="58">
        <v>25</v>
      </c>
      <c r="O66" s="58">
        <v>10</v>
      </c>
      <c r="P66" s="58">
        <v>13</v>
      </c>
      <c r="Q66" s="58">
        <v>11</v>
      </c>
      <c r="R66" s="58">
        <v>7</v>
      </c>
      <c r="S66" s="58">
        <v>12</v>
      </c>
      <c r="T66" s="58">
        <v>11</v>
      </c>
      <c r="U66" s="58">
        <v>11</v>
      </c>
      <c r="V66" s="58">
        <v>9</v>
      </c>
      <c r="W66" s="58">
        <v>15</v>
      </c>
      <c r="X66" s="58">
        <v>8</v>
      </c>
      <c r="Y66" s="58">
        <v>9</v>
      </c>
      <c r="Z66" s="58">
        <v>11</v>
      </c>
      <c r="AA66" s="58">
        <v>5</v>
      </c>
      <c r="AB66" s="58">
        <v>7</v>
      </c>
      <c r="AC66" s="58">
        <v>35</v>
      </c>
      <c r="AD66" s="58">
        <v>14</v>
      </c>
      <c r="AE66" s="58">
        <v>11</v>
      </c>
      <c r="AF66" s="58">
        <v>12</v>
      </c>
      <c r="AG66" s="58">
        <v>10</v>
      </c>
      <c r="AH66" s="58">
        <v>10</v>
      </c>
      <c r="AI66" s="58">
        <v>12</v>
      </c>
      <c r="AJ66" s="58">
        <v>3</v>
      </c>
      <c r="AK66" s="58">
        <v>3</v>
      </c>
      <c r="AL66" s="58">
        <v>3</v>
      </c>
      <c r="AM66" s="58">
        <v>1</v>
      </c>
      <c r="AN66" s="58">
        <v>3</v>
      </c>
      <c r="AO66" s="58">
        <v>4</v>
      </c>
      <c r="AP66" s="58">
        <v>20</v>
      </c>
      <c r="AQ66" s="58">
        <v>16</v>
      </c>
      <c r="AR66" s="58">
        <v>24</v>
      </c>
      <c r="AS66" s="58">
        <v>3</v>
      </c>
      <c r="AT66" s="58">
        <v>11</v>
      </c>
      <c r="AU66" s="58">
        <v>5</v>
      </c>
      <c r="AV66" s="58">
        <v>3</v>
      </c>
      <c r="AW66" s="58">
        <v>11</v>
      </c>
      <c r="AX66" s="58">
        <v>0</v>
      </c>
      <c r="AY66" s="58">
        <v>5</v>
      </c>
      <c r="AZ66" s="58">
        <v>10</v>
      </c>
      <c r="BA66" s="58">
        <v>1</v>
      </c>
      <c r="BB66" s="58">
        <v>3</v>
      </c>
      <c r="BC66" s="58">
        <v>0</v>
      </c>
      <c r="BD66" s="58">
        <v>4</v>
      </c>
      <c r="BE66" s="58">
        <v>2</v>
      </c>
      <c r="BF66" s="58">
        <v>3</v>
      </c>
      <c r="BG66" s="58">
        <v>1</v>
      </c>
      <c r="BH66" s="58">
        <v>5</v>
      </c>
      <c r="BI66" s="58">
        <v>4</v>
      </c>
      <c r="BJ66" s="58">
        <v>1</v>
      </c>
      <c r="BK66" s="58">
        <v>6</v>
      </c>
      <c r="BL66" s="58">
        <v>6</v>
      </c>
      <c r="BM66" s="58">
        <v>0</v>
      </c>
      <c r="BN66" s="58">
        <v>1</v>
      </c>
      <c r="BO66" s="58">
        <v>3</v>
      </c>
      <c r="BP66" s="58">
        <v>1</v>
      </c>
      <c r="BQ66" s="58">
        <v>8</v>
      </c>
      <c r="BR66" s="58">
        <v>8</v>
      </c>
      <c r="BS66" s="58">
        <v>4</v>
      </c>
      <c r="BT66" s="58">
        <v>0</v>
      </c>
      <c r="BU66" s="58">
        <v>0</v>
      </c>
      <c r="BV66" s="58">
        <v>1</v>
      </c>
      <c r="BW66" s="58">
        <v>1</v>
      </c>
      <c r="BX66" s="58">
        <v>6</v>
      </c>
      <c r="BY66" s="58">
        <v>0</v>
      </c>
      <c r="BZ66" s="58">
        <v>1</v>
      </c>
      <c r="CA66" s="58">
        <v>1</v>
      </c>
      <c r="CB66" s="58">
        <v>6</v>
      </c>
      <c r="CC66" s="58">
        <v>1</v>
      </c>
      <c r="CD66" s="58">
        <v>0</v>
      </c>
      <c r="CE66" s="58">
        <v>2</v>
      </c>
      <c r="CF66" s="58">
        <v>0</v>
      </c>
    </row>
    <row r="67" spans="1:84" x14ac:dyDescent="0.25">
      <c r="A67" s="48" t="s">
        <v>73</v>
      </c>
      <c r="B67" s="62" t="s">
        <v>74</v>
      </c>
      <c r="C67" s="63" t="s">
        <v>75</v>
      </c>
      <c r="D67" s="17"/>
      <c r="E67" s="11"/>
      <c r="F67" s="27" t="s">
        <v>68</v>
      </c>
      <c r="G67" s="23" t="e">
        <f ca="1">G66/G8</f>
        <v>#REF!</v>
      </c>
      <c r="H67" s="76" t="e">
        <f>IF(H5=0, 0, H66/H5)</f>
        <v>#REF!</v>
      </c>
      <c r="I67" s="76">
        <v>1.4099783080260303E-2</v>
      </c>
      <c r="J67" s="76">
        <v>7.0575461454940279E-3</v>
      </c>
      <c r="K67" s="76">
        <v>1.7515051997810619E-2</v>
      </c>
      <c r="L67" s="76">
        <v>1.154480483782298E-2</v>
      </c>
      <c r="M67" s="76">
        <v>1.8211920529801324E-2</v>
      </c>
      <c r="N67" s="76">
        <v>1.3950892857142858E-2</v>
      </c>
      <c r="O67" s="76">
        <v>5.6338028169014088E-3</v>
      </c>
      <c r="P67" s="76">
        <v>7.3529411764705881E-3</v>
      </c>
      <c r="Q67" s="76">
        <v>6.239364719228588E-3</v>
      </c>
      <c r="R67" s="76">
        <v>3.9772727272727269E-3</v>
      </c>
      <c r="S67" s="76">
        <v>6.8027210884353739E-3</v>
      </c>
      <c r="T67" s="76">
        <v>6.2464508801817146E-3</v>
      </c>
      <c r="U67" s="76">
        <v>6.285714285714286E-3</v>
      </c>
      <c r="V67" s="76">
        <v>5.1516886090440753E-3</v>
      </c>
      <c r="W67" s="76">
        <v>8.5861476817401267E-3</v>
      </c>
      <c r="X67" s="76">
        <v>4.5845272206303722E-3</v>
      </c>
      <c r="Y67" s="76">
        <v>5.1963048498845262E-3</v>
      </c>
      <c r="Z67" s="76">
        <v>6.3291139240506328E-3</v>
      </c>
      <c r="AA67" s="76">
        <v>2.8785261945883708E-3</v>
      </c>
      <c r="AB67" s="76">
        <v>4.0439052570768342E-3</v>
      </c>
      <c r="AC67" s="76">
        <v>2.0254629629629629E-2</v>
      </c>
      <c r="AD67" s="76">
        <v>8.1018518518518514E-3</v>
      </c>
      <c r="AE67" s="76">
        <v>6.3620589936379413E-3</v>
      </c>
      <c r="AF67" s="76">
        <v>6.9124423963133645E-3</v>
      </c>
      <c r="AG67" s="76">
        <v>5.7603686635944703E-3</v>
      </c>
      <c r="AH67" s="76">
        <v>5.7703404500865554E-3</v>
      </c>
      <c r="AI67" s="76">
        <v>6.9364161849710983E-3</v>
      </c>
      <c r="AJ67" s="76">
        <v>1.7371163867979154E-3</v>
      </c>
      <c r="AK67" s="76">
        <v>1.735106998264893E-3</v>
      </c>
      <c r="AL67" s="76">
        <v>1.736111111111111E-3</v>
      </c>
      <c r="AM67" s="76">
        <v>5.8004640371229696E-4</v>
      </c>
      <c r="AN67" s="76">
        <v>1.7411491584445734E-3</v>
      </c>
      <c r="AO67" s="76">
        <v>2.6542800265428003E-3</v>
      </c>
      <c r="AP67" s="76">
        <v>1.3289036544850499E-2</v>
      </c>
      <c r="AQ67" s="76">
        <v>9.3457943925233638E-3</v>
      </c>
      <c r="AR67" s="76">
        <v>1.6E-2</v>
      </c>
      <c r="AS67" s="76">
        <v>2.0053475935828879E-3</v>
      </c>
      <c r="AT67" s="76">
        <v>7.3775989268947016E-3</v>
      </c>
      <c r="AU67" s="76">
        <v>3.351206434316354E-3</v>
      </c>
      <c r="AV67" s="76">
        <v>2.0134228187919465E-3</v>
      </c>
      <c r="AW67" s="76">
        <v>7.4224021592442643E-3</v>
      </c>
      <c r="AX67" s="76">
        <v>0</v>
      </c>
      <c r="AY67" s="76">
        <v>3.3898305084745762E-3</v>
      </c>
      <c r="AZ67" s="76">
        <v>6.7704807041299936E-3</v>
      </c>
      <c r="BA67" s="76">
        <v>6.7750677506775068E-4</v>
      </c>
      <c r="BB67" s="76">
        <v>2.031144211238998E-3</v>
      </c>
      <c r="BC67" s="76">
        <v>0</v>
      </c>
      <c r="BD67" s="76">
        <v>2.7008777852802163E-3</v>
      </c>
      <c r="BE67" s="76">
        <v>1.3559322033898306E-3</v>
      </c>
      <c r="BF67" s="76">
        <v>2.0270270270270271E-3</v>
      </c>
      <c r="BG67" s="76">
        <v>6.7567567567567571E-4</v>
      </c>
      <c r="BH67" s="76">
        <v>3.3715441672285905E-3</v>
      </c>
      <c r="BI67" s="76">
        <v>2.6990553306342779E-3</v>
      </c>
      <c r="BJ67" s="76">
        <v>6.7658998646820032E-4</v>
      </c>
      <c r="BK67" s="76">
        <v>4.0650406504065045E-3</v>
      </c>
      <c r="BL67" s="76">
        <v>4.045853000674309E-3</v>
      </c>
      <c r="BM67" s="76">
        <v>0</v>
      </c>
      <c r="BN67" s="76">
        <v>6.7294751009421266E-4</v>
      </c>
      <c r="BO67" s="76">
        <v>2.0283975659229209E-3</v>
      </c>
      <c r="BP67" s="76">
        <v>6.779661016949153E-4</v>
      </c>
      <c r="BQ67" s="76">
        <v>5.4163845633039944E-3</v>
      </c>
      <c r="BR67" s="76">
        <v>5.4090601757944556E-3</v>
      </c>
      <c r="BS67" s="76">
        <v>2.7155465037338763E-3</v>
      </c>
      <c r="BT67" s="76">
        <v>0</v>
      </c>
      <c r="BU67" s="76">
        <v>0</v>
      </c>
      <c r="BV67" s="76">
        <v>6.7842605156037987E-4</v>
      </c>
      <c r="BW67" s="76">
        <v>6.7980965329707678E-4</v>
      </c>
      <c r="BX67" s="76">
        <v>4.0705563093622792E-3</v>
      </c>
      <c r="BY67" s="76">
        <v>0</v>
      </c>
      <c r="BZ67" s="76">
        <v>6.8352699931647305E-4</v>
      </c>
      <c r="CA67" s="76">
        <v>6.8681318681318687E-4</v>
      </c>
      <c r="CB67" s="76">
        <v>4.1322314049586778E-3</v>
      </c>
      <c r="CC67" s="76">
        <v>6.8965517241379305E-4</v>
      </c>
      <c r="CD67" s="76">
        <v>0</v>
      </c>
      <c r="CE67" s="76">
        <v>1.3812154696132596E-3</v>
      </c>
      <c r="CF67" s="76">
        <v>0</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90</v>
      </c>
      <c r="J68" s="58">
        <v>83</v>
      </c>
      <c r="K68" s="58">
        <v>246</v>
      </c>
      <c r="L68" s="58">
        <v>215</v>
      </c>
      <c r="M68" s="58">
        <v>478</v>
      </c>
      <c r="N68" s="58">
        <v>168</v>
      </c>
      <c r="O68" s="58">
        <v>175</v>
      </c>
      <c r="P68" s="58">
        <v>163</v>
      </c>
      <c r="Q68" s="58">
        <v>216</v>
      </c>
      <c r="R68" s="58">
        <v>334</v>
      </c>
      <c r="S68" s="58">
        <v>244</v>
      </c>
      <c r="T68" s="58">
        <v>157</v>
      </c>
      <c r="U68" s="58">
        <v>109</v>
      </c>
      <c r="V68" s="58">
        <v>107</v>
      </c>
      <c r="W68" s="58">
        <v>79</v>
      </c>
      <c r="X68" s="58">
        <v>76</v>
      </c>
      <c r="Y68" s="58">
        <v>103</v>
      </c>
      <c r="Z68" s="58">
        <v>239</v>
      </c>
      <c r="AA68" s="58">
        <v>449</v>
      </c>
      <c r="AB68" s="58">
        <v>682</v>
      </c>
      <c r="AC68" s="58">
        <v>78</v>
      </c>
      <c r="AD68" s="58">
        <v>61</v>
      </c>
      <c r="AE68" s="58">
        <v>56</v>
      </c>
      <c r="AF68" s="58">
        <v>42</v>
      </c>
      <c r="AG68" s="58">
        <v>22</v>
      </c>
      <c r="AH68" s="58">
        <v>27</v>
      </c>
      <c r="AI68" s="58">
        <v>71</v>
      </c>
      <c r="AJ68" s="58">
        <v>55</v>
      </c>
      <c r="AK68" s="58">
        <v>60</v>
      </c>
      <c r="AL68" s="58">
        <v>44</v>
      </c>
      <c r="AM68" s="58">
        <v>34</v>
      </c>
      <c r="AN68" s="58">
        <v>42</v>
      </c>
      <c r="AO68" s="58">
        <v>17</v>
      </c>
      <c r="AP68" s="58">
        <v>0</v>
      </c>
      <c r="AQ68" s="58">
        <v>22</v>
      </c>
      <c r="AR68" s="58">
        <v>23</v>
      </c>
      <c r="AS68" s="58">
        <v>28</v>
      </c>
      <c r="AT68" s="58">
        <v>29</v>
      </c>
      <c r="AU68" s="58">
        <v>24</v>
      </c>
      <c r="AV68" s="58">
        <v>23</v>
      </c>
      <c r="AW68" s="58">
        <v>29</v>
      </c>
      <c r="AX68" s="58">
        <v>23</v>
      </c>
      <c r="AY68" s="58">
        <v>38</v>
      </c>
      <c r="AZ68" s="58">
        <v>30</v>
      </c>
      <c r="BA68" s="58">
        <v>23</v>
      </c>
      <c r="BB68" s="58">
        <v>15</v>
      </c>
      <c r="BC68" s="58">
        <v>24</v>
      </c>
      <c r="BD68" s="58">
        <v>24</v>
      </c>
      <c r="BE68" s="58">
        <v>35</v>
      </c>
      <c r="BF68" s="58">
        <v>23</v>
      </c>
      <c r="BG68" s="58">
        <v>20</v>
      </c>
      <c r="BH68" s="58">
        <v>23</v>
      </c>
      <c r="BI68" s="58">
        <v>27</v>
      </c>
      <c r="BJ68" s="58">
        <v>19</v>
      </c>
      <c r="BK68" s="58">
        <v>19</v>
      </c>
      <c r="BL68" s="58">
        <v>19</v>
      </c>
      <c r="BM68" s="58">
        <v>26</v>
      </c>
      <c r="BN68" s="58">
        <v>20</v>
      </c>
      <c r="BO68" s="58">
        <v>20</v>
      </c>
      <c r="BP68" s="58">
        <v>22</v>
      </c>
      <c r="BQ68" s="58">
        <v>30</v>
      </c>
      <c r="BR68" s="58">
        <v>30</v>
      </c>
      <c r="BS68" s="58">
        <v>22</v>
      </c>
      <c r="BT68" s="58">
        <v>26</v>
      </c>
      <c r="BU68" s="58">
        <v>15</v>
      </c>
      <c r="BV68" s="58">
        <v>9</v>
      </c>
      <c r="BW68" s="58">
        <v>20</v>
      </c>
      <c r="BX68" s="58">
        <v>26</v>
      </c>
      <c r="BY68" s="58">
        <v>27</v>
      </c>
      <c r="BZ68" s="58">
        <v>24</v>
      </c>
      <c r="CA68" s="58">
        <v>54</v>
      </c>
      <c r="CB68" s="58">
        <v>45</v>
      </c>
      <c r="CC68" s="58">
        <v>24</v>
      </c>
      <c r="CD68" s="58">
        <v>51</v>
      </c>
      <c r="CE68" s="58">
        <v>16</v>
      </c>
      <c r="CF68" s="58">
        <v>18</v>
      </c>
    </row>
    <row r="69" spans="1:84" x14ac:dyDescent="0.25">
      <c r="A69" s="48" t="s">
        <v>73</v>
      </c>
      <c r="B69" s="62" t="s">
        <v>74</v>
      </c>
      <c r="C69" s="63" t="s">
        <v>75</v>
      </c>
      <c r="D69" s="17"/>
      <c r="E69" s="11"/>
      <c r="F69" s="27" t="s">
        <v>68</v>
      </c>
      <c r="G69" s="23" t="e">
        <f ca="1">G68/G8</f>
        <v>#REF!</v>
      </c>
      <c r="H69" s="76" t="e">
        <f>IF(H6=0, 0, H68/H6)</f>
        <v>#REF!</v>
      </c>
      <c r="I69" s="76">
        <v>9.1324200913242004E-3</v>
      </c>
      <c r="J69" s="76">
        <v>8.408469253368453E-3</v>
      </c>
      <c r="K69" s="76">
        <v>2.4871094934789201E-2</v>
      </c>
      <c r="L69" s="76">
        <v>2.1679943531309871E-2</v>
      </c>
      <c r="M69" s="76">
        <v>4.8078857372762018E-2</v>
      </c>
      <c r="N69" s="76">
        <v>1.6881028938906754E-2</v>
      </c>
      <c r="O69" s="76">
        <v>1.7568517217146872E-2</v>
      </c>
      <c r="P69" s="76">
        <v>1.6340852130325816E-2</v>
      </c>
      <c r="Q69" s="76">
        <v>2.1604320864172834E-2</v>
      </c>
      <c r="R69" s="76">
        <v>3.3276875560426425E-2</v>
      </c>
      <c r="S69" s="76">
        <v>2.4268947682514422E-2</v>
      </c>
      <c r="T69" s="76">
        <v>1.5606361829025845E-2</v>
      </c>
      <c r="U69" s="76">
        <v>1.0805987905224546E-2</v>
      </c>
      <c r="V69" s="76">
        <v>1.0555391141363323E-2</v>
      </c>
      <c r="W69" s="76">
        <v>7.762601945563526E-3</v>
      </c>
      <c r="X69" s="76">
        <v>7.4407675739181518E-3</v>
      </c>
      <c r="Y69" s="76">
        <v>1.0066458170445661E-2</v>
      </c>
      <c r="Z69" s="76">
        <v>2.3337564690948151E-2</v>
      </c>
      <c r="AA69" s="76">
        <v>4.3779251170046801E-2</v>
      </c>
      <c r="AB69" s="76">
        <v>6.6245750364254494E-2</v>
      </c>
      <c r="AC69" s="76">
        <v>7.5493612078977937E-3</v>
      </c>
      <c r="AD69" s="76">
        <v>5.894858909934287E-3</v>
      </c>
      <c r="AE69" s="76">
        <v>5.3996721627615468E-3</v>
      </c>
      <c r="AF69" s="76">
        <v>4.0407927650567632E-3</v>
      </c>
      <c r="AG69" s="76">
        <v>2.1123379740758523E-3</v>
      </c>
      <c r="AH69" s="76">
        <v>2.5867024334163633E-3</v>
      </c>
      <c r="AI69" s="76">
        <v>6.791658695236273E-3</v>
      </c>
      <c r="AJ69" s="76">
        <v>5.2601377199693955E-3</v>
      </c>
      <c r="AK69" s="76">
        <v>5.7388809182209472E-3</v>
      </c>
      <c r="AL69" s="76">
        <v>4.2036877806439282E-3</v>
      </c>
      <c r="AM69" s="76">
        <v>3.2442748091603053E-3</v>
      </c>
      <c r="AN69" s="76">
        <v>3.9973351099267156E-3</v>
      </c>
      <c r="AO69" s="76">
        <v>1.6450551577317592E-3</v>
      </c>
      <c r="AP69" s="76">
        <v>0</v>
      </c>
      <c r="AQ69" s="76">
        <v>2.0813623462630085E-3</v>
      </c>
      <c r="AR69" s="76">
        <v>2.2149460708782744E-3</v>
      </c>
      <c r="AS69" s="76">
        <v>2.6923076923076922E-3</v>
      </c>
      <c r="AT69" s="76">
        <v>2.7833765236587003E-3</v>
      </c>
      <c r="AU69" s="76">
        <v>2.3008340523439745E-3</v>
      </c>
      <c r="AV69" s="76">
        <v>2.2053888196375492E-3</v>
      </c>
      <c r="AW69" s="76">
        <v>2.7788424683786892E-3</v>
      </c>
      <c r="AX69" s="76">
        <v>2.1999043519846965E-3</v>
      </c>
      <c r="AY69" s="76">
        <v>3.628724216959511E-3</v>
      </c>
      <c r="AZ69" s="76">
        <v>2.8625954198473282E-3</v>
      </c>
      <c r="BA69" s="76">
        <v>2.1911022196818139E-3</v>
      </c>
      <c r="BB69" s="76">
        <v>1.4261266400456361E-3</v>
      </c>
      <c r="BC69" s="76">
        <v>2.2738038844149692E-3</v>
      </c>
      <c r="BD69" s="76">
        <v>2.2697181766597315E-3</v>
      </c>
      <c r="BE69" s="76">
        <v>3.30531683822835E-3</v>
      </c>
      <c r="BF69" s="76">
        <v>2.1698113207547168E-3</v>
      </c>
      <c r="BG69" s="76">
        <v>1.8823529411764706E-3</v>
      </c>
      <c r="BH69" s="76">
        <v>2.162670427832628E-3</v>
      </c>
      <c r="BI69" s="76">
        <v>2.5364020666979801E-3</v>
      </c>
      <c r="BJ69" s="76">
        <v>1.7842050896797821E-3</v>
      </c>
      <c r="BK69" s="76">
        <v>1.7847078715010332E-3</v>
      </c>
      <c r="BL69" s="76">
        <v>1.7845402460787076E-3</v>
      </c>
      <c r="BM69" s="76">
        <v>2.442002442002442E-3</v>
      </c>
      <c r="BN69" s="76">
        <v>1.8745899334520573E-3</v>
      </c>
      <c r="BO69" s="76">
        <v>1.8719580681392737E-3</v>
      </c>
      <c r="BP69" s="76">
        <v>2.0585758398053711E-3</v>
      </c>
      <c r="BQ69" s="76">
        <v>2.8055737398297951E-3</v>
      </c>
      <c r="BR69" s="76">
        <v>2.800074668657831E-3</v>
      </c>
      <c r="BS69" s="76">
        <v>2.0508995991423509E-3</v>
      </c>
      <c r="BT69" s="76">
        <v>2.4237904353500515E-3</v>
      </c>
      <c r="BU69" s="76">
        <v>1.3983406357788758E-3</v>
      </c>
      <c r="BV69" s="76">
        <v>8.3861349235929926E-4</v>
      </c>
      <c r="BW69" s="76">
        <v>1.8606381989022234E-3</v>
      </c>
      <c r="BX69" s="76">
        <v>2.4152345564328842E-3</v>
      </c>
      <c r="BY69" s="76">
        <v>2.5016214212915779E-3</v>
      </c>
      <c r="BZ69" s="76">
        <v>2.2213994816734544E-3</v>
      </c>
      <c r="CA69" s="76">
        <v>5.0000000000000001E-3</v>
      </c>
      <c r="CB69" s="76">
        <v>4.160887656033287E-3</v>
      </c>
      <c r="CC69" s="76">
        <v>2.2179096201829776E-3</v>
      </c>
      <c r="CD69" s="76">
        <v>4.7082717872968978E-3</v>
      </c>
      <c r="CE69" s="76">
        <v>1.4764233643997416E-3</v>
      </c>
      <c r="CF69" s="76">
        <v>1.6600571797473025E-3</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2.75" customHeight="1" thickBot="1" x14ac:dyDescent="0.3">
      <c r="A72" s="17"/>
      <c r="B72" s="17"/>
      <c r="C72" s="17"/>
      <c r="D72" s="17"/>
      <c r="E72" s="11"/>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1" t="e">
        <f>#REF!</f>
        <v>#REF!</v>
      </c>
      <c r="I74" s="71">
        <v>49</v>
      </c>
      <c r="J74" s="71">
        <v>22</v>
      </c>
      <c r="K74" s="71">
        <v>345</v>
      </c>
      <c r="L74" s="71">
        <v>2</v>
      </c>
      <c r="M74" s="71">
        <v>451</v>
      </c>
      <c r="N74" s="71">
        <v>55</v>
      </c>
      <c r="O74" s="71">
        <v>63</v>
      </c>
      <c r="P74" s="71">
        <v>39</v>
      </c>
      <c r="Q74" s="71">
        <v>119</v>
      </c>
      <c r="R74" s="71">
        <v>240</v>
      </c>
      <c r="S74" s="71">
        <v>146</v>
      </c>
      <c r="T74" s="71">
        <v>82</v>
      </c>
      <c r="U74" s="71">
        <v>17</v>
      </c>
      <c r="V74" s="71">
        <v>16</v>
      </c>
      <c r="W74" s="71">
        <v>41</v>
      </c>
      <c r="X74" s="71">
        <v>1</v>
      </c>
      <c r="Y74" s="71">
        <v>8</v>
      </c>
      <c r="Z74" s="71">
        <v>175</v>
      </c>
      <c r="AA74" s="71">
        <v>0</v>
      </c>
      <c r="AB74" s="71">
        <v>463</v>
      </c>
      <c r="AC74" s="71">
        <v>4</v>
      </c>
      <c r="AD74" s="71">
        <v>0</v>
      </c>
      <c r="AE74" s="71">
        <v>2</v>
      </c>
      <c r="AF74" s="71">
        <v>144</v>
      </c>
      <c r="AG74" s="71">
        <v>3</v>
      </c>
      <c r="AH74" s="71">
        <v>1</v>
      </c>
      <c r="AI74" s="71">
        <v>21</v>
      </c>
      <c r="AJ74" s="71">
        <v>0</v>
      </c>
      <c r="AK74" s="71">
        <v>1</v>
      </c>
      <c r="AL74" s="71">
        <v>2</v>
      </c>
      <c r="AM74" s="71">
        <v>2</v>
      </c>
      <c r="AN74" s="71">
        <v>0</v>
      </c>
      <c r="AO74" s="71">
        <v>0</v>
      </c>
      <c r="AP74" s="71">
        <v>1</v>
      </c>
      <c r="AQ74" s="71">
        <v>0</v>
      </c>
      <c r="AR74" s="71">
        <v>0</v>
      </c>
      <c r="AS74" s="71">
        <v>0</v>
      </c>
      <c r="AT74" s="71">
        <v>0</v>
      </c>
      <c r="AU74" s="71">
        <v>0</v>
      </c>
      <c r="AV74" s="71">
        <v>0</v>
      </c>
      <c r="AW74" s="71">
        <v>30</v>
      </c>
      <c r="AX74" s="71">
        <v>0</v>
      </c>
      <c r="AY74" s="71">
        <v>0</v>
      </c>
      <c r="AZ74" s="71">
        <v>0</v>
      </c>
      <c r="BA74" s="71">
        <v>0</v>
      </c>
      <c r="BB74" s="71">
        <v>0</v>
      </c>
      <c r="BC74" s="71">
        <v>0</v>
      </c>
      <c r="BD74" s="71">
        <v>0</v>
      </c>
      <c r="BE74" s="71">
        <v>0</v>
      </c>
      <c r="BF74" s="71">
        <v>18</v>
      </c>
      <c r="BG74" s="71">
        <v>0</v>
      </c>
      <c r="BH74" s="71">
        <v>0</v>
      </c>
      <c r="BI74" s="71">
        <v>13</v>
      </c>
      <c r="BJ74" s="71">
        <v>0</v>
      </c>
      <c r="BK74" s="71">
        <v>0</v>
      </c>
      <c r="BL74" s="71">
        <v>0</v>
      </c>
      <c r="BM74" s="71">
        <v>0</v>
      </c>
      <c r="BN74" s="71">
        <v>1</v>
      </c>
      <c r="BO74" s="71">
        <v>0</v>
      </c>
      <c r="BP74" s="71">
        <v>0</v>
      </c>
      <c r="BQ74" s="71">
        <v>0</v>
      </c>
      <c r="BR74" s="71">
        <v>0</v>
      </c>
      <c r="BS74" s="71">
        <v>0</v>
      </c>
      <c r="BT74" s="71">
        <v>0</v>
      </c>
      <c r="BU74" s="71">
        <v>0</v>
      </c>
      <c r="BV74" s="71">
        <v>2</v>
      </c>
      <c r="BW74" s="71">
        <v>0</v>
      </c>
      <c r="BX74" s="71">
        <v>26</v>
      </c>
      <c r="BY74" s="71">
        <v>0</v>
      </c>
      <c r="BZ74" s="71">
        <v>0</v>
      </c>
      <c r="CA74" s="71">
        <v>0</v>
      </c>
      <c r="CB74" s="71">
        <v>0</v>
      </c>
      <c r="CC74" s="71">
        <v>0</v>
      </c>
      <c r="CD74" s="71">
        <v>0</v>
      </c>
      <c r="CE74" s="71">
        <v>0</v>
      </c>
      <c r="CF74" s="71">
        <v>0</v>
      </c>
    </row>
    <row r="75" spans="1:84" ht="26.4" x14ac:dyDescent="0.25">
      <c r="A75" s="48" t="s">
        <v>81</v>
      </c>
      <c r="B75" s="62" t="s">
        <v>226</v>
      </c>
      <c r="C75" s="63" t="s">
        <v>83</v>
      </c>
      <c r="D75" s="17"/>
      <c r="E75" s="11"/>
      <c r="F75" s="27" t="s">
        <v>68</v>
      </c>
      <c r="G75" s="23" t="e">
        <f ca="1">G74/G8</f>
        <v>#REF!</v>
      </c>
      <c r="H75" s="78" t="e">
        <f>IF(H8=0, 0, H74/H8)</f>
        <v>#REF!</v>
      </c>
      <c r="I75" s="78">
        <v>4.1883921702709631E-3</v>
      </c>
      <c r="J75" s="78">
        <v>1.8782549304191924E-3</v>
      </c>
      <c r="K75" s="78">
        <v>2.9441884280593959E-2</v>
      </c>
      <c r="L75" s="78">
        <v>1.7041581458759374E-4</v>
      </c>
      <c r="M75" s="78">
        <v>3.8369916624127955E-2</v>
      </c>
      <c r="N75" s="78">
        <v>4.6832425068119889E-3</v>
      </c>
      <c r="O75" s="78">
        <v>5.3680981595092027E-3</v>
      </c>
      <c r="P75" s="78">
        <v>3.3211274802009707E-3</v>
      </c>
      <c r="Q75" s="78">
        <v>1.0118187228977128E-2</v>
      </c>
      <c r="R75" s="78">
        <v>2.0344155293718743E-2</v>
      </c>
      <c r="S75" s="78">
        <v>1.2354036215941784E-2</v>
      </c>
      <c r="T75" s="78">
        <v>6.9368073767024788E-3</v>
      </c>
      <c r="U75" s="78">
        <v>1.4361747064289938E-3</v>
      </c>
      <c r="V75" s="78">
        <v>1.3463480309660047E-3</v>
      </c>
      <c r="W75" s="78">
        <v>3.4384434753438444E-3</v>
      </c>
      <c r="X75" s="78">
        <v>8.3619031691613011E-5</v>
      </c>
      <c r="Y75" s="78">
        <v>6.6867268472082912E-4</v>
      </c>
      <c r="Z75" s="78">
        <v>1.4608898906419568E-2</v>
      </c>
      <c r="AA75" s="78">
        <v>0</v>
      </c>
      <c r="AB75" s="78">
        <v>3.8499916846831864E-2</v>
      </c>
      <c r="AC75" s="78">
        <v>3.3167495854063018E-4</v>
      </c>
      <c r="AD75" s="78">
        <v>0</v>
      </c>
      <c r="AE75" s="78">
        <v>1.6528925619834712E-4</v>
      </c>
      <c r="AF75" s="78">
        <v>1.1871393239901072E-2</v>
      </c>
      <c r="AG75" s="78">
        <v>2.468932598140071E-4</v>
      </c>
      <c r="AH75" s="78">
        <v>8.2162517459534955E-5</v>
      </c>
      <c r="AI75" s="78">
        <v>1.7235718975705844E-3</v>
      </c>
      <c r="AJ75" s="78">
        <v>0</v>
      </c>
      <c r="AK75" s="78">
        <v>8.2074852265265916E-5</v>
      </c>
      <c r="AL75" s="78">
        <v>1.6400164001640017E-4</v>
      </c>
      <c r="AM75" s="78">
        <v>1.6388069485414618E-4</v>
      </c>
      <c r="AN75" s="78">
        <v>0</v>
      </c>
      <c r="AO75" s="78">
        <v>0</v>
      </c>
      <c r="AP75" s="78">
        <v>8.4288604180714766E-5</v>
      </c>
      <c r="AQ75" s="78">
        <v>0</v>
      </c>
      <c r="AR75" s="78">
        <v>0</v>
      </c>
      <c r="AS75" s="78">
        <v>0</v>
      </c>
      <c r="AT75" s="78">
        <v>0</v>
      </c>
      <c r="AU75" s="78">
        <v>0</v>
      </c>
      <c r="AV75" s="78">
        <v>0</v>
      </c>
      <c r="AW75" s="78">
        <v>2.5172008726296359E-3</v>
      </c>
      <c r="AX75" s="78">
        <v>0</v>
      </c>
      <c r="AY75" s="78">
        <v>0</v>
      </c>
      <c r="AZ75" s="78">
        <v>0</v>
      </c>
      <c r="BA75" s="78">
        <v>0</v>
      </c>
      <c r="BB75" s="78">
        <v>0</v>
      </c>
      <c r="BC75" s="78">
        <v>0</v>
      </c>
      <c r="BD75" s="78">
        <v>0</v>
      </c>
      <c r="BE75" s="78">
        <v>0</v>
      </c>
      <c r="BF75" s="78">
        <v>1.490066225165563E-3</v>
      </c>
      <c r="BG75" s="78">
        <v>0</v>
      </c>
      <c r="BH75" s="78">
        <v>0</v>
      </c>
      <c r="BI75" s="78">
        <v>1.0719881256699925E-3</v>
      </c>
      <c r="BJ75" s="78">
        <v>0</v>
      </c>
      <c r="BK75" s="78">
        <v>0</v>
      </c>
      <c r="BL75" s="78">
        <v>0</v>
      </c>
      <c r="BM75" s="78">
        <v>0</v>
      </c>
      <c r="BN75" s="78">
        <v>8.2270670505964617E-5</v>
      </c>
      <c r="BO75" s="78">
        <v>0</v>
      </c>
      <c r="BP75" s="78">
        <v>0</v>
      </c>
      <c r="BQ75" s="78">
        <v>0</v>
      </c>
      <c r="BR75" s="78">
        <v>0</v>
      </c>
      <c r="BS75" s="78">
        <v>0</v>
      </c>
      <c r="BT75" s="78">
        <v>0</v>
      </c>
      <c r="BU75" s="78">
        <v>0</v>
      </c>
      <c r="BV75" s="78">
        <v>1.6385384237260363E-4</v>
      </c>
      <c r="BW75" s="78">
        <v>0</v>
      </c>
      <c r="BX75" s="78">
        <v>2.1243565650788461E-3</v>
      </c>
      <c r="BY75" s="78">
        <v>0</v>
      </c>
      <c r="BZ75" s="78">
        <v>0</v>
      </c>
      <c r="CA75" s="78">
        <v>0</v>
      </c>
      <c r="CB75" s="78">
        <v>0</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1</v>
      </c>
      <c r="J76" s="71">
        <v>0</v>
      </c>
      <c r="K76" s="71">
        <v>30</v>
      </c>
      <c r="L76" s="71">
        <v>0</v>
      </c>
      <c r="M76" s="71">
        <v>19</v>
      </c>
      <c r="N76" s="71">
        <v>3</v>
      </c>
      <c r="O76" s="71">
        <v>10</v>
      </c>
      <c r="P76" s="71">
        <v>3</v>
      </c>
      <c r="Q76" s="71">
        <v>5</v>
      </c>
      <c r="R76" s="71">
        <v>2</v>
      </c>
      <c r="S76" s="71">
        <v>1</v>
      </c>
      <c r="T76" s="71">
        <v>2</v>
      </c>
      <c r="U76" s="71">
        <v>13</v>
      </c>
      <c r="V76" s="71">
        <v>0</v>
      </c>
      <c r="W76" s="71">
        <v>10</v>
      </c>
      <c r="X76" s="71">
        <v>1</v>
      </c>
      <c r="Y76" s="71">
        <v>0</v>
      </c>
      <c r="Z76" s="71">
        <v>3</v>
      </c>
      <c r="AA76" s="71">
        <v>0</v>
      </c>
      <c r="AB76" s="71">
        <v>8</v>
      </c>
      <c r="AC76" s="71">
        <v>2</v>
      </c>
      <c r="AD76" s="71">
        <v>0</v>
      </c>
      <c r="AE76" s="71">
        <v>0</v>
      </c>
      <c r="AF76" s="71">
        <v>1</v>
      </c>
      <c r="AG76" s="71">
        <v>0</v>
      </c>
      <c r="AH76" s="71">
        <v>1</v>
      </c>
      <c r="AI76" s="71">
        <v>6</v>
      </c>
      <c r="AJ76" s="71">
        <v>0</v>
      </c>
      <c r="AK76" s="71">
        <v>0</v>
      </c>
      <c r="AL76" s="71">
        <v>0</v>
      </c>
      <c r="AM76" s="71">
        <v>1</v>
      </c>
      <c r="AN76" s="71">
        <v>0</v>
      </c>
      <c r="AO76" s="71">
        <v>0</v>
      </c>
      <c r="AP76" s="71">
        <v>0</v>
      </c>
      <c r="AQ76" s="71">
        <v>0</v>
      </c>
      <c r="AR76" s="71">
        <v>0</v>
      </c>
      <c r="AS76" s="71">
        <v>0</v>
      </c>
      <c r="AT76" s="71">
        <v>0</v>
      </c>
      <c r="AU76" s="71">
        <v>0</v>
      </c>
      <c r="AV76" s="71">
        <v>0</v>
      </c>
      <c r="AW76" s="71">
        <v>5</v>
      </c>
      <c r="AX76" s="71">
        <v>0</v>
      </c>
      <c r="AY76" s="71">
        <v>0</v>
      </c>
      <c r="AZ76" s="71">
        <v>0</v>
      </c>
      <c r="BA76" s="71">
        <v>0</v>
      </c>
      <c r="BB76" s="71">
        <v>0</v>
      </c>
      <c r="BC76" s="71">
        <v>0</v>
      </c>
      <c r="BD76" s="71">
        <v>0</v>
      </c>
      <c r="BE76" s="71">
        <v>0</v>
      </c>
      <c r="BF76" s="71">
        <v>5</v>
      </c>
      <c r="BG76" s="71">
        <v>0</v>
      </c>
      <c r="BH76" s="71">
        <v>0</v>
      </c>
      <c r="BI76" s="71">
        <v>3</v>
      </c>
      <c r="BJ76" s="71">
        <v>0</v>
      </c>
      <c r="BK76" s="71">
        <v>0</v>
      </c>
      <c r="BL76" s="71">
        <v>0</v>
      </c>
      <c r="BM76" s="71">
        <v>0</v>
      </c>
      <c r="BN76" s="71">
        <v>1</v>
      </c>
      <c r="BO76" s="71">
        <v>0</v>
      </c>
      <c r="BP76" s="71">
        <v>0</v>
      </c>
      <c r="BQ76" s="71">
        <v>0</v>
      </c>
      <c r="BR76" s="71">
        <v>0</v>
      </c>
      <c r="BS76" s="71">
        <v>0</v>
      </c>
      <c r="BT76" s="71">
        <v>0</v>
      </c>
      <c r="BU76" s="71">
        <v>0</v>
      </c>
      <c r="BV76" s="71">
        <v>0</v>
      </c>
      <c r="BW76" s="71">
        <v>0</v>
      </c>
      <c r="BX76" s="71">
        <v>0</v>
      </c>
      <c r="BY76" s="71">
        <v>0</v>
      </c>
      <c r="BZ76" s="71">
        <v>0</v>
      </c>
      <c r="CA76" s="71">
        <v>0</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5.4229934924078093E-4</v>
      </c>
      <c r="J77" s="76">
        <v>0</v>
      </c>
      <c r="K77" s="76">
        <v>1.6420361247947456E-2</v>
      </c>
      <c r="L77" s="76">
        <v>0</v>
      </c>
      <c r="M77" s="76">
        <v>1.0485651214128035E-2</v>
      </c>
      <c r="N77" s="76">
        <v>1.6741071428571428E-3</v>
      </c>
      <c r="O77" s="76">
        <v>5.6338028169014088E-3</v>
      </c>
      <c r="P77" s="76">
        <v>1.6968325791855204E-3</v>
      </c>
      <c r="Q77" s="76">
        <v>2.8360748723766306E-3</v>
      </c>
      <c r="R77" s="76">
        <v>1.1363636363636363E-3</v>
      </c>
      <c r="S77" s="76">
        <v>5.6689342403628119E-4</v>
      </c>
      <c r="T77" s="76">
        <v>1.1357183418512209E-3</v>
      </c>
      <c r="U77" s="76">
        <v>7.4285714285714285E-3</v>
      </c>
      <c r="V77" s="76">
        <v>0</v>
      </c>
      <c r="W77" s="76">
        <v>5.7240984544934172E-3</v>
      </c>
      <c r="X77" s="76">
        <v>5.7306590257879652E-4</v>
      </c>
      <c r="Y77" s="76">
        <v>0</v>
      </c>
      <c r="Z77" s="76">
        <v>1.7261219792865361E-3</v>
      </c>
      <c r="AA77" s="76">
        <v>0</v>
      </c>
      <c r="AB77" s="76">
        <v>4.6216060080878103E-3</v>
      </c>
      <c r="AC77" s="76">
        <v>1.1574074074074073E-3</v>
      </c>
      <c r="AD77" s="76">
        <v>0</v>
      </c>
      <c r="AE77" s="76">
        <v>0</v>
      </c>
      <c r="AF77" s="76">
        <v>5.76036866359447E-4</v>
      </c>
      <c r="AG77" s="76">
        <v>0</v>
      </c>
      <c r="AH77" s="76">
        <v>5.7703404500865547E-4</v>
      </c>
      <c r="AI77" s="76">
        <v>3.4682080924855491E-3</v>
      </c>
      <c r="AJ77" s="76">
        <v>0</v>
      </c>
      <c r="AK77" s="76">
        <v>0</v>
      </c>
      <c r="AL77" s="76">
        <v>0</v>
      </c>
      <c r="AM77" s="76">
        <v>5.8004640371229696E-4</v>
      </c>
      <c r="AN77" s="76">
        <v>0</v>
      </c>
      <c r="AO77" s="76">
        <v>0</v>
      </c>
      <c r="AP77" s="76">
        <v>0</v>
      </c>
      <c r="AQ77" s="76">
        <v>0</v>
      </c>
      <c r="AR77" s="76">
        <v>0</v>
      </c>
      <c r="AS77" s="76">
        <v>0</v>
      </c>
      <c r="AT77" s="76">
        <v>0</v>
      </c>
      <c r="AU77" s="76">
        <v>0</v>
      </c>
      <c r="AV77" s="76">
        <v>0</v>
      </c>
      <c r="AW77" s="76">
        <v>3.3738191632928477E-3</v>
      </c>
      <c r="AX77" s="76">
        <v>0</v>
      </c>
      <c r="AY77" s="76">
        <v>0</v>
      </c>
      <c r="AZ77" s="76">
        <v>0</v>
      </c>
      <c r="BA77" s="76">
        <v>0</v>
      </c>
      <c r="BB77" s="76">
        <v>0</v>
      </c>
      <c r="BC77" s="76">
        <v>0</v>
      </c>
      <c r="BD77" s="76">
        <v>0</v>
      </c>
      <c r="BE77" s="76">
        <v>0</v>
      </c>
      <c r="BF77" s="76">
        <v>3.3783783783783786E-3</v>
      </c>
      <c r="BG77" s="76">
        <v>0</v>
      </c>
      <c r="BH77" s="76">
        <v>0</v>
      </c>
      <c r="BI77" s="76">
        <v>2.0242914979757085E-3</v>
      </c>
      <c r="BJ77" s="76">
        <v>0</v>
      </c>
      <c r="BK77" s="76">
        <v>0</v>
      </c>
      <c r="BL77" s="76">
        <v>0</v>
      </c>
      <c r="BM77" s="76">
        <v>0</v>
      </c>
      <c r="BN77" s="76">
        <v>6.7294751009421266E-4</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48</v>
      </c>
      <c r="J78" s="71">
        <v>22</v>
      </c>
      <c r="K78" s="71">
        <v>315</v>
      </c>
      <c r="L78" s="71">
        <v>2</v>
      </c>
      <c r="M78" s="71">
        <v>432</v>
      </c>
      <c r="N78" s="71">
        <v>52</v>
      </c>
      <c r="O78" s="71">
        <v>53</v>
      </c>
      <c r="P78" s="71">
        <v>36</v>
      </c>
      <c r="Q78" s="71">
        <v>114</v>
      </c>
      <c r="R78" s="71">
        <v>238</v>
      </c>
      <c r="S78" s="71">
        <v>145</v>
      </c>
      <c r="T78" s="71">
        <v>80</v>
      </c>
      <c r="U78" s="71">
        <v>4</v>
      </c>
      <c r="V78" s="71">
        <v>16</v>
      </c>
      <c r="W78" s="71">
        <v>31</v>
      </c>
      <c r="X78" s="71">
        <v>15</v>
      </c>
      <c r="Y78" s="71">
        <v>8</v>
      </c>
      <c r="Z78" s="71">
        <v>172</v>
      </c>
      <c r="AA78" s="71">
        <v>0</v>
      </c>
      <c r="AB78" s="71">
        <v>455</v>
      </c>
      <c r="AC78" s="71">
        <v>2</v>
      </c>
      <c r="AD78" s="71">
        <v>1</v>
      </c>
      <c r="AE78" s="71">
        <v>2</v>
      </c>
      <c r="AF78" s="71">
        <v>143</v>
      </c>
      <c r="AG78" s="71">
        <v>3</v>
      </c>
      <c r="AH78" s="71">
        <v>0</v>
      </c>
      <c r="AI78" s="71">
        <v>15</v>
      </c>
      <c r="AJ78" s="71">
        <v>0</v>
      </c>
      <c r="AK78" s="71">
        <v>1</v>
      </c>
      <c r="AL78" s="71">
        <v>2</v>
      </c>
      <c r="AM78" s="71">
        <v>1</v>
      </c>
      <c r="AN78" s="71">
        <v>0</v>
      </c>
      <c r="AO78" s="71">
        <v>0</v>
      </c>
      <c r="AP78" s="71">
        <v>1</v>
      </c>
      <c r="AQ78" s="71">
        <v>0</v>
      </c>
      <c r="AR78" s="71">
        <v>0</v>
      </c>
      <c r="AS78" s="71">
        <v>0</v>
      </c>
      <c r="AT78" s="71">
        <v>0</v>
      </c>
      <c r="AU78" s="71">
        <v>0</v>
      </c>
      <c r="AV78" s="71">
        <v>0</v>
      </c>
      <c r="AW78" s="71">
        <v>25</v>
      </c>
      <c r="AX78" s="71">
        <v>0</v>
      </c>
      <c r="AY78" s="71">
        <v>0</v>
      </c>
      <c r="AZ78" s="71">
        <v>0</v>
      </c>
      <c r="BA78" s="71">
        <v>0</v>
      </c>
      <c r="BB78" s="71">
        <v>0</v>
      </c>
      <c r="BC78" s="71">
        <v>0</v>
      </c>
      <c r="BD78" s="71">
        <v>0</v>
      </c>
      <c r="BE78" s="71">
        <v>0</v>
      </c>
      <c r="BF78" s="71">
        <v>13</v>
      </c>
      <c r="BG78" s="71">
        <v>0</v>
      </c>
      <c r="BH78" s="71">
        <v>0</v>
      </c>
      <c r="BI78" s="71">
        <v>10</v>
      </c>
      <c r="BJ78" s="71">
        <v>0</v>
      </c>
      <c r="BK78" s="71">
        <v>0</v>
      </c>
      <c r="BL78" s="71">
        <v>0</v>
      </c>
      <c r="BM78" s="71">
        <v>0</v>
      </c>
      <c r="BN78" s="71">
        <v>0</v>
      </c>
      <c r="BO78" s="71">
        <v>0</v>
      </c>
      <c r="BP78" s="71">
        <v>0</v>
      </c>
      <c r="BQ78" s="71">
        <v>0</v>
      </c>
      <c r="BR78" s="71">
        <v>0</v>
      </c>
      <c r="BS78" s="71">
        <v>0</v>
      </c>
      <c r="BT78" s="71">
        <v>0</v>
      </c>
      <c r="BU78" s="71">
        <v>0</v>
      </c>
      <c r="BV78" s="71">
        <v>2</v>
      </c>
      <c r="BW78" s="71">
        <v>0</v>
      </c>
      <c r="BX78" s="71">
        <v>26</v>
      </c>
      <c r="BY78" s="71">
        <v>0</v>
      </c>
      <c r="BZ78" s="71">
        <v>0</v>
      </c>
      <c r="CA78" s="71">
        <v>0</v>
      </c>
      <c r="CB78" s="71">
        <v>0</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4.8706240487062409E-3</v>
      </c>
      <c r="J79" s="76">
        <v>2.2287508864350116E-3</v>
      </c>
      <c r="K79" s="76">
        <v>3.1847133757961783E-2</v>
      </c>
      <c r="L79" s="76">
        <v>2.0167389331451045E-4</v>
      </c>
      <c r="M79" s="76">
        <v>4.3452021726010863E-2</v>
      </c>
      <c r="N79" s="76">
        <v>5.2250803858520899E-3</v>
      </c>
      <c r="O79" s="76">
        <v>5.320750928621624E-3</v>
      </c>
      <c r="P79" s="76">
        <v>3.6090225563909775E-3</v>
      </c>
      <c r="Q79" s="76">
        <v>1.1402280456091218E-2</v>
      </c>
      <c r="R79" s="76">
        <v>2.3712264620902659E-2</v>
      </c>
      <c r="S79" s="76">
        <v>1.442212054903521E-2</v>
      </c>
      <c r="T79" s="76">
        <v>7.9522862823061622E-3</v>
      </c>
      <c r="U79" s="76">
        <v>3.9655001487062558E-4</v>
      </c>
      <c r="V79" s="76">
        <v>1.5783762454375061E-3</v>
      </c>
      <c r="W79" s="76">
        <v>3.0460843077527761E-3</v>
      </c>
      <c r="X79" s="76">
        <v>1.4685725474838456E-3</v>
      </c>
      <c r="Y79" s="76">
        <v>7.8186082877247849E-4</v>
      </c>
      <c r="Z79" s="76">
        <v>1.6795234840347624E-2</v>
      </c>
      <c r="AA79" s="76">
        <v>0</v>
      </c>
      <c r="AB79" s="76">
        <v>4.4196211753278293E-2</v>
      </c>
      <c r="AC79" s="76">
        <v>1.9357336430507162E-4</v>
      </c>
      <c r="AD79" s="76">
        <v>9.6637031310398139E-5</v>
      </c>
      <c r="AE79" s="76">
        <v>1.9284543438434094E-4</v>
      </c>
      <c r="AF79" s="76">
        <v>1.375793727150279E-2</v>
      </c>
      <c r="AG79" s="76">
        <v>2.8804608737397982E-4</v>
      </c>
      <c r="AH79" s="76">
        <v>0</v>
      </c>
      <c r="AI79" s="76">
        <v>1.4348574708245648E-3</v>
      </c>
      <c r="AJ79" s="76">
        <v>0</v>
      </c>
      <c r="AK79" s="76">
        <v>9.5648015303682451E-5</v>
      </c>
      <c r="AL79" s="76">
        <v>1.9107671730199676E-4</v>
      </c>
      <c r="AM79" s="76">
        <v>9.5419847328244274E-5</v>
      </c>
      <c r="AN79" s="76">
        <v>0</v>
      </c>
      <c r="AO79" s="76">
        <v>0</v>
      </c>
      <c r="AP79" s="76">
        <v>9.6534414518775947E-5</v>
      </c>
      <c r="AQ79" s="76">
        <v>0</v>
      </c>
      <c r="AR79" s="76">
        <v>0</v>
      </c>
      <c r="AS79" s="76">
        <v>0</v>
      </c>
      <c r="AT79" s="76">
        <v>0</v>
      </c>
      <c r="AU79" s="76">
        <v>0</v>
      </c>
      <c r="AV79" s="76">
        <v>0</v>
      </c>
      <c r="AW79" s="76">
        <v>2.3955538520505941E-3</v>
      </c>
      <c r="AX79" s="76">
        <v>0</v>
      </c>
      <c r="AY79" s="76">
        <v>0</v>
      </c>
      <c r="AZ79" s="76">
        <v>0</v>
      </c>
      <c r="BA79" s="76">
        <v>0</v>
      </c>
      <c r="BB79" s="76">
        <v>0</v>
      </c>
      <c r="BC79" s="76">
        <v>0</v>
      </c>
      <c r="BD79" s="76">
        <v>0</v>
      </c>
      <c r="BE79" s="76">
        <v>0</v>
      </c>
      <c r="BF79" s="76">
        <v>1.2264150943396227E-3</v>
      </c>
      <c r="BG79" s="76">
        <v>0</v>
      </c>
      <c r="BH79" s="76">
        <v>0</v>
      </c>
      <c r="BI79" s="76">
        <v>9.3940817285110385E-4</v>
      </c>
      <c r="BJ79" s="76">
        <v>0</v>
      </c>
      <c r="BK79" s="76">
        <v>0</v>
      </c>
      <c r="BL79" s="76">
        <v>0</v>
      </c>
      <c r="BM79" s="76">
        <v>0</v>
      </c>
      <c r="BN79" s="76">
        <v>0</v>
      </c>
      <c r="BO79" s="76">
        <v>0</v>
      </c>
      <c r="BP79" s="76">
        <v>0</v>
      </c>
      <c r="BQ79" s="76">
        <v>0</v>
      </c>
      <c r="BR79" s="76">
        <v>0</v>
      </c>
      <c r="BS79" s="76">
        <v>0</v>
      </c>
      <c r="BT79" s="76">
        <v>0</v>
      </c>
      <c r="BU79" s="76">
        <v>0</v>
      </c>
      <c r="BV79" s="76">
        <v>1.8635855385762206E-4</v>
      </c>
      <c r="BW79" s="76">
        <v>0</v>
      </c>
      <c r="BX79" s="76">
        <v>2.4152345564328842E-3</v>
      </c>
      <c r="BY79" s="76">
        <v>0</v>
      </c>
      <c r="BZ79" s="76">
        <v>0</v>
      </c>
      <c r="CA79" s="76">
        <v>0</v>
      </c>
      <c r="CB79" s="76">
        <v>0</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(INDIRECT("H84")+INDIRECT("I84")+INDIRECT("J84")+INDIRECT("K84")+INDIRECT("L84")+INDIRECT("M84")+INDIRECT("N84")+INDIRECT("O84")+INDIRECT("P84")+INDIRECT("Q84")+INDIRECT("R84")+INDIRECT("S84")) /12</f>
        <v>#REF!</v>
      </c>
      <c r="H82" s="71" t="e">
        <f>#REF!</f>
        <v>#REF!</v>
      </c>
      <c r="I82" s="71">
        <v>198</v>
      </c>
      <c r="J82" s="71">
        <v>180</v>
      </c>
      <c r="K82" s="71">
        <v>216</v>
      </c>
      <c r="L82" s="71">
        <v>180</v>
      </c>
      <c r="M82" s="71">
        <v>176</v>
      </c>
      <c r="N82" s="71">
        <v>152</v>
      </c>
      <c r="O82" s="71">
        <v>172</v>
      </c>
      <c r="P82" s="71">
        <v>177</v>
      </c>
      <c r="Q82" s="71">
        <v>212</v>
      </c>
      <c r="R82" s="71">
        <v>176</v>
      </c>
      <c r="S82" s="71">
        <v>222</v>
      </c>
      <c r="T82" s="71">
        <v>183</v>
      </c>
      <c r="U82" s="71">
        <v>205</v>
      </c>
      <c r="V82" s="71">
        <v>181</v>
      </c>
      <c r="W82" s="71">
        <v>212</v>
      </c>
      <c r="X82" s="71">
        <v>149</v>
      </c>
      <c r="Y82" s="71">
        <v>132</v>
      </c>
      <c r="Z82" s="71">
        <v>172</v>
      </c>
      <c r="AA82" s="71">
        <v>148</v>
      </c>
      <c r="AB82" s="71">
        <v>168</v>
      </c>
      <c r="AC82" s="71">
        <v>206</v>
      </c>
      <c r="AD82" s="71">
        <v>169</v>
      </c>
      <c r="AE82" s="71">
        <v>166</v>
      </c>
      <c r="AF82" s="71">
        <v>161</v>
      </c>
      <c r="AG82" s="71">
        <v>89</v>
      </c>
      <c r="AH82" s="71">
        <v>128</v>
      </c>
      <c r="AI82" s="71">
        <v>140</v>
      </c>
      <c r="AJ82" s="71">
        <v>125</v>
      </c>
      <c r="AK82" s="71">
        <v>100</v>
      </c>
      <c r="AL82" s="71">
        <v>151</v>
      </c>
      <c r="AM82" s="71">
        <v>128</v>
      </c>
      <c r="AN82" s="71">
        <v>119</v>
      </c>
      <c r="AO82" s="71">
        <v>139</v>
      </c>
      <c r="AP82" s="71">
        <v>126</v>
      </c>
      <c r="AQ82" s="71">
        <v>130</v>
      </c>
      <c r="AR82" s="71">
        <v>139</v>
      </c>
      <c r="AS82" s="71">
        <v>123</v>
      </c>
      <c r="AT82" s="71">
        <v>81</v>
      </c>
      <c r="AU82" s="71">
        <v>126</v>
      </c>
      <c r="AV82" s="71">
        <v>97</v>
      </c>
      <c r="AW82" s="71">
        <v>79</v>
      </c>
      <c r="AX82" s="71">
        <v>428</v>
      </c>
      <c r="AY82" s="71">
        <v>390</v>
      </c>
      <c r="AZ82" s="71">
        <v>448</v>
      </c>
      <c r="BA82" s="71">
        <v>604</v>
      </c>
      <c r="BB82" s="71">
        <v>448</v>
      </c>
      <c r="BC82" s="71">
        <v>391</v>
      </c>
      <c r="BD82" s="71">
        <v>632</v>
      </c>
      <c r="BE82" s="71">
        <v>484</v>
      </c>
      <c r="BF82" s="71">
        <v>403</v>
      </c>
      <c r="BG82" s="71">
        <v>614</v>
      </c>
      <c r="BH82" s="71">
        <v>514</v>
      </c>
      <c r="BI82" s="71">
        <v>664</v>
      </c>
      <c r="BJ82" s="71">
        <v>587</v>
      </c>
      <c r="BK82" s="71">
        <v>638</v>
      </c>
      <c r="BL82" s="71">
        <v>621</v>
      </c>
      <c r="BM82" s="71">
        <v>626</v>
      </c>
      <c r="BN82" s="71">
        <v>701</v>
      </c>
      <c r="BO82" s="71">
        <v>704</v>
      </c>
      <c r="BP82" s="71">
        <v>631</v>
      </c>
      <c r="BQ82" s="71">
        <v>542</v>
      </c>
      <c r="BR82" s="71">
        <v>463</v>
      </c>
      <c r="BS82" s="71">
        <v>546</v>
      </c>
      <c r="BT82" s="71" t="e">
        <f>#REF!</f>
        <v>#REF!</v>
      </c>
      <c r="BU82" s="71" t="e">
        <f>#REF!</f>
        <v>#REF!</v>
      </c>
      <c r="BV82" s="71" t="e">
        <f>#REF!</f>
        <v>#REF!</v>
      </c>
      <c r="BW82" s="71" t="e">
        <f>#REF!</f>
        <v>#REF!</v>
      </c>
      <c r="BX82" s="71" t="e">
        <f>#REF!</f>
        <v>#REF!</v>
      </c>
      <c r="BY82" s="71" t="e">
        <f>#REF!</f>
        <v>#REF!</v>
      </c>
      <c r="BZ82" s="71" t="e">
        <f>#REF!</f>
        <v>#REF!</v>
      </c>
      <c r="CA82" s="73">
        <v>594</v>
      </c>
      <c r="CB82" s="73">
        <v>3916</v>
      </c>
      <c r="CC82" s="73">
        <v>495</v>
      </c>
      <c r="CD82" s="73">
        <v>465</v>
      </c>
      <c r="CE82" s="73">
        <v>548</v>
      </c>
      <c r="CF82" s="73">
        <v>474</v>
      </c>
    </row>
    <row r="83" spans="1:84" x14ac:dyDescent="0.25">
      <c r="A83" s="48" t="s">
        <v>88</v>
      </c>
      <c r="B83" s="62" t="s">
        <v>74</v>
      </c>
      <c r="C83" s="63" t="s">
        <v>89</v>
      </c>
      <c r="D83" s="17"/>
      <c r="E83" s="11"/>
      <c r="F83" s="27" t="s">
        <v>68</v>
      </c>
      <c r="G83" s="23" t="e">
        <f ca="1">G82/G8</f>
        <v>#REF!</v>
      </c>
      <c r="H83" s="76" t="e">
        <f>IF(H8=0, 0, H82/H8)</f>
        <v>#REF!</v>
      </c>
      <c r="I83" s="76">
        <v>1.6924523463543891E-2</v>
      </c>
      <c r="J83" s="76">
        <v>1.5367540339793392E-2</v>
      </c>
      <c r="K83" s="76">
        <v>1.8433179723502304E-2</v>
      </c>
      <c r="L83" s="76">
        <v>1.5337423312883436E-2</v>
      </c>
      <c r="M83" s="76">
        <v>1.4973625999659691E-2</v>
      </c>
      <c r="N83" s="76">
        <v>1.2942779291553134E-2</v>
      </c>
      <c r="O83" s="76">
        <v>1.4655760054533061E-2</v>
      </c>
      <c r="P83" s="76">
        <v>1.507280933321979E-2</v>
      </c>
      <c r="Q83" s="76">
        <v>1.8025678088597907E-2</v>
      </c>
      <c r="R83" s="76">
        <v>1.4919047215393744E-2</v>
      </c>
      <c r="S83" s="76">
        <v>1.8784904383144355E-2</v>
      </c>
      <c r="T83" s="76">
        <v>1.5480923779714068E-2</v>
      </c>
      <c r="U83" s="76">
        <v>1.7318577342231984E-2</v>
      </c>
      <c r="V83" s="76">
        <v>1.5230562100302929E-2</v>
      </c>
      <c r="W83" s="76">
        <v>1.7779268701777928E-2</v>
      </c>
      <c r="X83" s="76">
        <v>1.2459235722050339E-2</v>
      </c>
      <c r="Y83" s="76">
        <v>1.1033099297893681E-2</v>
      </c>
      <c r="Z83" s="76">
        <v>1.4358460639452375E-2</v>
      </c>
      <c r="AA83" s="76">
        <v>1.2340531976986575E-2</v>
      </c>
      <c r="AB83" s="76">
        <v>1.3969732246798603E-2</v>
      </c>
      <c r="AC83" s="76">
        <v>1.7081260364842456E-2</v>
      </c>
      <c r="AD83" s="76">
        <v>1.3994700231864856E-2</v>
      </c>
      <c r="AE83" s="76">
        <v>1.3719008264462811E-2</v>
      </c>
      <c r="AF83" s="76">
        <v>1.3272877164056059E-2</v>
      </c>
      <c r="AG83" s="76">
        <v>7.3245000411488763E-3</v>
      </c>
      <c r="AH83" s="76">
        <v>1.0516802234820474E-2</v>
      </c>
      <c r="AI83" s="76">
        <v>1.1490479317137229E-2</v>
      </c>
      <c r="AJ83" s="76">
        <v>1.026019863744562E-2</v>
      </c>
      <c r="AK83" s="76">
        <v>8.2074852265265931E-3</v>
      </c>
      <c r="AL83" s="76">
        <v>1.2382123821238213E-2</v>
      </c>
      <c r="AM83" s="76">
        <v>1.0488364470665356E-2</v>
      </c>
      <c r="AN83" s="76">
        <v>9.7301717089125096E-3</v>
      </c>
      <c r="AO83" s="76">
        <v>1.1738873405962334E-2</v>
      </c>
      <c r="AP83" s="76">
        <v>1.062036412677006E-2</v>
      </c>
      <c r="AQ83" s="76">
        <v>1.0584595342778049E-2</v>
      </c>
      <c r="AR83" s="76">
        <v>1.1696398519017166E-2</v>
      </c>
      <c r="AS83" s="76">
        <v>1.0339609952925353E-2</v>
      </c>
      <c r="AT83" s="76">
        <v>6.8010075566750632E-3</v>
      </c>
      <c r="AU83" s="76">
        <v>1.0567810114903967E-2</v>
      </c>
      <c r="AV83" s="76">
        <v>8.1382666331068047E-3</v>
      </c>
      <c r="AW83" s="76">
        <v>6.6286289645913748E-3</v>
      </c>
      <c r="AX83" s="76">
        <v>3.5845896147403682E-2</v>
      </c>
      <c r="AY83" s="76">
        <v>3.2644178454842222E-2</v>
      </c>
      <c r="AZ83" s="76">
        <v>3.7467592205402696E-2</v>
      </c>
      <c r="BA83" s="76">
        <v>5.0446838720454357E-2</v>
      </c>
      <c r="BB83" s="76">
        <v>3.7348895373072115E-2</v>
      </c>
      <c r="BC83" s="76">
        <v>3.2485875706214688E-2</v>
      </c>
      <c r="BD83" s="76">
        <v>5.2426379095810868E-2</v>
      </c>
      <c r="BE83" s="76">
        <v>4.0119363395225462E-2</v>
      </c>
      <c r="BF83" s="76">
        <v>3.3360927152317879E-2</v>
      </c>
      <c r="BG83" s="76">
        <v>5.0722841800908712E-2</v>
      </c>
      <c r="BH83" s="76">
        <v>4.2416240303680477E-2</v>
      </c>
      <c r="BI83" s="76">
        <v>5.4753855034221158E-2</v>
      </c>
      <c r="BJ83" s="76">
        <v>4.8404386905252741E-2</v>
      </c>
      <c r="BK83" s="76">
        <v>5.2631578947368418E-2</v>
      </c>
      <c r="BL83" s="76">
        <v>5.1195383347073374E-2</v>
      </c>
      <c r="BM83" s="76">
        <v>5.1607584501236606E-2</v>
      </c>
      <c r="BN83" s="76">
        <v>5.7671740024681201E-2</v>
      </c>
      <c r="BO83" s="76">
        <v>5.7880457124064789E-2</v>
      </c>
      <c r="BP83" s="76">
        <v>5.1882913994408815E-2</v>
      </c>
      <c r="BQ83" s="76">
        <v>4.4535743631881675E-2</v>
      </c>
      <c r="BR83" s="76">
        <v>3.7972607233658653E-2</v>
      </c>
      <c r="BS83" s="76">
        <v>4.475409836065574E-2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4.8466057441253263E-2</v>
      </c>
      <c r="CB83" s="76">
        <v>0.31923045569413877</v>
      </c>
      <c r="CC83" s="76">
        <v>4.0339010675576562E-2</v>
      </c>
      <c r="CD83" s="76">
        <v>3.785720100952536E-2</v>
      </c>
      <c r="CE83" s="76">
        <v>4.4607244607244606E-2</v>
      </c>
      <c r="CF83" s="76">
        <v>3.857421875E-2</v>
      </c>
    </row>
    <row r="84" spans="1:84" x14ac:dyDescent="0.25">
      <c r="A84" s="17"/>
      <c r="B84" s="17"/>
      <c r="C84" s="17"/>
      <c r="D84" s="17"/>
      <c r="E84" s="11"/>
      <c r="F84" s="148" t="s">
        <v>90</v>
      </c>
      <c r="G84" s="111" t="e">
        <f ca="1">(INDIRECT("H84")+INDIRECT("I84")+INDIRECT("J84")+INDIRECT("K84")+INDIRECT("L84")+INDIRECT("M84")+INDIRECT("N84")+INDIRECT("O84")+INDIRECT("P84")+INDIRECT("Q84")+INDIRECT("R84")+INDIRECT("S84")) /12</f>
        <v>#REF!</v>
      </c>
      <c r="H84" s="71" t="e">
        <f>#REF!</f>
        <v>#REF!</v>
      </c>
      <c r="I84" s="71">
        <v>7</v>
      </c>
      <c r="J84" s="71">
        <v>7</v>
      </c>
      <c r="K84" s="71">
        <v>7</v>
      </c>
      <c r="L84" s="71">
        <v>7</v>
      </c>
      <c r="M84" s="71">
        <v>6</v>
      </c>
      <c r="N84" s="71">
        <v>10</v>
      </c>
      <c r="O84" s="71">
        <v>7</v>
      </c>
      <c r="P84" s="71">
        <v>11</v>
      </c>
      <c r="Q84" s="71">
        <v>10</v>
      </c>
      <c r="R84" s="71">
        <v>11</v>
      </c>
      <c r="S84" s="71">
        <v>19</v>
      </c>
      <c r="T84" s="71">
        <v>15</v>
      </c>
      <c r="U84" s="71">
        <v>12</v>
      </c>
      <c r="V84" s="71">
        <v>10</v>
      </c>
      <c r="W84" s="71">
        <v>11</v>
      </c>
      <c r="X84" s="71">
        <v>11</v>
      </c>
      <c r="Y84" s="71">
        <v>12</v>
      </c>
      <c r="Z84" s="71">
        <v>16</v>
      </c>
      <c r="AA84" s="71">
        <v>12</v>
      </c>
      <c r="AB84" s="71">
        <v>18</v>
      </c>
      <c r="AC84" s="71">
        <v>18</v>
      </c>
      <c r="AD84" s="71">
        <v>19</v>
      </c>
      <c r="AE84" s="71">
        <v>23</v>
      </c>
      <c r="AF84" s="71">
        <v>22</v>
      </c>
      <c r="AG84" s="71">
        <v>11</v>
      </c>
      <c r="AH84" s="71">
        <v>13</v>
      </c>
      <c r="AI84" s="71">
        <v>12</v>
      </c>
      <c r="AJ84" s="71">
        <v>13</v>
      </c>
      <c r="AK84" s="71">
        <v>13</v>
      </c>
      <c r="AL84" s="71">
        <v>12</v>
      </c>
      <c r="AM84" s="71">
        <v>13</v>
      </c>
      <c r="AN84" s="71">
        <v>20</v>
      </c>
      <c r="AO84" s="71">
        <v>18</v>
      </c>
      <c r="AP84" s="71">
        <v>17</v>
      </c>
      <c r="AQ84" s="71">
        <v>25</v>
      </c>
      <c r="AR84" s="71">
        <v>16</v>
      </c>
      <c r="AS84" s="71">
        <v>16</v>
      </c>
      <c r="AT84" s="71">
        <v>12</v>
      </c>
      <c r="AU84" s="71">
        <v>7</v>
      </c>
      <c r="AV84" s="71">
        <v>11</v>
      </c>
      <c r="AW84" s="71">
        <v>12</v>
      </c>
      <c r="AX84" s="71">
        <v>14</v>
      </c>
      <c r="AY84" s="71">
        <v>17</v>
      </c>
      <c r="AZ84" s="71">
        <v>21</v>
      </c>
      <c r="BA84" s="71">
        <v>19</v>
      </c>
      <c r="BB84" s="71">
        <v>25</v>
      </c>
      <c r="BC84" s="71">
        <v>24</v>
      </c>
      <c r="BD84" s="71">
        <v>23</v>
      </c>
      <c r="BE84" s="71">
        <v>15</v>
      </c>
      <c r="BF84" s="71">
        <v>14</v>
      </c>
      <c r="BG84" s="71">
        <v>13</v>
      </c>
      <c r="BH84" s="71">
        <v>15</v>
      </c>
      <c r="BI84" s="71">
        <v>14</v>
      </c>
      <c r="BJ84" s="71">
        <v>10</v>
      </c>
      <c r="BK84" s="71">
        <v>17</v>
      </c>
      <c r="BL84" s="71">
        <v>13</v>
      </c>
      <c r="BM84" s="71">
        <v>15</v>
      </c>
      <c r="BN84" s="71">
        <v>16</v>
      </c>
      <c r="BO84" s="71">
        <v>11</v>
      </c>
      <c r="BP84" s="71">
        <v>13</v>
      </c>
      <c r="BQ84" s="71">
        <v>11</v>
      </c>
      <c r="BR84" s="71">
        <v>14</v>
      </c>
      <c r="BS84" s="71">
        <v>10</v>
      </c>
      <c r="BT84" s="71">
        <v>8</v>
      </c>
      <c r="BU84" s="71">
        <v>12</v>
      </c>
      <c r="BV84" s="71">
        <v>11</v>
      </c>
      <c r="BW84" s="71">
        <v>13</v>
      </c>
      <c r="BX84" s="71">
        <v>9</v>
      </c>
      <c r="BY84" s="71">
        <v>15</v>
      </c>
      <c r="BZ84" s="71">
        <v>12</v>
      </c>
      <c r="CA84" s="71">
        <v>8</v>
      </c>
      <c r="CB84" s="71">
        <v>44</v>
      </c>
      <c r="CC84" s="71">
        <v>5</v>
      </c>
      <c r="CD84" s="71">
        <v>9</v>
      </c>
      <c r="CE84" s="71">
        <v>9</v>
      </c>
      <c r="CF84" s="71">
        <v>7</v>
      </c>
    </row>
    <row r="85" spans="1:84" x14ac:dyDescent="0.25">
      <c r="A85" s="48" t="s">
        <v>88</v>
      </c>
      <c r="B85" s="62" t="s">
        <v>74</v>
      </c>
      <c r="C85" s="63" t="s">
        <v>89</v>
      </c>
      <c r="D85" s="17"/>
      <c r="E85" s="11"/>
      <c r="F85" s="27" t="s">
        <v>68</v>
      </c>
      <c r="G85" s="23" t="e">
        <f ca="1">G84/G8</f>
        <v>#REF!</v>
      </c>
      <c r="H85" s="76" t="e">
        <f>IF(H5=0, 0, H84/H5)</f>
        <v>#REF!</v>
      </c>
      <c r="I85" s="76">
        <v>3.7960954446854662E-3</v>
      </c>
      <c r="J85" s="76">
        <v>3.8002171552660152E-3</v>
      </c>
      <c r="K85" s="76">
        <v>3.8314176245210726E-3</v>
      </c>
      <c r="L85" s="76">
        <v>3.8482682792743265E-3</v>
      </c>
      <c r="M85" s="76">
        <v>3.3112582781456954E-3</v>
      </c>
      <c r="N85" s="76">
        <v>5.580357142857143E-3</v>
      </c>
      <c r="O85" s="76">
        <v>3.9436619718309857E-3</v>
      </c>
      <c r="P85" s="76">
        <v>6.2217194570135742E-3</v>
      </c>
      <c r="Q85" s="76">
        <v>5.6721497447532613E-3</v>
      </c>
      <c r="R85" s="76">
        <v>6.2500000000000003E-3</v>
      </c>
      <c r="S85" s="76">
        <v>1.0770975056689343E-2</v>
      </c>
      <c r="T85" s="76">
        <v>8.5178875638841564E-3</v>
      </c>
      <c r="U85" s="76">
        <v>6.8571428571428568E-3</v>
      </c>
      <c r="V85" s="76">
        <v>5.7240984544934172E-3</v>
      </c>
      <c r="W85" s="76">
        <v>6.2965082999427591E-3</v>
      </c>
      <c r="X85" s="76">
        <v>6.3037249283667621E-3</v>
      </c>
      <c r="Y85" s="76">
        <v>6.9284064665127024E-3</v>
      </c>
      <c r="Z85" s="76">
        <v>9.2059838895281933E-3</v>
      </c>
      <c r="AA85" s="76">
        <v>6.9084628670120895E-3</v>
      </c>
      <c r="AB85" s="76">
        <v>1.0398613518197574E-2</v>
      </c>
      <c r="AC85" s="76">
        <v>1.0416666666666666E-2</v>
      </c>
      <c r="AD85" s="76">
        <v>1.0995370370370371E-2</v>
      </c>
      <c r="AE85" s="76">
        <v>1.3302486986697512E-2</v>
      </c>
      <c r="AF85" s="76">
        <v>1.2672811059907835E-2</v>
      </c>
      <c r="AG85" s="76">
        <v>6.3364055299539174E-3</v>
      </c>
      <c r="AH85" s="76">
        <v>7.5014425851125215E-3</v>
      </c>
      <c r="AI85" s="76">
        <v>6.9364161849710983E-3</v>
      </c>
      <c r="AJ85" s="76">
        <v>7.5275043427909666E-3</v>
      </c>
      <c r="AK85" s="76">
        <v>7.5187969924812026E-3</v>
      </c>
      <c r="AL85" s="76">
        <v>6.9444444444444441E-3</v>
      </c>
      <c r="AM85" s="76">
        <v>7.5406032482598605E-3</v>
      </c>
      <c r="AN85" s="76">
        <v>1.1607661056297156E-2</v>
      </c>
      <c r="AO85" s="76">
        <v>1.1944260119442602E-2</v>
      </c>
      <c r="AP85" s="76">
        <v>1.1295681063122924E-2</v>
      </c>
      <c r="AQ85" s="76">
        <v>1.4602803738317757E-2</v>
      </c>
      <c r="AR85" s="76">
        <v>1.0666666666666666E-2</v>
      </c>
      <c r="AS85" s="76">
        <v>1.06951871657754E-2</v>
      </c>
      <c r="AT85" s="76">
        <v>8.0482897384305842E-3</v>
      </c>
      <c r="AU85" s="76">
        <v>4.6916890080428951E-3</v>
      </c>
      <c r="AV85" s="76">
        <v>7.3825503355704697E-3</v>
      </c>
      <c r="AW85" s="76">
        <v>8.0971659919028341E-3</v>
      </c>
      <c r="AX85" s="76">
        <v>9.427609427609427E-3</v>
      </c>
      <c r="AY85" s="76">
        <v>1.152542372881356E-2</v>
      </c>
      <c r="AZ85" s="76">
        <v>1.4218009478672985E-2</v>
      </c>
      <c r="BA85" s="76">
        <v>1.2872628726287264E-2</v>
      </c>
      <c r="BB85" s="76">
        <v>1.6926201760324982E-2</v>
      </c>
      <c r="BC85" s="76">
        <v>1.6205266711681297E-2</v>
      </c>
      <c r="BD85" s="76">
        <v>1.5530047265361242E-2</v>
      </c>
      <c r="BE85" s="76">
        <v>1.0169491525423728E-2</v>
      </c>
      <c r="BF85" s="76">
        <v>9.45945945945946E-3</v>
      </c>
      <c r="BG85" s="76">
        <v>8.7837837837837843E-3</v>
      </c>
      <c r="BH85" s="76">
        <v>1.0114632501685773E-2</v>
      </c>
      <c r="BI85" s="76">
        <v>9.4466936572199737E-3</v>
      </c>
      <c r="BJ85" s="76">
        <v>6.7658998646820028E-3</v>
      </c>
      <c r="BK85" s="76">
        <v>1.1517615176151762E-2</v>
      </c>
      <c r="BL85" s="76">
        <v>8.7660148347943351E-3</v>
      </c>
      <c r="BM85" s="76">
        <v>1.0114632501685773E-2</v>
      </c>
      <c r="BN85" s="76">
        <v>1.0767160161507403E-2</v>
      </c>
      <c r="BO85" s="76">
        <v>7.4374577417173765E-3</v>
      </c>
      <c r="BP85" s="76">
        <v>8.8135593220338981E-3</v>
      </c>
      <c r="BQ85" s="76">
        <v>7.4475287745429924E-3</v>
      </c>
      <c r="BR85" s="76">
        <v>9.4658553076402974E-3</v>
      </c>
      <c r="BS85" s="76">
        <v>6.788866259334691E-3</v>
      </c>
      <c r="BT85" s="76">
        <v>5.4310930074677527E-3</v>
      </c>
      <c r="BU85" s="76">
        <v>8.1466395112016286E-3</v>
      </c>
      <c r="BV85" s="76">
        <v>7.462686567164179E-3</v>
      </c>
      <c r="BW85" s="76">
        <v>8.8375254928619983E-3</v>
      </c>
      <c r="BX85" s="76">
        <v>6.1058344640434192E-3</v>
      </c>
      <c r="BY85" s="76">
        <v>1.0217983651226158E-2</v>
      </c>
      <c r="BZ85" s="76">
        <v>8.2023239917976762E-3</v>
      </c>
      <c r="CA85" s="76">
        <v>5.4945054945054949E-3</v>
      </c>
      <c r="CB85" s="76">
        <v>3.0303030303030304E-2</v>
      </c>
      <c r="CC85" s="76">
        <v>3.4482758620689655E-3</v>
      </c>
      <c r="CD85" s="76">
        <v>6.202618883528601E-3</v>
      </c>
      <c r="CE85" s="76">
        <v>6.2154696132596682E-3</v>
      </c>
      <c r="CF85" s="76">
        <v>4.844290657439446E-3</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1" t="e">
        <f>#REF!</f>
        <v>#REF!</v>
      </c>
      <c r="I86" s="71">
        <v>191</v>
      </c>
      <c r="J86" s="71">
        <v>173</v>
      </c>
      <c r="K86" s="71">
        <v>209</v>
      </c>
      <c r="L86" s="71">
        <v>173</v>
      </c>
      <c r="M86" s="71">
        <v>170</v>
      </c>
      <c r="N86" s="71">
        <v>142</v>
      </c>
      <c r="O86" s="71">
        <v>165</v>
      </c>
      <c r="P86" s="71">
        <v>166</v>
      </c>
      <c r="Q86" s="71">
        <v>202</v>
      </c>
      <c r="R86" s="71">
        <v>165</v>
      </c>
      <c r="S86" s="71">
        <v>203</v>
      </c>
      <c r="T86" s="71">
        <v>168</v>
      </c>
      <c r="U86" s="71">
        <v>193</v>
      </c>
      <c r="V86" s="71">
        <v>171</v>
      </c>
      <c r="W86" s="71">
        <v>201</v>
      </c>
      <c r="X86" s="71">
        <v>138</v>
      </c>
      <c r="Y86" s="71">
        <v>120</v>
      </c>
      <c r="Z86" s="71">
        <v>156</v>
      </c>
      <c r="AA86" s="71">
        <v>136</v>
      </c>
      <c r="AB86" s="71">
        <v>150</v>
      </c>
      <c r="AC86" s="71">
        <v>188</v>
      </c>
      <c r="AD86" s="71">
        <v>150</v>
      </c>
      <c r="AE86" s="71">
        <v>143</v>
      </c>
      <c r="AF86" s="71">
        <v>139</v>
      </c>
      <c r="AG86" s="71">
        <v>78</v>
      </c>
      <c r="AH86" s="71">
        <v>115</v>
      </c>
      <c r="AI86" s="71">
        <v>128</v>
      </c>
      <c r="AJ86" s="71">
        <v>112</v>
      </c>
      <c r="AK86" s="71">
        <v>87</v>
      </c>
      <c r="AL86" s="71">
        <v>139</v>
      </c>
      <c r="AM86" s="71">
        <v>115</v>
      </c>
      <c r="AN86" s="71">
        <v>99</v>
      </c>
      <c r="AO86" s="71">
        <v>121</v>
      </c>
      <c r="AP86" s="71">
        <v>109</v>
      </c>
      <c r="AQ86" s="71">
        <v>105</v>
      </c>
      <c r="AR86" s="71">
        <v>123</v>
      </c>
      <c r="AS86" s="71">
        <v>107</v>
      </c>
      <c r="AT86" s="71">
        <v>69</v>
      </c>
      <c r="AU86" s="71">
        <v>119</v>
      </c>
      <c r="AV86" s="71">
        <v>86</v>
      </c>
      <c r="AW86" s="71">
        <v>67</v>
      </c>
      <c r="AX86" s="71">
        <v>412</v>
      </c>
      <c r="AY86" s="71">
        <v>373</v>
      </c>
      <c r="AZ86" s="71">
        <v>427</v>
      </c>
      <c r="BA86" s="71">
        <v>585</v>
      </c>
      <c r="BB86" s="71">
        <v>423</v>
      </c>
      <c r="BC86" s="71">
        <v>367</v>
      </c>
      <c r="BD86" s="71">
        <v>609</v>
      </c>
      <c r="BE86" s="71">
        <v>469</v>
      </c>
      <c r="BF86" s="71">
        <v>389</v>
      </c>
      <c r="BG86" s="71">
        <v>601</v>
      </c>
      <c r="BH86" s="71">
        <v>499</v>
      </c>
      <c r="BI86" s="71">
        <v>650</v>
      </c>
      <c r="BJ86" s="71">
        <v>577</v>
      </c>
      <c r="BK86" s="71">
        <v>621</v>
      </c>
      <c r="BL86" s="71">
        <v>608</v>
      </c>
      <c r="BM86" s="71">
        <v>611</v>
      </c>
      <c r="BN86" s="71">
        <v>685</v>
      </c>
      <c r="BO86" s="71">
        <v>693</v>
      </c>
      <c r="BP86" s="71">
        <v>618</v>
      </c>
      <c r="BQ86" s="71">
        <v>531</v>
      </c>
      <c r="BR86" s="71">
        <v>449</v>
      </c>
      <c r="BS86" s="71">
        <v>536</v>
      </c>
      <c r="BT86" s="71">
        <v>550</v>
      </c>
      <c r="BU86" s="71">
        <v>101</v>
      </c>
      <c r="BV86" s="71">
        <v>441</v>
      </c>
      <c r="BW86" s="71">
        <v>492</v>
      </c>
      <c r="BX86" s="71">
        <v>553</v>
      </c>
      <c r="BY86" s="71">
        <v>962</v>
      </c>
      <c r="BZ86" s="71">
        <v>496</v>
      </c>
      <c r="CA86" s="71">
        <v>586</v>
      </c>
      <c r="CB86" s="71">
        <v>3872</v>
      </c>
      <c r="CC86" s="71">
        <v>490</v>
      </c>
      <c r="CD86" s="71">
        <v>456</v>
      </c>
      <c r="CE86" s="71">
        <v>339</v>
      </c>
      <c r="CF86" s="71">
        <v>467</v>
      </c>
    </row>
    <row r="87" spans="1:84" x14ac:dyDescent="0.25">
      <c r="A87" s="48" t="s">
        <v>88</v>
      </c>
      <c r="B87" s="62" t="s">
        <v>74</v>
      </c>
      <c r="C87" s="63" t="s">
        <v>89</v>
      </c>
      <c r="D87" s="17"/>
      <c r="E87" s="11"/>
      <c r="F87" s="27" t="s">
        <v>68</v>
      </c>
      <c r="G87" s="23" t="e">
        <f ca="1">G86/G8</f>
        <v>#REF!</v>
      </c>
      <c r="H87" s="76" t="e">
        <f>IF(H6=0, 0, H86/H6)</f>
        <v>#REF!</v>
      </c>
      <c r="I87" s="76">
        <v>1.9381024860476916E-2</v>
      </c>
      <c r="J87" s="76">
        <v>1.7526086516057138E-2</v>
      </c>
      <c r="K87" s="76">
        <v>2.1130320493377819E-2</v>
      </c>
      <c r="L87" s="76">
        <v>1.7444791771705152E-2</v>
      </c>
      <c r="M87" s="76">
        <v>1.7099175216254276E-2</v>
      </c>
      <c r="N87" s="76">
        <v>1.4268488745980707E-2</v>
      </c>
      <c r="O87" s="76">
        <v>1.6564601947595622E-2</v>
      </c>
      <c r="P87" s="76">
        <v>1.6641604010025061E-2</v>
      </c>
      <c r="Q87" s="76">
        <v>2.0204040808161631E-2</v>
      </c>
      <c r="R87" s="76">
        <v>1.6439175052306465E-2</v>
      </c>
      <c r="S87" s="76">
        <v>2.0190968768649294E-2</v>
      </c>
      <c r="T87" s="76">
        <v>1.6699801192842943E-2</v>
      </c>
      <c r="U87" s="76">
        <v>1.9133538217507684E-2</v>
      </c>
      <c r="V87" s="76">
        <v>1.6868896123113347E-2</v>
      </c>
      <c r="W87" s="76">
        <v>1.9750417608332516E-2</v>
      </c>
      <c r="X87" s="76">
        <v>1.3510867436851381E-2</v>
      </c>
      <c r="Y87" s="76">
        <v>1.1727912431587178E-2</v>
      </c>
      <c r="Z87" s="76">
        <v>1.5232887413338541E-2</v>
      </c>
      <c r="AA87" s="76">
        <v>1.3260530421216849E-2</v>
      </c>
      <c r="AB87" s="76">
        <v>1.4570179698882952E-2</v>
      </c>
      <c r="AC87" s="76">
        <v>1.8195896244676733E-2</v>
      </c>
      <c r="AD87" s="76">
        <v>1.4495554696559722E-2</v>
      </c>
      <c r="AE87" s="76">
        <v>1.3788448558480378E-2</v>
      </c>
      <c r="AF87" s="76">
        <v>1.3373099865306907E-2</v>
      </c>
      <c r="AG87" s="76">
        <v>7.489198271723476E-3</v>
      </c>
      <c r="AH87" s="76">
        <v>1.1017436290477103E-2</v>
      </c>
      <c r="AI87" s="76">
        <v>1.2244117084369619E-2</v>
      </c>
      <c r="AJ87" s="76">
        <v>1.0711553175210406E-2</v>
      </c>
      <c r="AK87" s="76">
        <v>8.3213773314203734E-3</v>
      </c>
      <c r="AL87" s="76">
        <v>1.3279831852488775E-2</v>
      </c>
      <c r="AM87" s="76">
        <v>1.0973282442748091E-2</v>
      </c>
      <c r="AN87" s="76">
        <v>9.4222899019701153E-3</v>
      </c>
      <c r="AO87" s="76">
        <v>1.1708922005031933E-2</v>
      </c>
      <c r="AP87" s="76">
        <v>1.0522251182546578E-2</v>
      </c>
      <c r="AQ87" s="76">
        <v>9.9337748344370865E-3</v>
      </c>
      <c r="AR87" s="76">
        <v>1.1845146379044684E-2</v>
      </c>
      <c r="AS87" s="76">
        <v>1.0288461538461538E-2</v>
      </c>
      <c r="AT87" s="76">
        <v>6.6225165562913907E-3</v>
      </c>
      <c r="AU87" s="76">
        <v>1.1408302176205542E-2</v>
      </c>
      <c r="AV87" s="76">
        <v>8.2462364560360532E-3</v>
      </c>
      <c r="AW87" s="76">
        <v>6.4200843234955918E-3</v>
      </c>
      <c r="AX87" s="76">
        <v>3.9406982305117168E-2</v>
      </c>
      <c r="AY87" s="76">
        <v>3.5618792971734148E-2</v>
      </c>
      <c r="AZ87" s="76">
        <v>4.0744274809160305E-2</v>
      </c>
      <c r="BA87" s="76">
        <v>5.5730208631037441E-2</v>
      </c>
      <c r="BB87" s="76">
        <v>4.0216771249286937E-2</v>
      </c>
      <c r="BC87" s="76">
        <v>3.4770251065845574E-2</v>
      </c>
      <c r="BD87" s="76">
        <v>5.7594098732740684E-2</v>
      </c>
      <c r="BE87" s="76">
        <v>4.429124563225989E-2</v>
      </c>
      <c r="BF87" s="76">
        <v>3.6698113207547171E-2</v>
      </c>
      <c r="BG87" s="76">
        <v>5.6564705882352941E-2</v>
      </c>
      <c r="BH87" s="76">
        <v>4.6920545369064412E-2</v>
      </c>
      <c r="BI87" s="76">
        <v>6.106153123532175E-2</v>
      </c>
      <c r="BJ87" s="76">
        <v>5.4183491407643912E-2</v>
      </c>
      <c r="BK87" s="76">
        <v>5.8331767800112719E-2</v>
      </c>
      <c r="BL87" s="76">
        <v>5.7105287874518643E-2</v>
      </c>
      <c r="BM87" s="76">
        <v>5.7387057387057384E-2</v>
      </c>
      <c r="BN87" s="76">
        <v>6.420470522073296E-2</v>
      </c>
      <c r="BO87" s="76">
        <v>6.4863347061025839E-2</v>
      </c>
      <c r="BP87" s="76">
        <v>5.7827266772714513E-2</v>
      </c>
      <c r="BQ87" s="76">
        <v>4.9658655194987376E-2</v>
      </c>
      <c r="BR87" s="76">
        <v>4.1907784207578867E-2</v>
      </c>
      <c r="BS87" s="76">
        <v>4.9967372051831827E-2</v>
      </c>
      <c r="BT87" s="76">
        <v>5.127248997855878E-2</v>
      </c>
      <c r="BU87" s="76">
        <v>9.4154936142444301E-3</v>
      </c>
      <c r="BV87" s="76">
        <v>4.1092061125605664E-2</v>
      </c>
      <c r="BW87" s="76">
        <v>4.5771699692994695E-2</v>
      </c>
      <c r="BX87" s="76">
        <v>5.1370181142591731E-2</v>
      </c>
      <c r="BY87" s="76">
        <v>8.9131844714166589E-2</v>
      </c>
      <c r="BZ87" s="76">
        <v>4.5908922621251388E-2</v>
      </c>
      <c r="CA87" s="76">
        <v>5.4259259259259257E-2</v>
      </c>
      <c r="CB87" s="76">
        <v>0.35802126675913082</v>
      </c>
      <c r="CC87" s="76">
        <v>4.5282321412069122E-2</v>
      </c>
      <c r="CD87" s="76">
        <v>4.2097488921713444E-2</v>
      </c>
      <c r="CE87" s="76">
        <v>3.1281720033219523E-2</v>
      </c>
      <c r="CF87" s="76">
        <v>4.3069261274555015E-2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86</v>
      </c>
      <c r="J88" s="73">
        <v>66</v>
      </c>
      <c r="K88" s="73">
        <v>96</v>
      </c>
      <c r="L88" s="73">
        <v>77</v>
      </c>
      <c r="M88" s="73">
        <v>82</v>
      </c>
      <c r="N88" s="73">
        <v>56</v>
      </c>
      <c r="O88" s="73">
        <v>74</v>
      </c>
      <c r="P88" s="73">
        <v>65</v>
      </c>
      <c r="Q88" s="73">
        <v>96</v>
      </c>
      <c r="R88" s="73">
        <v>73</v>
      </c>
      <c r="S88" s="73">
        <v>102</v>
      </c>
      <c r="T88" s="73">
        <v>68</v>
      </c>
      <c r="U88" s="73">
        <v>90</v>
      </c>
      <c r="V88" s="73">
        <v>77</v>
      </c>
      <c r="W88" s="73">
        <v>93</v>
      </c>
      <c r="X88" s="73">
        <v>65</v>
      </c>
      <c r="Y88" s="73">
        <v>55</v>
      </c>
      <c r="Z88" s="73">
        <v>73</v>
      </c>
      <c r="AA88" s="73">
        <v>68</v>
      </c>
      <c r="AB88" s="73">
        <v>69</v>
      </c>
      <c r="AC88" s="73">
        <v>95</v>
      </c>
      <c r="AD88" s="73">
        <v>71</v>
      </c>
      <c r="AE88" s="73">
        <v>74</v>
      </c>
      <c r="AF88" s="73">
        <v>70</v>
      </c>
      <c r="AG88" s="73">
        <v>34</v>
      </c>
      <c r="AH88" s="73">
        <v>51</v>
      </c>
      <c r="AI88" s="73">
        <v>57</v>
      </c>
      <c r="AJ88" s="73">
        <v>53</v>
      </c>
      <c r="AK88" s="73">
        <v>41</v>
      </c>
      <c r="AL88" s="73">
        <v>58</v>
      </c>
      <c r="AM88" s="73">
        <v>46</v>
      </c>
      <c r="AN88" s="73">
        <v>41</v>
      </c>
      <c r="AO88" s="73">
        <v>48</v>
      </c>
      <c r="AP88" s="73">
        <v>46</v>
      </c>
      <c r="AQ88" s="73">
        <v>40</v>
      </c>
      <c r="AR88" s="73">
        <v>53</v>
      </c>
      <c r="AS88" s="73">
        <v>40</v>
      </c>
      <c r="AT88" s="73">
        <v>20</v>
      </c>
      <c r="AU88" s="73">
        <v>41</v>
      </c>
      <c r="AV88" s="73">
        <v>35</v>
      </c>
      <c r="AW88" s="73">
        <v>29</v>
      </c>
      <c r="AX88" s="73">
        <v>153</v>
      </c>
      <c r="AY88" s="73">
        <v>145</v>
      </c>
      <c r="AZ88" s="73">
        <v>184</v>
      </c>
      <c r="BA88" s="73">
        <v>210</v>
      </c>
      <c r="BB88" s="73">
        <v>170</v>
      </c>
      <c r="BC88" s="73">
        <v>140</v>
      </c>
      <c r="BD88" s="73">
        <v>201</v>
      </c>
      <c r="BE88" s="73">
        <v>192</v>
      </c>
      <c r="BF88" s="73">
        <v>143</v>
      </c>
      <c r="BG88" s="73">
        <v>202</v>
      </c>
      <c r="BH88" s="73">
        <v>208</v>
      </c>
      <c r="BI88" s="73">
        <v>192</v>
      </c>
      <c r="BJ88" s="73">
        <v>199</v>
      </c>
      <c r="BK88" s="73">
        <v>177</v>
      </c>
      <c r="BL88" s="73">
        <v>236</v>
      </c>
      <c r="BM88" s="73">
        <v>171</v>
      </c>
      <c r="BN88" s="73">
        <v>239</v>
      </c>
      <c r="BO88" s="73">
        <v>193</v>
      </c>
      <c r="BP88" s="73">
        <v>259</v>
      </c>
      <c r="BQ88" s="73">
        <v>142</v>
      </c>
      <c r="BR88" s="73">
        <v>207</v>
      </c>
      <c r="BS88" s="73">
        <v>268</v>
      </c>
      <c r="BT88" s="73">
        <v>231</v>
      </c>
      <c r="BU88" s="73">
        <v>39</v>
      </c>
      <c r="BV88" s="73">
        <v>211</v>
      </c>
      <c r="BW88" s="73">
        <v>240</v>
      </c>
      <c r="BX88" s="73">
        <v>261</v>
      </c>
      <c r="BY88" s="73">
        <v>513</v>
      </c>
      <c r="BZ88" s="73">
        <v>274</v>
      </c>
      <c r="CA88" s="73">
        <v>248</v>
      </c>
      <c r="CB88" s="73">
        <v>313</v>
      </c>
      <c r="CC88" s="73">
        <v>286</v>
      </c>
      <c r="CD88" s="73">
        <v>208</v>
      </c>
      <c r="CE88" s="73">
        <v>290</v>
      </c>
      <c r="CF88" s="73">
        <v>316</v>
      </c>
    </row>
    <row r="89" spans="1:84" x14ac:dyDescent="0.25">
      <c r="A89" s="48" t="s">
        <v>88</v>
      </c>
      <c r="B89" s="62" t="s">
        <v>74</v>
      </c>
      <c r="C89" s="63" t="s">
        <v>89</v>
      </c>
      <c r="D89" s="17"/>
      <c r="E89" s="11"/>
      <c r="F89" s="27" t="s">
        <v>68</v>
      </c>
      <c r="G89" s="23" t="e">
        <f ca="1">G88/G8</f>
        <v>#REF!</v>
      </c>
      <c r="H89" s="76" t="e">
        <f>IF(H8=0, 0, H88/H8)</f>
        <v>#REF!</v>
      </c>
      <c r="I89" s="76">
        <v>7.3510556457816907E-3</v>
      </c>
      <c r="J89" s="76">
        <v>5.6347647912575773E-3</v>
      </c>
      <c r="K89" s="76">
        <v>8.1925243215565796E-3</v>
      </c>
      <c r="L89" s="76">
        <v>6.5610088616223586E-3</v>
      </c>
      <c r="M89" s="76">
        <v>6.976348477114174E-3</v>
      </c>
      <c r="N89" s="76">
        <v>4.7683923705722072E-3</v>
      </c>
      <c r="O89" s="76">
        <v>6.3053851397409681E-3</v>
      </c>
      <c r="P89" s="76">
        <v>5.5352124670016182E-3</v>
      </c>
      <c r="Q89" s="76">
        <v>8.1625712099311284E-3</v>
      </c>
      <c r="R89" s="76">
        <v>6.1880139018394504E-3</v>
      </c>
      <c r="S89" s="76">
        <v>8.6309020138771366E-3</v>
      </c>
      <c r="T89" s="76">
        <v>5.7524744099483969E-3</v>
      </c>
      <c r="U89" s="76">
        <v>7.6032778575652613E-3</v>
      </c>
      <c r="V89" s="76">
        <v>6.4792998990238979E-3</v>
      </c>
      <c r="W89" s="76">
        <v>7.7993961757799393E-3</v>
      </c>
      <c r="X89" s="76">
        <v>5.4352370599548457E-3</v>
      </c>
      <c r="Y89" s="76">
        <v>4.5971247074557001E-3</v>
      </c>
      <c r="Z89" s="76">
        <v>6.09399782953502E-3</v>
      </c>
      <c r="AA89" s="76">
        <v>5.6699741515884262E-3</v>
      </c>
      <c r="AB89" s="76">
        <v>5.7375686013637116E-3</v>
      </c>
      <c r="AC89" s="76">
        <v>7.8772802653399674E-3</v>
      </c>
      <c r="AD89" s="76">
        <v>5.8794302749254719E-3</v>
      </c>
      <c r="AE89" s="76">
        <v>6.1157024793388427E-3</v>
      </c>
      <c r="AF89" s="76">
        <v>5.7708161582852432E-3</v>
      </c>
      <c r="AG89" s="76">
        <v>2.7981236112254136E-3</v>
      </c>
      <c r="AH89" s="76">
        <v>4.1902883904362826E-3</v>
      </c>
      <c r="AI89" s="76">
        <v>4.6782665791201576E-3</v>
      </c>
      <c r="AJ89" s="76">
        <v>4.3503242222769434E-3</v>
      </c>
      <c r="AK89" s="76">
        <v>3.3650689428759029E-3</v>
      </c>
      <c r="AL89" s="76">
        <v>4.7560475604756045E-3</v>
      </c>
      <c r="AM89" s="76">
        <v>3.7692559816453622E-3</v>
      </c>
      <c r="AN89" s="76">
        <v>3.3524121013900243E-3</v>
      </c>
      <c r="AO89" s="76">
        <v>4.0537116797567775E-3</v>
      </c>
      <c r="AP89" s="76">
        <v>3.8772757923128793E-3</v>
      </c>
      <c r="AQ89" s="76">
        <v>3.2567985670086306E-3</v>
      </c>
      <c r="AR89" s="76">
        <v>4.4597778525748907E-3</v>
      </c>
      <c r="AS89" s="76">
        <v>3.3624747814391394E-3</v>
      </c>
      <c r="AT89" s="76">
        <v>1.6792611251049538E-3</v>
      </c>
      <c r="AU89" s="76">
        <v>3.4387318627862114E-3</v>
      </c>
      <c r="AV89" s="76">
        <v>2.9364879603993622E-3</v>
      </c>
      <c r="AW89" s="76">
        <v>2.4332941768753147E-3</v>
      </c>
      <c r="AX89" s="76">
        <v>1.2814070351758794E-2</v>
      </c>
      <c r="AY89" s="76">
        <v>1.213693814346698E-2</v>
      </c>
      <c r="AZ89" s="76">
        <v>1.5388475370076106E-2</v>
      </c>
      <c r="BA89" s="76">
        <v>1.7539463793535454E-2</v>
      </c>
      <c r="BB89" s="76">
        <v>1.41725719049604E-2</v>
      </c>
      <c r="BC89" s="76">
        <v>1.1631771352608841E-2</v>
      </c>
      <c r="BD89" s="76">
        <v>1.6673579427623392E-2</v>
      </c>
      <c r="BE89" s="76">
        <v>1.5915119363395226E-2</v>
      </c>
      <c r="BF89" s="76">
        <v>1.183774834437086E-2</v>
      </c>
      <c r="BG89" s="76">
        <v>1.6687319289549772E-2</v>
      </c>
      <c r="BH89" s="76">
        <v>1.7164548605380425E-2</v>
      </c>
      <c r="BI89" s="76">
        <v>1.5832440009895275E-2</v>
      </c>
      <c r="BJ89" s="76">
        <v>1.640966438525604E-2</v>
      </c>
      <c r="BK89" s="76">
        <v>1.4601550899191552E-2</v>
      </c>
      <c r="BL89" s="76">
        <v>1.9455894476504535E-2</v>
      </c>
      <c r="BM89" s="76">
        <v>1.4097279472382523E-2</v>
      </c>
      <c r="BN89" s="76">
        <v>1.9662690250925544E-2</v>
      </c>
      <c r="BO89" s="76">
        <v>1.5867795774068896E-2</v>
      </c>
      <c r="BP89" s="76">
        <v>2.1295839500082223E-2</v>
      </c>
      <c r="BQ89" s="76">
        <v>1.1668036154478225E-2</v>
      </c>
      <c r="BR89" s="76">
        <v>1.697695398999426E-2</v>
      </c>
      <c r="BS89" s="76">
        <v>2.1967213114754098E-2</v>
      </c>
      <c r="BT89" s="76">
        <v>1.8934426229508198E-2</v>
      </c>
      <c r="BU89" s="76">
        <v>3.1967213114754097E-3</v>
      </c>
      <c r="BV89" s="76">
        <v>1.7286580370309685E-2</v>
      </c>
      <c r="BW89" s="76">
        <v>1.9639934533551555E-2</v>
      </c>
      <c r="BX89" s="76">
        <v>2.1325271672522263E-2</v>
      </c>
      <c r="BY89" s="76">
        <v>4.183998042574015E-2</v>
      </c>
      <c r="BZ89" s="76">
        <v>2.2336349555718595E-2</v>
      </c>
      <c r="CA89" s="76">
        <v>2.0234986945169713E-2</v>
      </c>
      <c r="CB89" s="76">
        <v>2.5515610988831827E-2</v>
      </c>
      <c r="CC89" s="76">
        <v>2.330698394588868E-2</v>
      </c>
      <c r="CD89" s="76">
        <v>1.6933973784905968E-2</v>
      </c>
      <c r="CE89" s="76">
        <v>2.3606023606023607E-2</v>
      </c>
      <c r="CF89" s="76">
        <v>2.5716145833333332E-2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1" t="e">
        <f>#REF!</f>
        <v>#REF!</v>
      </c>
      <c r="I90" s="71">
        <v>2</v>
      </c>
      <c r="J90" s="71">
        <v>2</v>
      </c>
      <c r="K90" s="71">
        <v>1</v>
      </c>
      <c r="L90" s="71">
        <v>2</v>
      </c>
      <c r="M90" s="71">
        <v>1</v>
      </c>
      <c r="N90" s="71">
        <v>3</v>
      </c>
      <c r="O90" s="71">
        <v>1</v>
      </c>
      <c r="P90" s="71">
        <v>2</v>
      </c>
      <c r="Q90" s="71">
        <v>1</v>
      </c>
      <c r="R90" s="71">
        <v>2</v>
      </c>
      <c r="S90" s="71">
        <v>9</v>
      </c>
      <c r="T90" s="71">
        <v>5</v>
      </c>
      <c r="U90" s="71">
        <v>2</v>
      </c>
      <c r="V90" s="71">
        <v>1</v>
      </c>
      <c r="W90" s="71">
        <v>2</v>
      </c>
      <c r="X90" s="71">
        <v>2</v>
      </c>
      <c r="Y90" s="71">
        <v>2</v>
      </c>
      <c r="Z90" s="71">
        <v>4</v>
      </c>
      <c r="AA90" s="71">
        <v>2</v>
      </c>
      <c r="AB90" s="71">
        <v>7</v>
      </c>
      <c r="AC90" s="71">
        <v>6</v>
      </c>
      <c r="AD90" s="71">
        <v>5</v>
      </c>
      <c r="AE90" s="71">
        <v>8</v>
      </c>
      <c r="AF90" s="71">
        <v>3</v>
      </c>
      <c r="AG90" s="71">
        <v>0</v>
      </c>
      <c r="AH90" s="71">
        <v>0</v>
      </c>
      <c r="AI90" s="71">
        <v>0</v>
      </c>
      <c r="AJ90" s="71">
        <v>0</v>
      </c>
      <c r="AK90" s="71">
        <v>3</v>
      </c>
      <c r="AL90" s="71">
        <v>1</v>
      </c>
      <c r="AM90" s="71">
        <v>3</v>
      </c>
      <c r="AN90" s="71">
        <v>8</v>
      </c>
      <c r="AO90" s="71">
        <v>4</v>
      </c>
      <c r="AP90" s="71">
        <v>3</v>
      </c>
      <c r="AQ90" s="71">
        <v>8</v>
      </c>
      <c r="AR90" s="71">
        <v>7</v>
      </c>
      <c r="AS90" s="71">
        <v>5</v>
      </c>
      <c r="AT90" s="71">
        <v>4</v>
      </c>
      <c r="AU90" s="71">
        <v>1</v>
      </c>
      <c r="AV90" s="71">
        <v>3</v>
      </c>
      <c r="AW90" s="71">
        <v>4</v>
      </c>
      <c r="AX90" s="71">
        <v>6</v>
      </c>
      <c r="AY90" s="71">
        <v>8</v>
      </c>
      <c r="AZ90" s="71">
        <v>13</v>
      </c>
      <c r="BA90" s="71">
        <v>9</v>
      </c>
      <c r="BB90" s="71">
        <v>12</v>
      </c>
      <c r="BC90" s="71">
        <v>12</v>
      </c>
      <c r="BD90" s="71">
        <v>11</v>
      </c>
      <c r="BE90" s="71">
        <v>6</v>
      </c>
      <c r="BF90" s="71">
        <v>5</v>
      </c>
      <c r="BG90" s="71">
        <v>310</v>
      </c>
      <c r="BH90" s="71">
        <v>5</v>
      </c>
      <c r="BI90" s="71">
        <v>5</v>
      </c>
      <c r="BJ90" s="71">
        <v>1</v>
      </c>
      <c r="BK90" s="71">
        <v>7</v>
      </c>
      <c r="BL90" s="71">
        <v>4</v>
      </c>
      <c r="BM90" s="71">
        <v>5</v>
      </c>
      <c r="BN90" s="71">
        <v>6</v>
      </c>
      <c r="BO90" s="71">
        <v>2</v>
      </c>
      <c r="BP90" s="71">
        <v>3</v>
      </c>
      <c r="BQ90" s="71">
        <v>2</v>
      </c>
      <c r="BR90" s="71">
        <v>3</v>
      </c>
      <c r="BS90" s="71">
        <v>2</v>
      </c>
      <c r="BT90" s="71">
        <v>0</v>
      </c>
      <c r="BU90" s="71">
        <v>3</v>
      </c>
      <c r="BV90" s="71">
        <v>3</v>
      </c>
      <c r="BW90" s="71">
        <v>2</v>
      </c>
      <c r="BX90" s="71">
        <v>2</v>
      </c>
      <c r="BY90" s="71">
        <v>4</v>
      </c>
      <c r="BZ90" s="71">
        <v>3</v>
      </c>
      <c r="CA90" s="71">
        <v>2</v>
      </c>
      <c r="CB90" s="71">
        <v>2</v>
      </c>
      <c r="CC90" s="71">
        <v>1</v>
      </c>
      <c r="CD90" s="71">
        <v>2</v>
      </c>
      <c r="CE90" s="71">
        <v>3</v>
      </c>
      <c r="CF90" s="71">
        <v>4</v>
      </c>
    </row>
    <row r="91" spans="1:84" x14ac:dyDescent="0.25">
      <c r="A91" s="48" t="s">
        <v>88</v>
      </c>
      <c r="B91" s="62" t="s">
        <v>74</v>
      </c>
      <c r="C91" s="63" t="s">
        <v>89</v>
      </c>
      <c r="D91" s="17"/>
      <c r="E91" s="11"/>
      <c r="F91" s="27" t="s">
        <v>68</v>
      </c>
      <c r="G91" s="23" t="e">
        <f ca="1">G90/G8</f>
        <v>#REF!</v>
      </c>
      <c r="H91" s="76" t="e">
        <f>IF(H5=0, 0, H90/H5)</f>
        <v>#REF!</v>
      </c>
      <c r="I91" s="76">
        <v>1.0845986984815619E-3</v>
      </c>
      <c r="J91" s="76">
        <v>1.0857763300760044E-3</v>
      </c>
      <c r="K91" s="76">
        <v>5.4734537493158185E-4</v>
      </c>
      <c r="L91" s="76">
        <v>1.0995052226498076E-3</v>
      </c>
      <c r="M91" s="76">
        <v>5.5187637969094923E-4</v>
      </c>
      <c r="N91" s="76">
        <v>1.6741071428571428E-3</v>
      </c>
      <c r="O91" s="76">
        <v>5.6338028169014088E-4</v>
      </c>
      <c r="P91" s="76">
        <v>1.1312217194570137E-3</v>
      </c>
      <c r="Q91" s="76">
        <v>5.6721497447532619E-4</v>
      </c>
      <c r="R91" s="76">
        <v>1.1363636363636363E-3</v>
      </c>
      <c r="S91" s="76">
        <v>5.1020408163265302E-3</v>
      </c>
      <c r="T91" s="76">
        <v>2.8392958546280523E-3</v>
      </c>
      <c r="U91" s="76">
        <v>1.1428571428571429E-3</v>
      </c>
      <c r="V91" s="76">
        <v>5.7240984544934168E-4</v>
      </c>
      <c r="W91" s="76">
        <v>1.1448196908986834E-3</v>
      </c>
      <c r="X91" s="76">
        <v>1.146131805157593E-3</v>
      </c>
      <c r="Y91" s="76">
        <v>1.1547344110854503E-3</v>
      </c>
      <c r="Z91" s="76">
        <v>2.3014959723820483E-3</v>
      </c>
      <c r="AA91" s="76">
        <v>1.1514104778353484E-3</v>
      </c>
      <c r="AB91" s="76">
        <v>4.0439052570768342E-3</v>
      </c>
      <c r="AC91" s="76">
        <v>3.472222222222222E-3</v>
      </c>
      <c r="AD91" s="76">
        <v>2.8935185185185184E-3</v>
      </c>
      <c r="AE91" s="76">
        <v>4.6269519953730477E-3</v>
      </c>
      <c r="AF91" s="76">
        <v>1.7281105990783411E-3</v>
      </c>
      <c r="AG91" s="76">
        <v>0</v>
      </c>
      <c r="AH91" s="76">
        <v>0</v>
      </c>
      <c r="AI91" s="76">
        <v>0</v>
      </c>
      <c r="AJ91" s="76">
        <v>0</v>
      </c>
      <c r="AK91" s="76">
        <v>1.735106998264893E-3</v>
      </c>
      <c r="AL91" s="76">
        <v>5.7870370370370367E-4</v>
      </c>
      <c r="AM91" s="76">
        <v>1.7401392111368909E-3</v>
      </c>
      <c r="AN91" s="76">
        <v>4.6430644225188625E-3</v>
      </c>
      <c r="AO91" s="76">
        <v>2.6542800265428003E-3</v>
      </c>
      <c r="AP91" s="76">
        <v>1.9933554817275745E-3</v>
      </c>
      <c r="AQ91" s="76">
        <v>4.6728971962616819E-3</v>
      </c>
      <c r="AR91" s="76">
        <v>4.6666666666666671E-3</v>
      </c>
      <c r="AS91" s="76">
        <v>3.3422459893048127E-3</v>
      </c>
      <c r="AT91" s="76">
        <v>2.6827632461435278E-3</v>
      </c>
      <c r="AU91" s="76">
        <v>6.7024128686327079E-4</v>
      </c>
      <c r="AV91" s="76">
        <v>2.0134228187919465E-3</v>
      </c>
      <c r="AW91" s="76">
        <v>2.6990553306342779E-3</v>
      </c>
      <c r="AX91" s="76">
        <v>4.0404040404040404E-3</v>
      </c>
      <c r="AY91" s="76">
        <v>5.4237288135593224E-3</v>
      </c>
      <c r="AZ91" s="76">
        <v>8.8016249153689916E-3</v>
      </c>
      <c r="BA91" s="76">
        <v>6.0975609756097563E-3</v>
      </c>
      <c r="BB91" s="76">
        <v>8.124576844955992E-3</v>
      </c>
      <c r="BC91" s="76">
        <v>8.1026333558406483E-3</v>
      </c>
      <c r="BD91" s="76">
        <v>7.4274139095205942E-3</v>
      </c>
      <c r="BE91" s="76">
        <v>4.0677966101694916E-3</v>
      </c>
      <c r="BF91" s="76">
        <v>3.3783783783783786E-3</v>
      </c>
      <c r="BG91" s="76">
        <v>0.20945945945945946</v>
      </c>
      <c r="BH91" s="76">
        <v>3.3715441672285905E-3</v>
      </c>
      <c r="BI91" s="76">
        <v>3.3738191632928477E-3</v>
      </c>
      <c r="BJ91" s="76">
        <v>6.7658998646820032E-4</v>
      </c>
      <c r="BK91" s="76">
        <v>4.7425474254742545E-3</v>
      </c>
      <c r="BL91" s="76">
        <v>2.6972353337828725E-3</v>
      </c>
      <c r="BM91" s="76">
        <v>3.3715441672285905E-3</v>
      </c>
      <c r="BN91" s="76">
        <v>4.0376850605652759E-3</v>
      </c>
      <c r="BO91" s="76">
        <v>1.3522650439486139E-3</v>
      </c>
      <c r="BP91" s="76">
        <v>2.0338983050847458E-3</v>
      </c>
      <c r="BQ91" s="76">
        <v>1.3540961408259986E-3</v>
      </c>
      <c r="BR91" s="76">
        <v>2.0283975659229209E-3</v>
      </c>
      <c r="BS91" s="76">
        <v>1.3577732518669382E-3</v>
      </c>
      <c r="BT91" s="76">
        <v>0</v>
      </c>
      <c r="BU91" s="76">
        <v>2.0366598778004071E-3</v>
      </c>
      <c r="BV91" s="76">
        <v>2.0352781546811396E-3</v>
      </c>
      <c r="BW91" s="76">
        <v>1.3596193065941536E-3</v>
      </c>
      <c r="BX91" s="76">
        <v>1.3568521031207597E-3</v>
      </c>
      <c r="BY91" s="76">
        <v>2.7247956403269754E-3</v>
      </c>
      <c r="BZ91" s="76">
        <v>2.050580997949419E-3</v>
      </c>
      <c r="CA91" s="76">
        <v>1.3736263736263737E-3</v>
      </c>
      <c r="CB91" s="76">
        <v>1.3774104683195593E-3</v>
      </c>
      <c r="CC91" s="76">
        <v>6.8965517241379305E-4</v>
      </c>
      <c r="CD91" s="76">
        <v>1.3783597518952446E-3</v>
      </c>
      <c r="CE91" s="76">
        <v>2.0718232044198894E-3</v>
      </c>
      <c r="CF91" s="76">
        <v>2.7681660899653978E-3</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1" t="e">
        <f>#REF!</f>
        <v>#REF!</v>
      </c>
      <c r="I92" s="71">
        <v>84</v>
      </c>
      <c r="J92" s="71">
        <v>64</v>
      </c>
      <c r="K92" s="71">
        <v>95</v>
      </c>
      <c r="L92" s="71">
        <v>75</v>
      </c>
      <c r="M92" s="71">
        <v>81</v>
      </c>
      <c r="N92" s="71">
        <v>53</v>
      </c>
      <c r="O92" s="71">
        <v>73</v>
      </c>
      <c r="P92" s="71">
        <v>63</v>
      </c>
      <c r="Q92" s="71">
        <v>95</v>
      </c>
      <c r="R92" s="71">
        <v>71</v>
      </c>
      <c r="S92" s="71">
        <v>93</v>
      </c>
      <c r="T92" s="71">
        <v>63</v>
      </c>
      <c r="U92" s="71">
        <v>88</v>
      </c>
      <c r="V92" s="71">
        <v>76</v>
      </c>
      <c r="W92" s="71">
        <v>91</v>
      </c>
      <c r="X92" s="71">
        <v>63</v>
      </c>
      <c r="Y92" s="71">
        <v>53</v>
      </c>
      <c r="Z92" s="71">
        <v>69</v>
      </c>
      <c r="AA92" s="71">
        <v>66</v>
      </c>
      <c r="AB92" s="71">
        <v>62</v>
      </c>
      <c r="AC92" s="71">
        <v>89</v>
      </c>
      <c r="AD92" s="71">
        <v>66</v>
      </c>
      <c r="AE92" s="71">
        <v>66</v>
      </c>
      <c r="AF92" s="71">
        <v>67</v>
      </c>
      <c r="AG92" s="71">
        <v>34</v>
      </c>
      <c r="AH92" s="71">
        <v>51</v>
      </c>
      <c r="AI92" s="71">
        <v>57</v>
      </c>
      <c r="AJ92" s="71">
        <v>53</v>
      </c>
      <c r="AK92" s="71">
        <v>38</v>
      </c>
      <c r="AL92" s="71">
        <v>57</v>
      </c>
      <c r="AM92" s="71">
        <v>43</v>
      </c>
      <c r="AN92" s="71">
        <v>33</v>
      </c>
      <c r="AO92" s="71">
        <v>44</v>
      </c>
      <c r="AP92" s="71">
        <v>43</v>
      </c>
      <c r="AQ92" s="71">
        <v>32</v>
      </c>
      <c r="AR92" s="71">
        <v>46</v>
      </c>
      <c r="AS92" s="71">
        <v>35</v>
      </c>
      <c r="AT92" s="71">
        <v>16</v>
      </c>
      <c r="AU92" s="71">
        <v>40</v>
      </c>
      <c r="AV92" s="71">
        <v>32</v>
      </c>
      <c r="AW92" s="71">
        <v>25</v>
      </c>
      <c r="AX92" s="71">
        <v>147</v>
      </c>
      <c r="AY92" s="71">
        <v>137</v>
      </c>
      <c r="AZ92" s="71">
        <v>171</v>
      </c>
      <c r="BA92" s="71">
        <v>201</v>
      </c>
      <c r="BB92" s="71">
        <v>158</v>
      </c>
      <c r="BC92" s="71">
        <v>128</v>
      </c>
      <c r="BD92" s="71">
        <v>190</v>
      </c>
      <c r="BE92" s="71">
        <v>186</v>
      </c>
      <c r="BF92" s="71">
        <v>138</v>
      </c>
      <c r="BG92" s="71">
        <v>199</v>
      </c>
      <c r="BH92" s="71">
        <v>203</v>
      </c>
      <c r="BI92" s="71">
        <v>187</v>
      </c>
      <c r="BJ92" s="71">
        <v>198</v>
      </c>
      <c r="BK92" s="71">
        <v>170</v>
      </c>
      <c r="BL92" s="71">
        <v>232</v>
      </c>
      <c r="BM92" s="71">
        <v>171</v>
      </c>
      <c r="BN92" s="71">
        <v>233</v>
      </c>
      <c r="BO92" s="71">
        <v>191</v>
      </c>
      <c r="BP92" s="71">
        <v>256</v>
      </c>
      <c r="BQ92" s="71">
        <v>140</v>
      </c>
      <c r="BR92" s="71">
        <v>204</v>
      </c>
      <c r="BS92" s="71">
        <v>266</v>
      </c>
      <c r="BT92" s="71">
        <v>231</v>
      </c>
      <c r="BU92" s="71">
        <v>36</v>
      </c>
      <c r="BV92" s="71">
        <v>208</v>
      </c>
      <c r="BW92" s="71">
        <v>238</v>
      </c>
      <c r="BX92" s="71">
        <v>259</v>
      </c>
      <c r="BY92" s="71">
        <v>509</v>
      </c>
      <c r="BZ92" s="71">
        <v>271</v>
      </c>
      <c r="CA92" s="71">
        <v>246</v>
      </c>
      <c r="CB92" s="71">
        <v>311</v>
      </c>
      <c r="CC92" s="71">
        <v>286</v>
      </c>
      <c r="CD92" s="71">
        <v>206</v>
      </c>
      <c r="CE92" s="71">
        <v>287</v>
      </c>
      <c r="CF92" s="71">
        <v>312</v>
      </c>
    </row>
    <row r="93" spans="1:84" x14ac:dyDescent="0.25">
      <c r="A93" s="48" t="s">
        <v>88</v>
      </c>
      <c r="B93" s="62" t="s">
        <v>74</v>
      </c>
      <c r="C93" s="63" t="s">
        <v>89</v>
      </c>
      <c r="D93" s="17"/>
      <c r="E93" s="11"/>
      <c r="F93" s="27" t="s">
        <v>68</v>
      </c>
      <c r="G93" s="23" t="e">
        <f ca="1">G92/G8</f>
        <v>#REF!</v>
      </c>
      <c r="H93" s="76" t="e">
        <f>IF(H6=0, 0, H92/H6)</f>
        <v>#REF!</v>
      </c>
      <c r="I93" s="76">
        <v>8.5235920852359207E-3</v>
      </c>
      <c r="J93" s="76">
        <v>6.4836389423563977E-3</v>
      </c>
      <c r="K93" s="76">
        <v>9.6046911333535542E-3</v>
      </c>
      <c r="L93" s="76">
        <v>7.5627709992941413E-3</v>
      </c>
      <c r="M93" s="76">
        <v>8.1472540736270364E-3</v>
      </c>
      <c r="N93" s="76">
        <v>5.3255627009646299E-3</v>
      </c>
      <c r="O93" s="76">
        <v>7.328581467724124E-3</v>
      </c>
      <c r="P93" s="76">
        <v>6.3157894736842104E-3</v>
      </c>
      <c r="Q93" s="76">
        <v>9.5019003800760147E-3</v>
      </c>
      <c r="R93" s="76">
        <v>7.0738268406894487E-3</v>
      </c>
      <c r="S93" s="76">
        <v>9.2500497314501693E-3</v>
      </c>
      <c r="T93" s="76">
        <v>6.2624254473161037E-3</v>
      </c>
      <c r="U93" s="76">
        <v>8.7241003271537627E-3</v>
      </c>
      <c r="V93" s="76">
        <v>7.4972871658281542E-3</v>
      </c>
      <c r="W93" s="76">
        <v>8.9417313550162122E-3</v>
      </c>
      <c r="X93" s="76">
        <v>6.1680046994321523E-3</v>
      </c>
      <c r="Y93" s="76">
        <v>5.1798279906176701E-3</v>
      </c>
      <c r="Z93" s="76">
        <v>6.7376232789766628E-3</v>
      </c>
      <c r="AA93" s="76">
        <v>6.4352574102964121E-3</v>
      </c>
      <c r="AB93" s="76">
        <v>6.022340942204954E-3</v>
      </c>
      <c r="AC93" s="76">
        <v>8.614014711575687E-3</v>
      </c>
      <c r="AD93" s="76">
        <v>6.3780440664862777E-3</v>
      </c>
      <c r="AE93" s="76">
        <v>6.3638993346832517E-3</v>
      </c>
      <c r="AF93" s="76">
        <v>6.4460265537810276E-3</v>
      </c>
      <c r="AG93" s="76">
        <v>3.2645223235717715E-3</v>
      </c>
      <c r="AH93" s="76">
        <v>4.8859934853420191E-3</v>
      </c>
      <c r="AI93" s="76">
        <v>5.4524583891333465E-3</v>
      </c>
      <c r="AJ93" s="76">
        <v>5.068859984697781E-3</v>
      </c>
      <c r="AK93" s="76">
        <v>3.6346245815399329E-3</v>
      </c>
      <c r="AL93" s="76">
        <v>5.445686443106907E-3</v>
      </c>
      <c r="AM93" s="76">
        <v>4.1030534351145041E-3</v>
      </c>
      <c r="AN93" s="76">
        <v>3.1407633006567052E-3</v>
      </c>
      <c r="AO93" s="76">
        <v>4.2577898200116121E-3</v>
      </c>
      <c r="AP93" s="76">
        <v>4.1509798243073654E-3</v>
      </c>
      <c r="AQ93" s="76">
        <v>3.0274361400189215E-3</v>
      </c>
      <c r="AR93" s="76">
        <v>4.4298921417565487E-3</v>
      </c>
      <c r="AS93" s="76">
        <v>3.3653846153846156E-3</v>
      </c>
      <c r="AT93" s="76">
        <v>1.535656013053076E-3</v>
      </c>
      <c r="AU93" s="76">
        <v>3.834723420573291E-3</v>
      </c>
      <c r="AV93" s="76">
        <v>3.0683670534087642E-3</v>
      </c>
      <c r="AW93" s="76">
        <v>2.3955538520505941E-3</v>
      </c>
      <c r="AX93" s="76">
        <v>1.4060258249641321E-2</v>
      </c>
      <c r="AY93" s="76">
        <v>1.3082505729564552E-2</v>
      </c>
      <c r="AZ93" s="76">
        <v>1.6316793893129771E-2</v>
      </c>
      <c r="BA93" s="76">
        <v>1.914832809374107E-2</v>
      </c>
      <c r="BB93" s="76">
        <v>1.5021867275147366E-2</v>
      </c>
      <c r="BC93" s="76">
        <v>1.2126954050213169E-2</v>
      </c>
      <c r="BD93" s="76">
        <v>1.7968602231889539E-2</v>
      </c>
      <c r="BE93" s="76">
        <v>1.7565398054584947E-2</v>
      </c>
      <c r="BF93" s="76">
        <v>1.3018867924528301E-2</v>
      </c>
      <c r="BG93" s="76">
        <v>1.8729411764705883E-2</v>
      </c>
      <c r="BH93" s="76">
        <v>1.9087917254348847E-2</v>
      </c>
      <c r="BI93" s="76">
        <v>1.756693283231564E-2</v>
      </c>
      <c r="BJ93" s="76">
        <v>1.8593295145084045E-2</v>
      </c>
      <c r="BK93" s="76">
        <v>1.5968438850272403E-2</v>
      </c>
      <c r="BL93" s="76">
        <v>2.1790175636329484E-2</v>
      </c>
      <c r="BM93" s="76">
        <v>1.6060862214708368E-2</v>
      </c>
      <c r="BN93" s="76">
        <v>2.1838972724716469E-2</v>
      </c>
      <c r="BO93" s="76">
        <v>1.7877199550730062E-2</v>
      </c>
      <c r="BP93" s="76">
        <v>2.3954337045007955E-2</v>
      </c>
      <c r="BQ93" s="76">
        <v>1.3092677452539045E-2</v>
      </c>
      <c r="BR93" s="76">
        <v>1.9040507746873249E-2</v>
      </c>
      <c r="BS93" s="76">
        <v>2.4797240607812063E-2</v>
      </c>
      <c r="BT93" s="76">
        <v>2.1534445790994686E-2</v>
      </c>
      <c r="BU93" s="76">
        <v>3.3560175258693019E-3</v>
      </c>
      <c r="BV93" s="76">
        <v>1.9381289601192696E-2</v>
      </c>
      <c r="BW93" s="76">
        <v>2.214159456693646E-2</v>
      </c>
      <c r="BX93" s="76">
        <v>2.4059451927542962E-2</v>
      </c>
      <c r="BY93" s="76">
        <v>4.7160196423607893E-2</v>
      </c>
      <c r="BZ93" s="76">
        <v>2.5083302480562755E-2</v>
      </c>
      <c r="CA93" s="76">
        <v>2.2777777777777779E-2</v>
      </c>
      <c r="CB93" s="76">
        <v>2.8756356911696718E-2</v>
      </c>
      <c r="CC93" s="76">
        <v>2.6430089640513816E-2</v>
      </c>
      <c r="CD93" s="76">
        <v>1.9017725258493354E-2</v>
      </c>
      <c r="CE93" s="76">
        <v>2.6483344098920364E-2</v>
      </c>
      <c r="CF93" s="76">
        <v>2.8774324448953243E-2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198</v>
      </c>
      <c r="J94" s="73">
        <v>180</v>
      </c>
      <c r="K94" s="73">
        <v>216</v>
      </c>
      <c r="L94" s="73">
        <v>180</v>
      </c>
      <c r="M94" s="73">
        <v>176</v>
      </c>
      <c r="N94" s="73">
        <v>152</v>
      </c>
      <c r="O94" s="73">
        <v>172</v>
      </c>
      <c r="P94" s="73">
        <v>177</v>
      </c>
      <c r="Q94" s="73">
        <v>212</v>
      </c>
      <c r="R94" s="73">
        <v>176</v>
      </c>
      <c r="S94" s="73">
        <v>222</v>
      </c>
      <c r="T94" s="73">
        <v>183</v>
      </c>
      <c r="U94" s="73">
        <v>205</v>
      </c>
      <c r="V94" s="73">
        <v>181</v>
      </c>
      <c r="W94" s="73">
        <v>212</v>
      </c>
      <c r="X94" s="73">
        <v>149</v>
      </c>
      <c r="Y94" s="73">
        <v>132</v>
      </c>
      <c r="Z94" s="73">
        <v>172</v>
      </c>
      <c r="AA94" s="73">
        <v>148</v>
      </c>
      <c r="AB94" s="73">
        <v>168</v>
      </c>
      <c r="AC94" s="73">
        <v>206</v>
      </c>
      <c r="AD94" s="73">
        <v>169</v>
      </c>
      <c r="AE94" s="73">
        <v>166</v>
      </c>
      <c r="AF94" s="73">
        <v>161</v>
      </c>
      <c r="AG94" s="73">
        <v>89</v>
      </c>
      <c r="AH94" s="73">
        <v>128</v>
      </c>
      <c r="AI94" s="73">
        <v>140</v>
      </c>
      <c r="AJ94" s="73">
        <v>125</v>
      </c>
      <c r="AK94" s="73">
        <v>100</v>
      </c>
      <c r="AL94" s="73">
        <v>151</v>
      </c>
      <c r="AM94" s="73">
        <v>128</v>
      </c>
      <c r="AN94" s="73">
        <v>119</v>
      </c>
      <c r="AO94" s="73">
        <v>139</v>
      </c>
      <c r="AP94" s="73">
        <v>126</v>
      </c>
      <c r="AQ94" s="73">
        <v>130</v>
      </c>
      <c r="AR94" s="73">
        <v>139</v>
      </c>
      <c r="AS94" s="73">
        <v>123</v>
      </c>
      <c r="AT94" s="73">
        <v>81</v>
      </c>
      <c r="AU94" s="73">
        <v>126</v>
      </c>
      <c r="AV94" s="73">
        <v>97</v>
      </c>
      <c r="AW94" s="73">
        <v>79</v>
      </c>
      <c r="AX94" s="73">
        <v>428</v>
      </c>
      <c r="AY94" s="73">
        <v>390</v>
      </c>
      <c r="AZ94" s="73">
        <v>448</v>
      </c>
      <c r="BA94" s="73">
        <v>604</v>
      </c>
      <c r="BB94" s="73">
        <v>448</v>
      </c>
      <c r="BC94" s="73">
        <v>391</v>
      </c>
      <c r="BD94" s="73">
        <v>632</v>
      </c>
      <c r="BE94" s="73">
        <v>484</v>
      </c>
      <c r="BF94" s="73">
        <v>403</v>
      </c>
      <c r="BG94" s="73">
        <v>614</v>
      </c>
      <c r="BH94" s="73">
        <v>514</v>
      </c>
      <c r="BI94" s="73">
        <v>664</v>
      </c>
      <c r="BJ94" s="73">
        <v>587</v>
      </c>
      <c r="BK94" s="73">
        <v>638</v>
      </c>
      <c r="BL94" s="73">
        <v>621</v>
      </c>
      <c r="BM94" s="73">
        <v>626</v>
      </c>
      <c r="BN94" s="73">
        <v>701</v>
      </c>
      <c r="BO94" s="73">
        <v>704</v>
      </c>
      <c r="BP94" s="73">
        <v>631</v>
      </c>
      <c r="BQ94" s="73">
        <v>542</v>
      </c>
      <c r="BR94" s="73">
        <v>463</v>
      </c>
      <c r="BS94" s="73">
        <v>546</v>
      </c>
      <c r="BT94" s="73">
        <v>558</v>
      </c>
      <c r="BU94" s="73">
        <v>113</v>
      </c>
      <c r="BV94" s="73">
        <v>452</v>
      </c>
      <c r="BW94" s="73">
        <v>505</v>
      </c>
      <c r="BX94" s="73">
        <v>562</v>
      </c>
      <c r="BY94" s="73">
        <v>977</v>
      </c>
      <c r="BZ94" s="73">
        <v>508</v>
      </c>
      <c r="CA94" s="73">
        <v>3694</v>
      </c>
      <c r="CB94" s="73">
        <v>552</v>
      </c>
      <c r="CC94" s="73">
        <v>3812</v>
      </c>
      <c r="CD94" s="73">
        <v>3352</v>
      </c>
      <c r="CE94" s="73">
        <v>4017</v>
      </c>
      <c r="CF94" s="73">
        <v>3824</v>
      </c>
    </row>
    <row r="95" spans="1:84" x14ac:dyDescent="0.25">
      <c r="A95" s="48" t="s">
        <v>88</v>
      </c>
      <c r="B95" s="62" t="s">
        <v>74</v>
      </c>
      <c r="C95" s="63" t="s">
        <v>89</v>
      </c>
      <c r="D95" s="17"/>
      <c r="E95" s="11"/>
      <c r="F95" s="27" t="s">
        <v>68</v>
      </c>
      <c r="G95" s="23" t="e">
        <f ca="1">G94/G8</f>
        <v>#REF!</v>
      </c>
      <c r="H95" s="76" t="e">
        <f>IF(H8=0, 0, H94/H8)</f>
        <v>#REF!</v>
      </c>
      <c r="I95" s="76">
        <v>1.6924523463543891E-2</v>
      </c>
      <c r="J95" s="76">
        <v>1.5367540339793392E-2</v>
      </c>
      <c r="K95" s="76">
        <v>1.8433179723502304E-2</v>
      </c>
      <c r="L95" s="76">
        <v>1.5337423312883436E-2</v>
      </c>
      <c r="M95" s="76">
        <v>1.4973625999659691E-2</v>
      </c>
      <c r="N95" s="76">
        <v>1.2942779291553134E-2</v>
      </c>
      <c r="O95" s="76">
        <v>1.4655760054533061E-2</v>
      </c>
      <c r="P95" s="76">
        <v>1.507280933321979E-2</v>
      </c>
      <c r="Q95" s="76">
        <v>1.8025678088597907E-2</v>
      </c>
      <c r="R95" s="76">
        <v>1.4919047215393744E-2</v>
      </c>
      <c r="S95" s="76">
        <v>1.8784904383144355E-2</v>
      </c>
      <c r="T95" s="76">
        <v>1.5480923779714068E-2</v>
      </c>
      <c r="U95" s="76">
        <v>1.7318577342231984E-2</v>
      </c>
      <c r="V95" s="76">
        <v>1.5230562100302929E-2</v>
      </c>
      <c r="W95" s="76">
        <v>1.7779268701777928E-2</v>
      </c>
      <c r="X95" s="76">
        <v>1.2459235722050339E-2</v>
      </c>
      <c r="Y95" s="76">
        <v>1.1033099297893681E-2</v>
      </c>
      <c r="Z95" s="76">
        <v>1.4358460639452375E-2</v>
      </c>
      <c r="AA95" s="76">
        <v>1.2340531976986575E-2</v>
      </c>
      <c r="AB95" s="76">
        <v>1.3969732246798603E-2</v>
      </c>
      <c r="AC95" s="76">
        <v>1.7081260364842456E-2</v>
      </c>
      <c r="AD95" s="76">
        <v>1.3994700231864856E-2</v>
      </c>
      <c r="AE95" s="76">
        <v>1.3719008264462811E-2</v>
      </c>
      <c r="AF95" s="76">
        <v>1.3272877164056059E-2</v>
      </c>
      <c r="AG95" s="76">
        <v>7.3245000411488763E-3</v>
      </c>
      <c r="AH95" s="76">
        <v>1.0516802234820474E-2</v>
      </c>
      <c r="AI95" s="76">
        <v>1.1490479317137229E-2</v>
      </c>
      <c r="AJ95" s="76">
        <v>1.026019863744562E-2</v>
      </c>
      <c r="AK95" s="76">
        <v>8.2074852265265931E-3</v>
      </c>
      <c r="AL95" s="76">
        <v>1.2382123821238213E-2</v>
      </c>
      <c r="AM95" s="76">
        <v>1.0488364470665356E-2</v>
      </c>
      <c r="AN95" s="76">
        <v>9.7301717089125096E-3</v>
      </c>
      <c r="AO95" s="76">
        <v>1.1738873405962334E-2</v>
      </c>
      <c r="AP95" s="76">
        <v>1.062036412677006E-2</v>
      </c>
      <c r="AQ95" s="76">
        <v>1.0584595342778049E-2</v>
      </c>
      <c r="AR95" s="76">
        <v>1.1696398519017166E-2</v>
      </c>
      <c r="AS95" s="76">
        <v>1.0339609952925353E-2</v>
      </c>
      <c r="AT95" s="76">
        <v>6.8010075566750632E-3</v>
      </c>
      <c r="AU95" s="76">
        <v>1.0567810114903967E-2</v>
      </c>
      <c r="AV95" s="76">
        <v>8.1382666331068047E-3</v>
      </c>
      <c r="AW95" s="76">
        <v>6.6286289645913748E-3</v>
      </c>
      <c r="AX95" s="76">
        <v>3.5845896147403682E-2</v>
      </c>
      <c r="AY95" s="76">
        <v>3.2644178454842222E-2</v>
      </c>
      <c r="AZ95" s="76">
        <v>3.7467592205402696E-2</v>
      </c>
      <c r="BA95" s="76">
        <v>5.0446838720454357E-2</v>
      </c>
      <c r="BB95" s="76">
        <v>3.7348895373072115E-2</v>
      </c>
      <c r="BC95" s="76">
        <v>3.2485875706214688E-2</v>
      </c>
      <c r="BD95" s="76">
        <v>5.2426379095810868E-2</v>
      </c>
      <c r="BE95" s="76">
        <v>4.0119363395225462E-2</v>
      </c>
      <c r="BF95" s="76">
        <v>3.3360927152317879E-2</v>
      </c>
      <c r="BG95" s="76">
        <v>5.0722841800908712E-2</v>
      </c>
      <c r="BH95" s="76">
        <v>4.2416240303680477E-2</v>
      </c>
      <c r="BI95" s="76">
        <v>5.4753855034221158E-2</v>
      </c>
      <c r="BJ95" s="76">
        <v>4.8404386905252741E-2</v>
      </c>
      <c r="BK95" s="76">
        <v>5.2631578947368418E-2</v>
      </c>
      <c r="BL95" s="76">
        <v>5.1195383347073374E-2</v>
      </c>
      <c r="BM95" s="76">
        <v>5.1607584501236606E-2</v>
      </c>
      <c r="BN95" s="76">
        <v>5.7671740024681201E-2</v>
      </c>
      <c r="BO95" s="76">
        <v>5.7880457124064789E-2</v>
      </c>
      <c r="BP95" s="76">
        <v>5.1882913994408815E-2</v>
      </c>
      <c r="BQ95" s="76">
        <v>4.4535743631881675E-2</v>
      </c>
      <c r="BR95" s="76">
        <v>3.7972607233658653E-2</v>
      </c>
      <c r="BS95" s="76">
        <v>4.475409836065574E-2</v>
      </c>
      <c r="BT95" s="76">
        <v>4.5737704918032786E-2</v>
      </c>
      <c r="BU95" s="76">
        <v>9.2622950819672128E-3</v>
      </c>
      <c r="BV95" s="76">
        <v>3.7030968376208423E-2</v>
      </c>
      <c r="BW95" s="76">
        <v>4.1325695581014732E-2</v>
      </c>
      <c r="BX95" s="76">
        <v>4.5918784214396602E-2</v>
      </c>
      <c r="BY95" s="76">
        <v>7.9683549465785819E-2</v>
      </c>
      <c r="BZ95" s="76">
        <v>4.1411918154397979E-2</v>
      </c>
      <c r="CA95" s="76">
        <v>0.30140339425587465</v>
      </c>
      <c r="CB95" s="76">
        <v>4.4998777207141114E-2</v>
      </c>
      <c r="CC95" s="76">
        <v>0.31065112867736938</v>
      </c>
      <c r="CD95" s="76">
        <v>0.27289750061060003</v>
      </c>
      <c r="CE95" s="76">
        <v>0.32698412698412699</v>
      </c>
      <c r="CF95" s="76">
        <v>0.31119791666666669</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1" t="e">
        <f>#REF!</f>
        <v>#REF!</v>
      </c>
      <c r="I96" s="71">
        <v>54</v>
      </c>
      <c r="J96" s="71">
        <v>54</v>
      </c>
      <c r="K96" s="71">
        <v>51</v>
      </c>
      <c r="L96" s="71">
        <v>33</v>
      </c>
      <c r="M96" s="71">
        <v>50</v>
      </c>
      <c r="N96" s="71">
        <v>52</v>
      </c>
      <c r="O96" s="71">
        <v>56</v>
      </c>
      <c r="P96" s="71">
        <v>55</v>
      </c>
      <c r="Q96" s="71">
        <v>53</v>
      </c>
      <c r="R96" s="71">
        <v>49</v>
      </c>
      <c r="S96" s="71">
        <v>54</v>
      </c>
      <c r="T96" s="71">
        <v>52</v>
      </c>
      <c r="U96" s="71">
        <v>56</v>
      </c>
      <c r="V96" s="71">
        <v>49</v>
      </c>
      <c r="W96" s="71">
        <v>52</v>
      </c>
      <c r="X96" s="71">
        <v>55</v>
      </c>
      <c r="Y96" s="71">
        <v>53</v>
      </c>
      <c r="Z96" s="71">
        <v>56</v>
      </c>
      <c r="AA96" s="71">
        <v>51</v>
      </c>
      <c r="AB96" s="71">
        <v>61</v>
      </c>
      <c r="AC96" s="71">
        <v>56</v>
      </c>
      <c r="AD96" s="71">
        <v>56</v>
      </c>
      <c r="AE96" s="71">
        <v>62</v>
      </c>
      <c r="AF96" s="71">
        <v>58</v>
      </c>
      <c r="AG96" s="71">
        <v>34</v>
      </c>
      <c r="AH96" s="71">
        <v>50</v>
      </c>
      <c r="AI96" s="71">
        <v>55</v>
      </c>
      <c r="AJ96" s="71">
        <v>61</v>
      </c>
      <c r="AK96" s="71">
        <v>61</v>
      </c>
      <c r="AL96" s="71">
        <v>47</v>
      </c>
      <c r="AM96" s="71">
        <v>63</v>
      </c>
      <c r="AN96" s="71">
        <v>65</v>
      </c>
      <c r="AO96" s="71">
        <v>59</v>
      </c>
      <c r="AP96" s="71">
        <v>64</v>
      </c>
      <c r="AQ96" s="71">
        <v>64</v>
      </c>
      <c r="AR96" s="71">
        <v>55</v>
      </c>
      <c r="AS96" s="71">
        <v>63</v>
      </c>
      <c r="AT96" s="71">
        <v>61</v>
      </c>
      <c r="AU96" s="71">
        <v>34</v>
      </c>
      <c r="AV96" s="71">
        <v>63</v>
      </c>
      <c r="AW96" s="71">
        <v>41</v>
      </c>
      <c r="AX96" s="71">
        <v>59</v>
      </c>
      <c r="AY96" s="71">
        <v>60</v>
      </c>
      <c r="AZ96" s="71">
        <v>54</v>
      </c>
      <c r="BA96" s="71">
        <v>55</v>
      </c>
      <c r="BB96" s="71">
        <v>55</v>
      </c>
      <c r="BC96" s="71">
        <v>50</v>
      </c>
      <c r="BD96" s="71">
        <v>50</v>
      </c>
      <c r="BE96" s="71">
        <v>41</v>
      </c>
      <c r="BF96" s="71">
        <v>51</v>
      </c>
      <c r="BG96" s="71">
        <v>50</v>
      </c>
      <c r="BH96" s="71">
        <v>62</v>
      </c>
      <c r="BI96" s="71">
        <v>52</v>
      </c>
      <c r="BJ96" s="71">
        <v>56</v>
      </c>
      <c r="BK96" s="71">
        <v>65</v>
      </c>
      <c r="BL96" s="71">
        <v>50</v>
      </c>
      <c r="BM96" s="71">
        <v>55</v>
      </c>
      <c r="BN96" s="71">
        <v>66</v>
      </c>
      <c r="BO96" s="71">
        <v>53</v>
      </c>
      <c r="BP96" s="71">
        <v>49</v>
      </c>
      <c r="BQ96" s="71">
        <v>36</v>
      </c>
      <c r="BR96" s="71">
        <v>64</v>
      </c>
      <c r="BS96" s="71">
        <v>53</v>
      </c>
      <c r="BT96" s="71">
        <v>36</v>
      </c>
      <c r="BU96" s="71">
        <v>47</v>
      </c>
      <c r="BV96" s="71">
        <v>61</v>
      </c>
      <c r="BW96" s="71">
        <v>62</v>
      </c>
      <c r="BX96" s="71">
        <v>55</v>
      </c>
      <c r="BY96" s="71">
        <v>52</v>
      </c>
      <c r="BZ96" s="71">
        <v>42</v>
      </c>
      <c r="CA96" s="71">
        <v>31</v>
      </c>
      <c r="CB96" s="71">
        <v>9</v>
      </c>
      <c r="CC96" s="71">
        <v>37</v>
      </c>
      <c r="CD96" s="71">
        <v>50</v>
      </c>
      <c r="CE96" s="71">
        <v>53</v>
      </c>
      <c r="CF96" s="71">
        <v>39</v>
      </c>
    </row>
    <row r="97" spans="1:84" x14ac:dyDescent="0.25">
      <c r="A97" s="48" t="s">
        <v>88</v>
      </c>
      <c r="B97" s="62" t="s">
        <v>74</v>
      </c>
      <c r="C97" s="63" t="s">
        <v>89</v>
      </c>
      <c r="D97" s="17"/>
      <c r="E97" s="11"/>
      <c r="F97" s="27" t="s">
        <v>68</v>
      </c>
      <c r="G97" s="23" t="e">
        <f ca="1">G96/G8</f>
        <v>#REF!</v>
      </c>
      <c r="H97" s="76" t="e">
        <f>IF(H5=0, 0, H96/H5)</f>
        <v>#REF!</v>
      </c>
      <c r="I97" s="76">
        <v>2.9284164859002169E-2</v>
      </c>
      <c r="J97" s="76">
        <v>2.9315960912052116E-2</v>
      </c>
      <c r="K97" s="76">
        <v>2.7914614121510674E-2</v>
      </c>
      <c r="L97" s="76">
        <v>1.8141836173721827E-2</v>
      </c>
      <c r="M97" s="76">
        <v>2.759381898454746E-2</v>
      </c>
      <c r="N97" s="76">
        <v>2.9017857142857144E-2</v>
      </c>
      <c r="O97" s="76">
        <v>3.1549295774647886E-2</v>
      </c>
      <c r="P97" s="76">
        <v>3.1108597285067874E-2</v>
      </c>
      <c r="Q97" s="76">
        <v>3.0062393647192286E-2</v>
      </c>
      <c r="R97" s="76">
        <v>2.784090909090909E-2</v>
      </c>
      <c r="S97" s="76">
        <v>3.0612244897959183E-2</v>
      </c>
      <c r="T97" s="76">
        <v>2.9528676888131742E-2</v>
      </c>
      <c r="U97" s="76">
        <v>3.2000000000000001E-2</v>
      </c>
      <c r="V97" s="76">
        <v>2.8048082427017746E-2</v>
      </c>
      <c r="W97" s="76">
        <v>2.9765311963365768E-2</v>
      </c>
      <c r="X97" s="76">
        <v>3.151862464183381E-2</v>
      </c>
      <c r="Y97" s="76">
        <v>3.0600461893764433E-2</v>
      </c>
      <c r="Z97" s="76">
        <v>3.2220943613348679E-2</v>
      </c>
      <c r="AA97" s="76">
        <v>2.9360967184801381E-2</v>
      </c>
      <c r="AB97" s="76">
        <v>3.5239745811669554E-2</v>
      </c>
      <c r="AC97" s="76">
        <v>3.2407407407407406E-2</v>
      </c>
      <c r="AD97" s="76">
        <v>3.2407407407407406E-2</v>
      </c>
      <c r="AE97" s="76">
        <v>3.5858877964141125E-2</v>
      </c>
      <c r="AF97" s="76">
        <v>3.3410138248847927E-2</v>
      </c>
      <c r="AG97" s="76">
        <v>1.9585253456221197E-2</v>
      </c>
      <c r="AH97" s="76">
        <v>2.8851702250432775E-2</v>
      </c>
      <c r="AI97" s="76">
        <v>3.1791907514450865E-2</v>
      </c>
      <c r="AJ97" s="76">
        <v>3.5321366531557617E-2</v>
      </c>
      <c r="AK97" s="76">
        <v>3.5280508964719494E-2</v>
      </c>
      <c r="AL97" s="76">
        <v>2.7199074074074073E-2</v>
      </c>
      <c r="AM97" s="76">
        <v>3.6542923433874712E-2</v>
      </c>
      <c r="AN97" s="76">
        <v>3.772489843296576E-2</v>
      </c>
      <c r="AO97" s="76">
        <v>3.9150630391506305E-2</v>
      </c>
      <c r="AP97" s="76">
        <v>4.2524916943521597E-2</v>
      </c>
      <c r="AQ97" s="76">
        <v>3.7383177570093455E-2</v>
      </c>
      <c r="AR97" s="76">
        <v>3.6666666666666667E-2</v>
      </c>
      <c r="AS97" s="76">
        <v>4.2112299465240643E-2</v>
      </c>
      <c r="AT97" s="76">
        <v>4.0912139503688799E-2</v>
      </c>
      <c r="AU97" s="76">
        <v>2.2788203753351208E-2</v>
      </c>
      <c r="AV97" s="76">
        <v>4.2281879194630875E-2</v>
      </c>
      <c r="AW97" s="76">
        <v>2.766531713900135E-2</v>
      </c>
      <c r="AX97" s="76">
        <v>3.9730639730639727E-2</v>
      </c>
      <c r="AY97" s="76">
        <v>4.0677966101694912E-2</v>
      </c>
      <c r="AZ97" s="76">
        <v>3.6560595802301962E-2</v>
      </c>
      <c r="BA97" s="76">
        <v>3.7262872628726289E-2</v>
      </c>
      <c r="BB97" s="76">
        <v>3.7237643872714964E-2</v>
      </c>
      <c r="BC97" s="76">
        <v>3.3760972316002703E-2</v>
      </c>
      <c r="BD97" s="76">
        <v>3.3760972316002703E-2</v>
      </c>
      <c r="BE97" s="76">
        <v>2.7796610169491524E-2</v>
      </c>
      <c r="BF97" s="76">
        <v>3.4459459459459461E-2</v>
      </c>
      <c r="BG97" s="76">
        <v>3.3783783783783786E-2</v>
      </c>
      <c r="BH97" s="76">
        <v>4.1807147673634526E-2</v>
      </c>
      <c r="BI97" s="76">
        <v>3.5087719298245612E-2</v>
      </c>
      <c r="BJ97" s="76">
        <v>3.7889039242219216E-2</v>
      </c>
      <c r="BK97" s="76">
        <v>4.4037940379403791E-2</v>
      </c>
      <c r="BL97" s="76">
        <v>3.3715441672285906E-2</v>
      </c>
      <c r="BM97" s="76">
        <v>3.7086985839514496E-2</v>
      </c>
      <c r="BN97" s="76">
        <v>4.4414535666218037E-2</v>
      </c>
      <c r="BO97" s="76">
        <v>3.5835023664638269E-2</v>
      </c>
      <c r="BP97" s="76">
        <v>3.3220338983050844E-2</v>
      </c>
      <c r="BQ97" s="76">
        <v>2.4373730534867976E-2</v>
      </c>
      <c r="BR97" s="76">
        <v>4.3272481406355645E-2</v>
      </c>
      <c r="BS97" s="76">
        <v>3.5980991174473863E-2</v>
      </c>
      <c r="BT97" s="76">
        <v>2.4439918533604887E-2</v>
      </c>
      <c r="BU97" s="76">
        <v>3.1907671418873046E-2</v>
      </c>
      <c r="BV97" s="76">
        <v>4.1383989145183174E-2</v>
      </c>
      <c r="BW97" s="76">
        <v>4.2148198504418762E-2</v>
      </c>
      <c r="BX97" s="76">
        <v>3.7313432835820892E-2</v>
      </c>
      <c r="BY97" s="76">
        <v>3.5422343324250684E-2</v>
      </c>
      <c r="BZ97" s="76">
        <v>2.8708133971291867E-2</v>
      </c>
      <c r="CA97" s="76">
        <v>2.1291208791208792E-2</v>
      </c>
      <c r="CB97" s="76">
        <v>6.1983471074380167E-3</v>
      </c>
      <c r="CC97" s="76">
        <v>2.5517241379310347E-2</v>
      </c>
      <c r="CD97" s="76">
        <v>3.445899379738112E-2</v>
      </c>
      <c r="CE97" s="76">
        <v>3.6602209944751378E-2</v>
      </c>
      <c r="CF97" s="76">
        <v>2.698961937716263E-2</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1" t="e">
        <f>#REF!</f>
        <v>#REF!</v>
      </c>
      <c r="I98" s="71">
        <v>1500</v>
      </c>
      <c r="J98" s="71">
        <v>1675</v>
      </c>
      <c r="K98" s="71">
        <v>1746</v>
      </c>
      <c r="L98" s="71">
        <v>1562</v>
      </c>
      <c r="M98" s="71">
        <v>1568</v>
      </c>
      <c r="N98" s="71">
        <v>1538</v>
      </c>
      <c r="O98" s="71">
        <v>1498</v>
      </c>
      <c r="P98" s="71">
        <v>1480</v>
      </c>
      <c r="Q98" s="71">
        <v>1668</v>
      </c>
      <c r="R98" s="71">
        <v>1451</v>
      </c>
      <c r="S98" s="71">
        <v>1555</v>
      </c>
      <c r="T98" s="71">
        <v>1650</v>
      </c>
      <c r="U98" s="71">
        <v>1592</v>
      </c>
      <c r="V98" s="71">
        <v>1557</v>
      </c>
      <c r="W98" s="71">
        <v>1696</v>
      </c>
      <c r="X98" s="71">
        <v>1527</v>
      </c>
      <c r="Y98" s="71">
        <v>1395</v>
      </c>
      <c r="Z98" s="71">
        <v>1618</v>
      </c>
      <c r="AA98" s="71">
        <v>1559</v>
      </c>
      <c r="AB98" s="71">
        <v>1625</v>
      </c>
      <c r="AC98" s="71">
        <v>1594</v>
      </c>
      <c r="AD98" s="71">
        <v>1429</v>
      </c>
      <c r="AE98" s="71">
        <v>1310</v>
      </c>
      <c r="AF98" s="71">
        <v>1410</v>
      </c>
      <c r="AG98" s="71">
        <v>891</v>
      </c>
      <c r="AH98" s="71">
        <v>1138</v>
      </c>
      <c r="AI98" s="71">
        <v>1293</v>
      </c>
      <c r="AJ98" s="71">
        <v>1263</v>
      </c>
      <c r="AK98" s="71">
        <v>1058</v>
      </c>
      <c r="AL98" s="71">
        <v>1285</v>
      </c>
      <c r="AM98" s="71">
        <v>1251</v>
      </c>
      <c r="AN98" s="71">
        <v>1222</v>
      </c>
      <c r="AO98" s="71">
        <v>1268</v>
      </c>
      <c r="AP98" s="71">
        <v>1094</v>
      </c>
      <c r="AQ98" s="71">
        <v>1015</v>
      </c>
      <c r="AR98" s="71">
        <v>1064</v>
      </c>
      <c r="AS98" s="71">
        <v>1063</v>
      </c>
      <c r="AT98" s="71">
        <v>962</v>
      </c>
      <c r="AU98" s="71">
        <v>1158</v>
      </c>
      <c r="AV98" s="71">
        <v>1007</v>
      </c>
      <c r="AW98" s="71">
        <v>823</v>
      </c>
      <c r="AX98" s="71">
        <v>3400</v>
      </c>
      <c r="AY98" s="71">
        <v>3183</v>
      </c>
      <c r="AZ98" s="71">
        <v>2840</v>
      </c>
      <c r="BA98" s="71">
        <v>3933</v>
      </c>
      <c r="BB98" s="71">
        <v>3546</v>
      </c>
      <c r="BC98" s="71">
        <v>2567</v>
      </c>
      <c r="BD98" s="71">
        <v>4165</v>
      </c>
      <c r="BE98" s="71">
        <v>3747</v>
      </c>
      <c r="BF98" s="71">
        <v>2721</v>
      </c>
      <c r="BG98" s="71">
        <v>8379</v>
      </c>
      <c r="BH98" s="71">
        <v>3847</v>
      </c>
      <c r="BI98" s="71">
        <v>4740</v>
      </c>
      <c r="BJ98" s="71">
        <v>4407</v>
      </c>
      <c r="BK98" s="71">
        <v>4649</v>
      </c>
      <c r="BL98" s="71">
        <v>4523</v>
      </c>
      <c r="BM98" s="71">
        <v>4172</v>
      </c>
      <c r="BN98" s="71">
        <v>4842</v>
      </c>
      <c r="BO98" s="71">
        <v>4892</v>
      </c>
      <c r="BP98" s="71">
        <v>4372</v>
      </c>
      <c r="BQ98" s="71">
        <v>3472</v>
      </c>
      <c r="BR98" s="71">
        <v>3636</v>
      </c>
      <c r="BS98" s="71">
        <v>4129</v>
      </c>
      <c r="BT98" s="71">
        <v>3794</v>
      </c>
      <c r="BU98" s="71">
        <v>1122</v>
      </c>
      <c r="BV98" s="71">
        <v>3795</v>
      </c>
      <c r="BW98" s="71">
        <v>3707</v>
      </c>
      <c r="BX98" s="71">
        <v>3760</v>
      </c>
      <c r="BY98" s="71">
        <v>3693</v>
      </c>
      <c r="BZ98" s="71">
        <v>3667</v>
      </c>
      <c r="CA98" s="71">
        <v>18211</v>
      </c>
      <c r="CB98" s="71">
        <v>543</v>
      </c>
      <c r="CC98" s="71">
        <v>3775</v>
      </c>
      <c r="CD98" s="71">
        <v>3302</v>
      </c>
      <c r="CE98" s="71">
        <v>3964</v>
      </c>
      <c r="CF98" s="71">
        <v>3785</v>
      </c>
    </row>
    <row r="99" spans="1:84" x14ac:dyDescent="0.25">
      <c r="A99" s="48" t="s">
        <v>88</v>
      </c>
      <c r="B99" s="62" t="s">
        <v>74</v>
      </c>
      <c r="C99" s="63" t="s">
        <v>89</v>
      </c>
      <c r="D99" s="17"/>
      <c r="E99" s="11"/>
      <c r="F99" s="27" t="s">
        <v>68</v>
      </c>
      <c r="G99" s="23" t="e">
        <f ca="1">G98/G8</f>
        <v>#REF!</v>
      </c>
      <c r="H99" s="76" t="e">
        <f>IF(H6=0, 0, H98/H6)</f>
        <v>#REF!</v>
      </c>
      <c r="I99" s="76">
        <v>0.15220700152207001</v>
      </c>
      <c r="J99" s="76">
        <v>0.16968898794448384</v>
      </c>
      <c r="K99" s="76">
        <v>0.17652411282984531</v>
      </c>
      <c r="L99" s="76">
        <v>0.15750731067863266</v>
      </c>
      <c r="M99" s="76">
        <v>0.15771474552403944</v>
      </c>
      <c r="N99" s="76">
        <v>0.15454180064308681</v>
      </c>
      <c r="O99" s="76">
        <v>0.15038650737877723</v>
      </c>
      <c r="P99" s="76">
        <v>0.14837092731829574</v>
      </c>
      <c r="Q99" s="76">
        <v>0.16683336667333468</v>
      </c>
      <c r="R99" s="76">
        <v>0.14456510909634354</v>
      </c>
      <c r="S99" s="76">
        <v>0.15466481002586036</v>
      </c>
      <c r="T99" s="76">
        <v>0.16401590457256462</v>
      </c>
      <c r="U99" s="76">
        <v>0.15782690591850898</v>
      </c>
      <c r="V99" s="76">
        <v>0.15359573838413731</v>
      </c>
      <c r="W99" s="76">
        <v>0.16665028986931316</v>
      </c>
      <c r="X99" s="76">
        <v>0.14950068533385549</v>
      </c>
      <c r="Y99" s="76">
        <v>0.13633698201720093</v>
      </c>
      <c r="Z99" s="76">
        <v>0.15799238355629333</v>
      </c>
      <c r="AA99" s="76">
        <v>0.15200858034321374</v>
      </c>
      <c r="AB99" s="76">
        <v>0.15784361340456532</v>
      </c>
      <c r="AC99" s="76">
        <v>0.15427797135114207</v>
      </c>
      <c r="AD99" s="76">
        <v>0.13809431774255895</v>
      </c>
      <c r="AE99" s="76">
        <v>0.12631375952174331</v>
      </c>
      <c r="AF99" s="76">
        <v>0.1356551856840485</v>
      </c>
      <c r="AG99" s="76">
        <v>8.5549687950072006E-2</v>
      </c>
      <c r="AH99" s="76">
        <v>0.1090247173788082</v>
      </c>
      <c r="AI99" s="76">
        <v>0.12368471398507748</v>
      </c>
      <c r="AJ99" s="76">
        <v>0.12079188982402449</v>
      </c>
      <c r="AK99" s="76">
        <v>0.10119560019129603</v>
      </c>
      <c r="AL99" s="76">
        <v>0.12276679086653292</v>
      </c>
      <c r="AM99" s="76">
        <v>0.11937022900763358</v>
      </c>
      <c r="AN99" s="76">
        <v>0.11630341676977253</v>
      </c>
      <c r="AO99" s="76">
        <v>0.12270176117669827</v>
      </c>
      <c r="AP99" s="76">
        <v>0.10560864948354089</v>
      </c>
      <c r="AQ99" s="76">
        <v>9.602649006622517E-2</v>
      </c>
      <c r="AR99" s="76">
        <v>0.1024653312788906</v>
      </c>
      <c r="AS99" s="76">
        <v>0.10221153846153846</v>
      </c>
      <c r="AT99" s="76">
        <v>9.2331317784816208E-2</v>
      </c>
      <c r="AU99" s="76">
        <v>0.11101524302559677</v>
      </c>
      <c r="AV99" s="76">
        <v>9.6557675711957044E-2</v>
      </c>
      <c r="AW99" s="76">
        <v>7.8861632809505561E-2</v>
      </c>
      <c r="AX99" s="76">
        <v>0.32520325203252032</v>
      </c>
      <c r="AY99" s="76">
        <v>0.30395339954163486</v>
      </c>
      <c r="AZ99" s="76">
        <v>0.27099236641221375</v>
      </c>
      <c r="BA99" s="76">
        <v>0.37467847956559019</v>
      </c>
      <c r="BB99" s="76">
        <v>0.33713633770678836</v>
      </c>
      <c r="BC99" s="76">
        <v>0.24320227380388443</v>
      </c>
      <c r="BD99" s="76">
        <v>0.39389067524115756</v>
      </c>
      <c r="BE99" s="76">
        <v>0.35385777693833226</v>
      </c>
      <c r="BF99" s="76">
        <v>0.25669811320754715</v>
      </c>
      <c r="BG99" s="76">
        <v>0.78861176470588235</v>
      </c>
      <c r="BH99" s="76">
        <v>0.36173013634226608</v>
      </c>
      <c r="BI99" s="76">
        <v>0.4452794739314232</v>
      </c>
      <c r="BJ99" s="76">
        <v>0.41384167527467369</v>
      </c>
      <c r="BK99" s="76">
        <v>0.43668983655833177</v>
      </c>
      <c r="BL99" s="76">
        <v>0.42481450173757868</v>
      </c>
      <c r="BM99" s="76">
        <v>0.39184746877054571</v>
      </c>
      <c r="BN99" s="76">
        <v>0.45383822288874309</v>
      </c>
      <c r="BO99" s="76">
        <v>0.45788094346686636</v>
      </c>
      <c r="BP99" s="76">
        <v>0.40909516234677645</v>
      </c>
      <c r="BQ99" s="76">
        <v>0.3246984008229683</v>
      </c>
      <c r="BR99" s="76">
        <v>0.3393690498413291</v>
      </c>
      <c r="BS99" s="76">
        <v>0.3849165656753985</v>
      </c>
      <c r="BT99" s="76">
        <v>0.35368695814300366</v>
      </c>
      <c r="BU99" s="76">
        <v>0.1045958795562599</v>
      </c>
      <c r="BV99" s="76">
        <v>0.35361535594483789</v>
      </c>
      <c r="BW99" s="76">
        <v>0.34486929016652712</v>
      </c>
      <c r="BX99" s="76">
        <v>0.34928007431490943</v>
      </c>
      <c r="BY99" s="76">
        <v>0.34216621884554804</v>
      </c>
      <c r="BZ99" s="76">
        <v>0.33941132913735655</v>
      </c>
      <c r="CA99" s="76">
        <v>1.6862037037037036</v>
      </c>
      <c r="CB99" s="76">
        <v>5.0208044382801666E-2</v>
      </c>
      <c r="CC99" s="76">
        <v>0.34885870067461416</v>
      </c>
      <c r="CD99" s="76">
        <v>0.30483751846381091</v>
      </c>
      <c r="CE99" s="76">
        <v>0.36578388853003596</v>
      </c>
      <c r="CF99" s="76">
        <v>0.34907313474130774</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805</v>
      </c>
      <c r="J102" s="73">
        <v>937</v>
      </c>
      <c r="K102" s="73">
        <v>834</v>
      </c>
      <c r="L102" s="73">
        <v>802</v>
      </c>
      <c r="M102" s="73">
        <v>874</v>
      </c>
      <c r="N102" s="73">
        <v>847</v>
      </c>
      <c r="O102" s="73">
        <v>847</v>
      </c>
      <c r="P102" s="73">
        <v>806</v>
      </c>
      <c r="Q102" s="73">
        <v>908</v>
      </c>
      <c r="R102" s="73">
        <v>826</v>
      </c>
      <c r="S102" s="73">
        <v>806</v>
      </c>
      <c r="T102" s="73">
        <v>556</v>
      </c>
      <c r="U102" s="73">
        <v>442</v>
      </c>
      <c r="V102" s="73">
        <v>473</v>
      </c>
      <c r="W102" s="73">
        <v>446</v>
      </c>
      <c r="X102" s="73">
        <v>396</v>
      </c>
      <c r="Y102" s="73">
        <v>439</v>
      </c>
      <c r="Z102" s="73">
        <v>440</v>
      </c>
      <c r="AA102" s="73">
        <v>444</v>
      </c>
      <c r="AB102" s="73">
        <v>430</v>
      </c>
      <c r="AC102" s="73">
        <v>409</v>
      </c>
      <c r="AD102" s="73">
        <v>424</v>
      </c>
      <c r="AE102" s="73">
        <v>437</v>
      </c>
      <c r="AF102" s="73">
        <v>389</v>
      </c>
      <c r="AG102" s="73">
        <v>438</v>
      </c>
      <c r="AH102" s="73">
        <v>2224</v>
      </c>
      <c r="AI102" s="73">
        <v>1991</v>
      </c>
      <c r="AJ102" s="73">
        <v>2657</v>
      </c>
      <c r="AK102" s="73">
        <v>2059</v>
      </c>
      <c r="AL102" s="73">
        <v>1964</v>
      </c>
      <c r="AM102" s="73">
        <v>2413</v>
      </c>
      <c r="AN102" s="73">
        <v>1913</v>
      </c>
      <c r="AO102" s="73">
        <v>2046</v>
      </c>
      <c r="AP102" s="73">
        <v>2523</v>
      </c>
      <c r="AQ102" s="73">
        <v>3374</v>
      </c>
      <c r="AR102" s="73">
        <v>4016</v>
      </c>
      <c r="AS102" s="73">
        <v>2438</v>
      </c>
      <c r="AT102" s="73">
        <v>2288</v>
      </c>
      <c r="AU102" s="73">
        <v>2059</v>
      </c>
      <c r="AV102" s="73">
        <v>2588</v>
      </c>
      <c r="AW102" s="73">
        <v>1835</v>
      </c>
      <c r="AX102" s="73">
        <v>1981</v>
      </c>
      <c r="AY102" s="73">
        <v>2224</v>
      </c>
      <c r="AZ102" s="73">
        <v>1782</v>
      </c>
      <c r="BA102" s="73">
        <v>3126</v>
      </c>
      <c r="BB102" s="73">
        <v>2259</v>
      </c>
      <c r="BC102" s="73">
        <v>1876</v>
      </c>
      <c r="BD102" s="73">
        <v>2295</v>
      </c>
      <c r="BE102" s="73">
        <v>1638</v>
      </c>
      <c r="BF102" s="73">
        <v>1841</v>
      </c>
      <c r="BG102" s="73">
        <v>1692</v>
      </c>
      <c r="BH102" s="73">
        <v>1929</v>
      </c>
      <c r="BI102" s="73">
        <v>1922</v>
      </c>
      <c r="BJ102" s="73">
        <v>1706</v>
      </c>
      <c r="BK102" s="73">
        <v>1875</v>
      </c>
      <c r="BL102" s="73">
        <v>1778</v>
      </c>
      <c r="BM102" s="73">
        <v>1743</v>
      </c>
      <c r="BN102" s="73">
        <v>1964</v>
      </c>
      <c r="BO102" s="73">
        <v>1738</v>
      </c>
      <c r="BP102" s="73">
        <v>2232</v>
      </c>
      <c r="BQ102" s="73">
        <v>1656</v>
      </c>
      <c r="BR102" s="73">
        <v>1909</v>
      </c>
      <c r="BS102" s="73">
        <v>1638</v>
      </c>
      <c r="BT102" s="73">
        <v>1671</v>
      </c>
      <c r="BU102" s="73">
        <v>1596</v>
      </c>
      <c r="BV102" s="73">
        <v>1843</v>
      </c>
      <c r="BW102" s="73">
        <v>6382</v>
      </c>
      <c r="BX102" s="73">
        <v>1626</v>
      </c>
      <c r="BY102" s="73">
        <v>1838</v>
      </c>
      <c r="BZ102" s="73">
        <v>1744</v>
      </c>
      <c r="CA102" s="73">
        <v>4786</v>
      </c>
      <c r="CB102" s="73">
        <v>4786</v>
      </c>
      <c r="CC102" s="73">
        <v>1606</v>
      </c>
      <c r="CD102" s="73">
        <v>4123</v>
      </c>
      <c r="CE102" s="73">
        <v>2042</v>
      </c>
      <c r="CF102" s="73">
        <v>1405</v>
      </c>
    </row>
    <row r="103" spans="1:84" x14ac:dyDescent="0.25">
      <c r="A103" s="17"/>
      <c r="B103" s="17"/>
      <c r="C103" s="17"/>
      <c r="D103" s="17"/>
      <c r="E103" s="11"/>
      <c r="F103" s="14" t="s">
        <v>100</v>
      </c>
      <c r="G103" s="106" t="e">
        <f ca="1">G102/G5</f>
        <v>#REF!</v>
      </c>
      <c r="H103" s="74" t="e">
        <f>H102/H5</f>
        <v>#REF!</v>
      </c>
      <c r="I103" s="74">
        <v>0.43655097613882865</v>
      </c>
      <c r="J103" s="74">
        <v>0.50868621064060804</v>
      </c>
      <c r="K103" s="74">
        <v>0.45648604269293924</v>
      </c>
      <c r="L103" s="74">
        <v>0.44090159428257286</v>
      </c>
      <c r="M103" s="74">
        <v>0.48233995584988965</v>
      </c>
      <c r="N103" s="74">
        <v>0.47265625</v>
      </c>
      <c r="O103" s="74">
        <v>0.47718309859154928</v>
      </c>
      <c r="P103" s="74">
        <v>0.45588235294117646</v>
      </c>
      <c r="Q103" s="74">
        <v>0.5150311968235961</v>
      </c>
      <c r="R103" s="74">
        <v>0.4693181818181818</v>
      </c>
      <c r="S103" s="74">
        <v>0.45691609977324266</v>
      </c>
      <c r="T103" s="74">
        <v>0.31572969903463943</v>
      </c>
      <c r="U103" s="74">
        <v>0.25257142857142856</v>
      </c>
      <c r="V103" s="74">
        <v>0.27074985689753861</v>
      </c>
      <c r="W103" s="74">
        <v>0.25529479107040642</v>
      </c>
      <c r="X103" s="74">
        <v>0.22693409742120343</v>
      </c>
      <c r="Y103" s="74">
        <v>0.25346420323325636</v>
      </c>
      <c r="Z103" s="74">
        <v>0.25316455696202533</v>
      </c>
      <c r="AA103" s="74">
        <v>0.25561312607944731</v>
      </c>
      <c r="AB103" s="74">
        <v>0.24841132293471982</v>
      </c>
      <c r="AC103" s="74">
        <v>0.23668981481481483</v>
      </c>
      <c r="AD103" s="74">
        <v>0.24537037037037038</v>
      </c>
      <c r="AE103" s="74">
        <v>0.25274725274725274</v>
      </c>
      <c r="AF103" s="74">
        <v>0.22407834101382487</v>
      </c>
      <c r="AG103" s="74">
        <v>0.25230414746543778</v>
      </c>
      <c r="AH103" s="74">
        <v>1.2833237160992499</v>
      </c>
      <c r="AI103" s="74">
        <v>1.1508670520231215</v>
      </c>
      <c r="AJ103" s="74">
        <v>1.5385060799073538</v>
      </c>
      <c r="AK103" s="74">
        <v>1.1908617698091382</v>
      </c>
      <c r="AL103" s="74">
        <v>1.1365740740740742</v>
      </c>
      <c r="AM103" s="74">
        <v>1.3996519721577727</v>
      </c>
      <c r="AN103" s="74">
        <v>1.1102727800348229</v>
      </c>
      <c r="AO103" s="74">
        <v>1.3576642335766422</v>
      </c>
      <c r="AP103" s="74">
        <v>1.6764119601328904</v>
      </c>
      <c r="AQ103" s="74">
        <v>1.9707943925233644</v>
      </c>
      <c r="AR103" s="74">
        <v>2.6773333333333333</v>
      </c>
      <c r="AS103" s="74">
        <v>1.6296791443850267</v>
      </c>
      <c r="AT103" s="74">
        <v>1.5345405767940978</v>
      </c>
      <c r="AU103" s="74">
        <v>1.3800268096514745</v>
      </c>
      <c r="AV103" s="74">
        <v>1.7369127516778524</v>
      </c>
      <c r="AW103" s="74">
        <v>1.238191632928475</v>
      </c>
      <c r="AX103" s="74">
        <v>1.3340067340067341</v>
      </c>
      <c r="AY103" s="74">
        <v>1.5077966101694915</v>
      </c>
      <c r="AZ103" s="74">
        <v>1.2064996614759649</v>
      </c>
      <c r="BA103" s="74">
        <v>2.1178861788617884</v>
      </c>
      <c r="BB103" s="74">
        <v>1.5294515910629656</v>
      </c>
      <c r="BC103" s="74">
        <v>1.2667116812964214</v>
      </c>
      <c r="BD103" s="74">
        <v>1.5496286293045241</v>
      </c>
      <c r="BE103" s="74">
        <v>1.1105084745762712</v>
      </c>
      <c r="BF103" s="74">
        <v>1.2439189189189188</v>
      </c>
      <c r="BG103" s="74">
        <v>1.1432432432432433</v>
      </c>
      <c r="BH103" s="74">
        <v>1.3007417397167902</v>
      </c>
      <c r="BI103" s="74">
        <v>1.2968960863697705</v>
      </c>
      <c r="BJ103" s="74">
        <v>1.1542625169147496</v>
      </c>
      <c r="BK103" s="74">
        <v>1.2703252032520325</v>
      </c>
      <c r="BL103" s="74">
        <v>1.1989211058664868</v>
      </c>
      <c r="BM103" s="74">
        <v>1.1753202966958867</v>
      </c>
      <c r="BN103" s="74">
        <v>1.3216689098250336</v>
      </c>
      <c r="BO103" s="74">
        <v>1.1751183231913456</v>
      </c>
      <c r="BP103" s="74">
        <v>1.5132203389830508</v>
      </c>
      <c r="BQ103" s="74">
        <v>1.121191604603927</v>
      </c>
      <c r="BR103" s="74">
        <v>1.290736984448952</v>
      </c>
      <c r="BS103" s="74">
        <v>1.1120162932790223</v>
      </c>
      <c r="BT103" s="74">
        <v>1.1344195519348268</v>
      </c>
      <c r="BU103" s="74">
        <v>1.0835030549898168</v>
      </c>
      <c r="BV103" s="74">
        <v>1.2503392130257802</v>
      </c>
      <c r="BW103" s="74">
        <v>4.3385452073419444</v>
      </c>
      <c r="BX103" s="74">
        <v>1.1031207598371777</v>
      </c>
      <c r="BY103" s="74">
        <v>1.2520435967302452</v>
      </c>
      <c r="BZ103" s="74">
        <v>1.1920710868079289</v>
      </c>
      <c r="CA103" s="74">
        <v>3.287087912087912</v>
      </c>
      <c r="CB103" s="74">
        <v>3.2961432506887052</v>
      </c>
      <c r="CC103" s="74">
        <v>1.1075862068965516</v>
      </c>
      <c r="CD103" s="74">
        <v>2.8414886285320469</v>
      </c>
      <c r="CE103" s="74">
        <v>1.410220994475138</v>
      </c>
      <c r="CF103" s="74">
        <v>0.97231833910034604</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7986</v>
      </c>
      <c r="J104" s="73">
        <v>11191</v>
      </c>
      <c r="K104" s="73">
        <v>9401</v>
      </c>
      <c r="L104" s="73">
        <v>8655</v>
      </c>
      <c r="M104" s="73">
        <v>9368</v>
      </c>
      <c r="N104" s="73">
        <v>10570</v>
      </c>
      <c r="O104" s="73">
        <v>8960</v>
      </c>
      <c r="P104" s="73">
        <v>9909</v>
      </c>
      <c r="Q104" s="73">
        <v>10817</v>
      </c>
      <c r="R104" s="73">
        <v>9641</v>
      </c>
      <c r="S104" s="73">
        <v>9856</v>
      </c>
      <c r="T104" s="73">
        <v>7825</v>
      </c>
      <c r="U104" s="73">
        <v>5989</v>
      </c>
      <c r="V104" s="73">
        <v>8538</v>
      </c>
      <c r="W104" s="73">
        <v>7011</v>
      </c>
      <c r="X104" s="73">
        <v>5653</v>
      </c>
      <c r="Y104" s="73">
        <v>7770</v>
      </c>
      <c r="Z104" s="73">
        <v>6982</v>
      </c>
      <c r="AA104" s="73">
        <v>7232</v>
      </c>
      <c r="AB104" s="73">
        <v>7333</v>
      </c>
      <c r="AC104" s="73">
        <v>5966</v>
      </c>
      <c r="AD104" s="73">
        <v>6564</v>
      </c>
      <c r="AE104" s="73">
        <v>7175</v>
      </c>
      <c r="AF104" s="73">
        <v>6319</v>
      </c>
      <c r="AG104" s="73">
        <v>6186</v>
      </c>
      <c r="AH104" s="73">
        <v>13904</v>
      </c>
      <c r="AI104" s="73">
        <v>8502</v>
      </c>
      <c r="AJ104" s="73">
        <v>9100</v>
      </c>
      <c r="AK104" s="73">
        <v>10396</v>
      </c>
      <c r="AL104" s="73">
        <v>12287</v>
      </c>
      <c r="AM104" s="73">
        <v>12747</v>
      </c>
      <c r="AN104" s="73">
        <v>24773</v>
      </c>
      <c r="AO104" s="73">
        <v>8765</v>
      </c>
      <c r="AP104" s="73">
        <v>11431</v>
      </c>
      <c r="AQ104" s="73">
        <v>10483</v>
      </c>
      <c r="AR104" s="73">
        <v>11612</v>
      </c>
      <c r="AS104" s="73">
        <v>8628</v>
      </c>
      <c r="AT104" s="73">
        <v>10048</v>
      </c>
      <c r="AU104" s="73">
        <v>8478</v>
      </c>
      <c r="AV104" s="73">
        <v>8952</v>
      </c>
      <c r="AW104" s="73">
        <v>9804</v>
      </c>
      <c r="AX104" s="73">
        <v>8211</v>
      </c>
      <c r="AY104" s="73">
        <v>9797</v>
      </c>
      <c r="AZ104" s="73">
        <v>8544</v>
      </c>
      <c r="BA104" s="73">
        <v>8979</v>
      </c>
      <c r="BB104" s="73">
        <v>9001</v>
      </c>
      <c r="BC104" s="73">
        <v>8351</v>
      </c>
      <c r="BD104" s="73">
        <v>9005</v>
      </c>
      <c r="BE104" s="73">
        <v>7519</v>
      </c>
      <c r="BF104" s="73">
        <v>8393</v>
      </c>
      <c r="BG104" s="73">
        <v>7893</v>
      </c>
      <c r="BH104" s="73">
        <v>8185</v>
      </c>
      <c r="BI104" s="73">
        <v>7822</v>
      </c>
      <c r="BJ104" s="73">
        <v>9186</v>
      </c>
      <c r="BK104" s="73">
        <v>8313</v>
      </c>
      <c r="BL104" s="73">
        <v>10905</v>
      </c>
      <c r="BM104" s="73">
        <v>7953</v>
      </c>
      <c r="BN104" s="73">
        <v>8546</v>
      </c>
      <c r="BO104" s="73">
        <v>8407</v>
      </c>
      <c r="BP104" s="73">
        <v>11149</v>
      </c>
      <c r="BQ104" s="73">
        <v>6434</v>
      </c>
      <c r="BR104" s="73">
        <v>8086</v>
      </c>
      <c r="BS104" s="73">
        <v>7192</v>
      </c>
      <c r="BT104" s="73">
        <v>7045</v>
      </c>
      <c r="BU104" s="73">
        <v>7111</v>
      </c>
      <c r="BV104" s="73">
        <v>8396</v>
      </c>
      <c r="BW104" s="73">
        <v>27827</v>
      </c>
      <c r="BX104" s="73">
        <v>7137</v>
      </c>
      <c r="BY104" s="73">
        <v>7336</v>
      </c>
      <c r="BZ104" s="73">
        <v>7335</v>
      </c>
      <c r="CA104" s="73">
        <v>7067</v>
      </c>
      <c r="CB104" s="73">
        <v>7067</v>
      </c>
      <c r="CC104" s="73">
        <v>31055</v>
      </c>
      <c r="CD104" s="73">
        <v>7346</v>
      </c>
      <c r="CE104" s="73">
        <v>7092</v>
      </c>
      <c r="CF104" s="73">
        <v>6418</v>
      </c>
    </row>
    <row r="105" spans="1:84" x14ac:dyDescent="0.25">
      <c r="A105" s="17"/>
      <c r="B105" s="17"/>
      <c r="C105" s="17"/>
      <c r="D105" s="17"/>
      <c r="E105" s="11"/>
      <c r="F105" s="14" t="s">
        <v>102</v>
      </c>
      <c r="G105" s="106" t="e">
        <f ca="1">G104/G6</f>
        <v>#REF!</v>
      </c>
      <c r="H105" s="74" t="e">
        <f>H104/H6</f>
        <v>#REF!</v>
      </c>
      <c r="I105" s="74">
        <v>0.81035007610350074</v>
      </c>
      <c r="J105" s="74">
        <v>1.1337250531861007</v>
      </c>
      <c r="K105" s="74">
        <v>0.95046001415428172</v>
      </c>
      <c r="L105" s="74">
        <v>0.87274377331854391</v>
      </c>
      <c r="M105" s="74">
        <v>0.9422651377992356</v>
      </c>
      <c r="N105" s="74">
        <v>1.0620980707395498</v>
      </c>
      <c r="O105" s="74">
        <v>0.89950808151791983</v>
      </c>
      <c r="P105" s="74">
        <v>0.99338345864661659</v>
      </c>
      <c r="Q105" s="74">
        <v>1.0819163832766554</v>
      </c>
      <c r="R105" s="74">
        <v>0.96054597987446444</v>
      </c>
      <c r="S105" s="74">
        <v>0.98030634573304154</v>
      </c>
      <c r="T105" s="74">
        <v>0.77783300198807159</v>
      </c>
      <c r="U105" s="74">
        <v>0.59373450976504416</v>
      </c>
      <c r="V105" s="74">
        <v>0.8422610239715892</v>
      </c>
      <c r="W105" s="74">
        <v>0.68890635747273266</v>
      </c>
      <c r="X105" s="74">
        <v>0.55345604072841204</v>
      </c>
      <c r="Y105" s="74">
        <v>0.75938232994526977</v>
      </c>
      <c r="Z105" s="74">
        <v>0.68176935846108777</v>
      </c>
      <c r="AA105" s="74">
        <v>0.70514820592823713</v>
      </c>
      <c r="AB105" s="74">
        <v>0.71228751821272462</v>
      </c>
      <c r="AC105" s="74">
        <v>0.57742934572202864</v>
      </c>
      <c r="AD105" s="74">
        <v>0.63432547352145341</v>
      </c>
      <c r="AE105" s="74">
        <v>0.69183299585382318</v>
      </c>
      <c r="AF105" s="74">
        <v>0.60794689243794497</v>
      </c>
      <c r="AG105" s="74">
        <v>0.59395103216514644</v>
      </c>
      <c r="AH105" s="74">
        <v>1.3320559494155968</v>
      </c>
      <c r="AI105" s="74">
        <v>0.81327721446336332</v>
      </c>
      <c r="AJ105" s="74">
        <v>0.87031369548584547</v>
      </c>
      <c r="AK105" s="74">
        <v>0.99435676709708276</v>
      </c>
      <c r="AL105" s="74">
        <v>1.1738798127448171</v>
      </c>
      <c r="AM105" s="74">
        <v>1.2163167938931299</v>
      </c>
      <c r="AN105" s="74">
        <v>2.3577614923384411</v>
      </c>
      <c r="AO105" s="74">
        <v>0.8481710857364041</v>
      </c>
      <c r="AP105" s="74">
        <v>1.1034848923641278</v>
      </c>
      <c r="AQ105" s="74">
        <v>0.99176915799432352</v>
      </c>
      <c r="AR105" s="74">
        <v>1.1182588597842835</v>
      </c>
      <c r="AS105" s="74">
        <v>0.82961538461538464</v>
      </c>
      <c r="AT105" s="74">
        <v>0.96439197619733175</v>
      </c>
      <c r="AU105" s="74">
        <v>0.81276962899050909</v>
      </c>
      <c r="AV105" s="74">
        <v>0.85837568319110169</v>
      </c>
      <c r="AW105" s="74">
        <v>0.93944039862016093</v>
      </c>
      <c r="AX105" s="74">
        <v>0.78536585365853662</v>
      </c>
      <c r="AY105" s="74">
        <v>0.93554239877769285</v>
      </c>
      <c r="AZ105" s="74">
        <v>0.81526717557251904</v>
      </c>
      <c r="BA105" s="74">
        <v>0.85538725350100031</v>
      </c>
      <c r="BB105" s="74">
        <v>0.85577105913671803</v>
      </c>
      <c r="BC105" s="74">
        <v>0.79118900994789199</v>
      </c>
      <c r="BD105" s="74">
        <v>0.85161717420087002</v>
      </c>
      <c r="BE105" s="74">
        <v>0.710076494475399</v>
      </c>
      <c r="BF105" s="74">
        <v>0.79179245283018873</v>
      </c>
      <c r="BG105" s="74">
        <v>0.74287058823529417</v>
      </c>
      <c r="BH105" s="74">
        <v>0.76962858486130703</v>
      </c>
      <c r="BI105" s="74">
        <v>0.73480507280413343</v>
      </c>
      <c r="BJ105" s="74">
        <v>0.86261620809465678</v>
      </c>
      <c r="BK105" s="74">
        <v>0.78085665977832053</v>
      </c>
      <c r="BL105" s="74">
        <v>1.0242321780783319</v>
      </c>
      <c r="BM105" s="74">
        <v>0.74697097774020849</v>
      </c>
      <c r="BN105" s="74">
        <v>0.8010122785640641</v>
      </c>
      <c r="BO105" s="74">
        <v>0.7868775739423437</v>
      </c>
      <c r="BP105" s="74">
        <v>1.0432300926359128</v>
      </c>
      <c r="BQ105" s="74">
        <v>0.6017020480688301</v>
      </c>
      <c r="BR105" s="74">
        <v>0.75471345902557396</v>
      </c>
      <c r="BS105" s="74">
        <v>0.67045772350144495</v>
      </c>
      <c r="BT105" s="74">
        <v>0.65675398527081197</v>
      </c>
      <c r="BU105" s="74">
        <v>0.66290668406823905</v>
      </c>
      <c r="BV105" s="74">
        <v>0.78233320909429738</v>
      </c>
      <c r="BW105" s="74">
        <v>2.5887989580426085</v>
      </c>
      <c r="BX105" s="74">
        <v>0.66298188574082673</v>
      </c>
      <c r="BY105" s="74">
        <v>0.67969980542944497</v>
      </c>
      <c r="BZ105" s="74">
        <v>0.67891521658644949</v>
      </c>
      <c r="CA105" s="74">
        <v>0.65435185185185185</v>
      </c>
      <c r="CB105" s="74">
        <v>0.65344429033749418</v>
      </c>
      <c r="CC105" s="74">
        <v>2.8698826356159319</v>
      </c>
      <c r="CD105" s="74">
        <v>0.67817577548005903</v>
      </c>
      <c r="CE105" s="74">
        <v>0.65442465627018542</v>
      </c>
      <c r="CF105" s="74">
        <v>0.59190260997878819</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4</v>
      </c>
      <c r="J106" s="73">
        <v>2</v>
      </c>
      <c r="K106" s="73">
        <v>2</v>
      </c>
      <c r="L106" s="73">
        <v>2</v>
      </c>
      <c r="M106" s="73">
        <v>2</v>
      </c>
      <c r="N106" s="73">
        <v>2</v>
      </c>
      <c r="O106" s="73">
        <v>2</v>
      </c>
      <c r="P106" s="73">
        <v>2</v>
      </c>
      <c r="Q106" s="73">
        <v>2</v>
      </c>
      <c r="R106" s="73">
        <v>2</v>
      </c>
      <c r="S106" s="73">
        <v>2</v>
      </c>
      <c r="T106" s="73">
        <v>2</v>
      </c>
      <c r="U106" s="73">
        <v>0</v>
      </c>
      <c r="V106" s="73">
        <v>0</v>
      </c>
      <c r="W106" s="73">
        <v>0</v>
      </c>
      <c r="X106" s="73">
        <v>0</v>
      </c>
      <c r="Y106" s="73">
        <v>0</v>
      </c>
      <c r="Z106" s="73">
        <v>0</v>
      </c>
      <c r="AA106" s="73">
        <v>0</v>
      </c>
      <c r="AB106" s="73">
        <v>0</v>
      </c>
      <c r="AC106" s="73">
        <v>0</v>
      </c>
      <c r="AD106" s="73">
        <v>0</v>
      </c>
      <c r="AE106" s="73">
        <v>0</v>
      </c>
      <c r="AF106" s="73">
        <v>0</v>
      </c>
      <c r="AG106" s="73">
        <v>0</v>
      </c>
      <c r="AH106" s="73">
        <v>2</v>
      </c>
      <c r="AI106" s="73">
        <v>2</v>
      </c>
      <c r="AJ106" s="73">
        <v>2</v>
      </c>
      <c r="AK106" s="73">
        <v>2</v>
      </c>
      <c r="AL106" s="73">
        <v>2</v>
      </c>
      <c r="AM106" s="73">
        <v>2</v>
      </c>
      <c r="AN106" s="73">
        <v>2</v>
      </c>
      <c r="AO106" s="73">
        <v>2</v>
      </c>
      <c r="AP106" s="73">
        <v>2</v>
      </c>
      <c r="AQ106" s="73">
        <v>2</v>
      </c>
      <c r="AR106" s="73">
        <v>2</v>
      </c>
      <c r="AS106" s="73">
        <v>2</v>
      </c>
      <c r="AT106" s="73">
        <v>2</v>
      </c>
      <c r="AU106" s="73">
        <v>2</v>
      </c>
      <c r="AV106" s="73">
        <v>2</v>
      </c>
      <c r="AW106" s="73">
        <v>5</v>
      </c>
      <c r="AX106" s="73">
        <v>2</v>
      </c>
      <c r="AY106" s="73">
        <v>2</v>
      </c>
      <c r="AZ106" s="73">
        <v>2</v>
      </c>
      <c r="BA106" s="73">
        <v>3</v>
      </c>
      <c r="BB106" s="73">
        <v>3</v>
      </c>
      <c r="BC106" s="73">
        <v>3</v>
      </c>
      <c r="BD106" s="73">
        <v>3</v>
      </c>
      <c r="BE106" s="73">
        <v>3</v>
      </c>
      <c r="BF106" s="73">
        <v>18</v>
      </c>
      <c r="BG106" s="73">
        <v>3</v>
      </c>
      <c r="BH106" s="73">
        <v>3</v>
      </c>
      <c r="BI106" s="73">
        <v>3</v>
      </c>
      <c r="BJ106" s="73">
        <v>3</v>
      </c>
      <c r="BK106" s="73">
        <v>3</v>
      </c>
      <c r="BL106" s="73">
        <v>3</v>
      </c>
      <c r="BM106" s="73">
        <v>3</v>
      </c>
      <c r="BN106" s="73">
        <v>3</v>
      </c>
      <c r="BO106" s="73">
        <v>4</v>
      </c>
      <c r="BP106" s="73">
        <v>3</v>
      </c>
      <c r="BQ106" s="73">
        <v>3</v>
      </c>
      <c r="BR106" s="73">
        <v>3</v>
      </c>
      <c r="BS106" s="73">
        <v>3</v>
      </c>
      <c r="BT106" s="73">
        <v>3</v>
      </c>
      <c r="BU106" s="73">
        <v>3</v>
      </c>
      <c r="BV106" s="73">
        <v>3</v>
      </c>
      <c r="BW106" s="73">
        <v>12</v>
      </c>
      <c r="BX106" s="73">
        <v>3</v>
      </c>
      <c r="BY106" s="73">
        <v>3</v>
      </c>
      <c r="BZ106" s="73">
        <v>3</v>
      </c>
      <c r="CA106" s="73">
        <v>3</v>
      </c>
      <c r="CB106" s="73">
        <v>3</v>
      </c>
      <c r="CC106" s="73">
        <v>11</v>
      </c>
      <c r="CD106" s="73">
        <v>8</v>
      </c>
      <c r="CE106" s="73">
        <v>37</v>
      </c>
      <c r="CF106" s="73">
        <v>58</v>
      </c>
    </row>
    <row r="107" spans="1:84" x14ac:dyDescent="0.25">
      <c r="A107" s="17"/>
      <c r="B107" s="17"/>
      <c r="C107" s="17"/>
      <c r="D107" s="17"/>
      <c r="E107" s="11"/>
      <c r="F107" s="14" t="s">
        <v>100</v>
      </c>
      <c r="G107" s="106" t="e">
        <f ca="1">G106/G5</f>
        <v>#REF!</v>
      </c>
      <c r="H107" s="74" t="e">
        <f>H106/H5</f>
        <v>#REF!</v>
      </c>
      <c r="I107" s="74">
        <v>2.1691973969631237E-3</v>
      </c>
      <c r="J107" s="74">
        <v>1.0857763300760044E-3</v>
      </c>
      <c r="K107" s="74">
        <v>1.0946907498631637E-3</v>
      </c>
      <c r="L107" s="74">
        <v>1.0995052226498076E-3</v>
      </c>
      <c r="M107" s="74">
        <v>1.1037527593818985E-3</v>
      </c>
      <c r="N107" s="74">
        <v>1.1160714285714285E-3</v>
      </c>
      <c r="O107" s="74">
        <v>1.1267605633802818E-3</v>
      </c>
      <c r="P107" s="74">
        <v>1.1312217194570137E-3</v>
      </c>
      <c r="Q107" s="74">
        <v>1.1344299489506524E-3</v>
      </c>
      <c r="R107" s="74">
        <v>1.1363636363636363E-3</v>
      </c>
      <c r="S107" s="74">
        <v>1.1337868480725624E-3</v>
      </c>
      <c r="T107" s="74">
        <v>1.1357183418512209E-3</v>
      </c>
      <c r="U107" s="74">
        <v>0</v>
      </c>
      <c r="V107" s="74">
        <v>0</v>
      </c>
      <c r="W107" s="74">
        <v>0</v>
      </c>
      <c r="X107" s="74">
        <v>0</v>
      </c>
      <c r="Y107" s="74">
        <v>0</v>
      </c>
      <c r="Z107" s="74">
        <v>0</v>
      </c>
      <c r="AA107" s="74">
        <v>0</v>
      </c>
      <c r="AB107" s="74">
        <v>0</v>
      </c>
      <c r="AC107" s="74">
        <v>0</v>
      </c>
      <c r="AD107" s="74">
        <v>0</v>
      </c>
      <c r="AE107" s="74">
        <v>0</v>
      </c>
      <c r="AF107" s="74">
        <v>0</v>
      </c>
      <c r="AG107" s="74">
        <v>0</v>
      </c>
      <c r="AH107" s="74">
        <v>1.1540680900173109E-3</v>
      </c>
      <c r="AI107" s="74">
        <v>1.1560693641618498E-3</v>
      </c>
      <c r="AJ107" s="74">
        <v>1.1580775911986102E-3</v>
      </c>
      <c r="AK107" s="74">
        <v>1.1567379988432619E-3</v>
      </c>
      <c r="AL107" s="74">
        <v>1.1574074074074073E-3</v>
      </c>
      <c r="AM107" s="74">
        <v>1.1600928074245939E-3</v>
      </c>
      <c r="AN107" s="74">
        <v>1.1607661056297156E-3</v>
      </c>
      <c r="AO107" s="74">
        <v>1.3271400132714001E-3</v>
      </c>
      <c r="AP107" s="74">
        <v>1.3289036544850499E-3</v>
      </c>
      <c r="AQ107" s="74">
        <v>1.1682242990654205E-3</v>
      </c>
      <c r="AR107" s="74">
        <v>1.3333333333333333E-3</v>
      </c>
      <c r="AS107" s="74">
        <v>1.3368983957219251E-3</v>
      </c>
      <c r="AT107" s="74">
        <v>1.3413816230717639E-3</v>
      </c>
      <c r="AU107" s="74">
        <v>1.3404825737265416E-3</v>
      </c>
      <c r="AV107" s="74">
        <v>1.3422818791946308E-3</v>
      </c>
      <c r="AW107" s="74">
        <v>3.3738191632928477E-3</v>
      </c>
      <c r="AX107" s="74">
        <v>1.3468013468013469E-3</v>
      </c>
      <c r="AY107" s="74">
        <v>1.3559322033898306E-3</v>
      </c>
      <c r="AZ107" s="74">
        <v>1.3540961408259986E-3</v>
      </c>
      <c r="BA107" s="74">
        <v>2.0325203252032522E-3</v>
      </c>
      <c r="BB107" s="74">
        <v>2.031144211238998E-3</v>
      </c>
      <c r="BC107" s="74">
        <v>2.0256583389601621E-3</v>
      </c>
      <c r="BD107" s="74">
        <v>2.0256583389601621E-3</v>
      </c>
      <c r="BE107" s="74">
        <v>2.0338983050847458E-3</v>
      </c>
      <c r="BF107" s="74">
        <v>1.2162162162162163E-2</v>
      </c>
      <c r="BG107" s="74">
        <v>2.0270270270270271E-3</v>
      </c>
      <c r="BH107" s="74">
        <v>2.0229265003371545E-3</v>
      </c>
      <c r="BI107" s="74">
        <v>2.0242914979757085E-3</v>
      </c>
      <c r="BJ107" s="74">
        <v>2.0297699594046007E-3</v>
      </c>
      <c r="BK107" s="74">
        <v>2.0325203252032522E-3</v>
      </c>
      <c r="BL107" s="74">
        <v>2.0229265003371545E-3</v>
      </c>
      <c r="BM107" s="74">
        <v>2.0229265003371545E-3</v>
      </c>
      <c r="BN107" s="74">
        <v>2.018842530282638E-3</v>
      </c>
      <c r="BO107" s="74">
        <v>2.7045300878972278E-3</v>
      </c>
      <c r="BP107" s="74">
        <v>2.0338983050847458E-3</v>
      </c>
      <c r="BQ107" s="74">
        <v>2.031144211238998E-3</v>
      </c>
      <c r="BR107" s="74">
        <v>2.0283975659229209E-3</v>
      </c>
      <c r="BS107" s="74">
        <v>2.0366598778004071E-3</v>
      </c>
      <c r="BT107" s="74">
        <v>2.0366598778004071E-3</v>
      </c>
      <c r="BU107" s="74">
        <v>2.0366598778004071E-3</v>
      </c>
      <c r="BV107" s="74">
        <v>2.0352781546811396E-3</v>
      </c>
      <c r="BW107" s="74">
        <v>8.1577158395649222E-3</v>
      </c>
      <c r="BX107" s="74">
        <v>2.0352781546811396E-3</v>
      </c>
      <c r="BY107" s="74">
        <v>2.0435967302452314E-3</v>
      </c>
      <c r="BZ107" s="74">
        <v>2.050580997949419E-3</v>
      </c>
      <c r="CA107" s="74">
        <v>2.0604395604395605E-3</v>
      </c>
      <c r="CB107" s="74">
        <v>2.0661157024793389E-3</v>
      </c>
      <c r="CC107" s="74">
        <v>7.5862068965517242E-3</v>
      </c>
      <c r="CD107" s="74">
        <v>5.5134390075809786E-3</v>
      </c>
      <c r="CE107" s="74">
        <v>2.5552486187845305E-2</v>
      </c>
      <c r="CF107" s="74">
        <v>4.0138408304498267E-2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1</v>
      </c>
      <c r="J108" s="73">
        <v>0</v>
      </c>
      <c r="K108" s="73">
        <v>2</v>
      </c>
      <c r="L108" s="73">
        <v>1</v>
      </c>
      <c r="M108" s="73">
        <v>2</v>
      </c>
      <c r="N108" s="73">
        <v>2</v>
      </c>
      <c r="O108" s="73">
        <v>2</v>
      </c>
      <c r="P108" s="73">
        <v>2</v>
      </c>
      <c r="Q108" s="73">
        <v>2</v>
      </c>
      <c r="R108" s="73">
        <v>2</v>
      </c>
      <c r="S108" s="73">
        <v>2</v>
      </c>
      <c r="T108" s="73">
        <v>2</v>
      </c>
      <c r="U108" s="73">
        <v>0</v>
      </c>
      <c r="V108" s="73">
        <v>0</v>
      </c>
      <c r="W108" s="73">
        <v>0</v>
      </c>
      <c r="X108" s="73">
        <v>0</v>
      </c>
      <c r="Y108" s="73">
        <v>0</v>
      </c>
      <c r="Z108" s="73">
        <v>0</v>
      </c>
      <c r="AA108" s="73">
        <v>0</v>
      </c>
      <c r="AB108" s="73">
        <v>0</v>
      </c>
      <c r="AC108" s="73">
        <v>0</v>
      </c>
      <c r="AD108" s="73">
        <v>0</v>
      </c>
      <c r="AE108" s="73">
        <v>0</v>
      </c>
      <c r="AF108" s="73">
        <v>0</v>
      </c>
      <c r="AG108" s="73">
        <v>0</v>
      </c>
      <c r="AH108" s="73">
        <v>1</v>
      </c>
      <c r="AI108" s="73">
        <v>1</v>
      </c>
      <c r="AJ108" s="73">
        <v>1</v>
      </c>
      <c r="AK108" s="73">
        <v>1</v>
      </c>
      <c r="AL108" s="73">
        <v>1</v>
      </c>
      <c r="AM108" s="73">
        <v>1</v>
      </c>
      <c r="AN108" s="73">
        <v>1</v>
      </c>
      <c r="AO108" s="73">
        <v>9</v>
      </c>
      <c r="AP108" s="73">
        <v>1</v>
      </c>
      <c r="AQ108" s="73">
        <v>1</v>
      </c>
      <c r="AR108" s="73">
        <v>1</v>
      </c>
      <c r="AS108" s="73">
        <v>1</v>
      </c>
      <c r="AT108" s="73">
        <v>1</v>
      </c>
      <c r="AU108" s="73">
        <v>1</v>
      </c>
      <c r="AV108" s="73">
        <v>1</v>
      </c>
      <c r="AW108" s="73">
        <v>1</v>
      </c>
      <c r="AX108" s="73">
        <v>1</v>
      </c>
      <c r="AY108" s="73">
        <v>1</v>
      </c>
      <c r="AZ108" s="73">
        <v>1</v>
      </c>
      <c r="BA108" s="73">
        <v>1</v>
      </c>
      <c r="BB108" s="73">
        <v>1</v>
      </c>
      <c r="BC108" s="73">
        <v>1</v>
      </c>
      <c r="BD108" s="73">
        <v>1</v>
      </c>
      <c r="BE108" s="73">
        <v>1</v>
      </c>
      <c r="BF108" s="73">
        <v>1</v>
      </c>
      <c r="BG108" s="73">
        <v>1</v>
      </c>
      <c r="BH108" s="73">
        <v>1</v>
      </c>
      <c r="BI108" s="73">
        <v>1</v>
      </c>
      <c r="BJ108" s="73">
        <v>2</v>
      </c>
      <c r="BK108" s="73">
        <v>2</v>
      </c>
      <c r="BL108" s="73">
        <v>2</v>
      </c>
      <c r="BM108" s="73">
        <v>2</v>
      </c>
      <c r="BN108" s="73">
        <v>2</v>
      </c>
      <c r="BO108" s="73">
        <v>2</v>
      </c>
      <c r="BP108" s="73">
        <v>5</v>
      </c>
      <c r="BQ108" s="73">
        <v>1</v>
      </c>
      <c r="BR108" s="73">
        <v>2</v>
      </c>
      <c r="BS108" s="73">
        <v>2</v>
      </c>
      <c r="BT108" s="73">
        <v>2</v>
      </c>
      <c r="BU108" s="73">
        <v>2</v>
      </c>
      <c r="BV108" s="73">
        <v>2</v>
      </c>
      <c r="BW108" s="73">
        <v>8</v>
      </c>
      <c r="BX108" s="73">
        <v>2</v>
      </c>
      <c r="BY108" s="73">
        <v>2</v>
      </c>
      <c r="BZ108" s="73">
        <v>2</v>
      </c>
      <c r="CA108" s="73">
        <v>3</v>
      </c>
      <c r="CB108" s="73">
        <v>3</v>
      </c>
      <c r="CC108" s="73">
        <v>8</v>
      </c>
      <c r="CD108" s="73">
        <v>2</v>
      </c>
      <c r="CE108" s="73">
        <v>2</v>
      </c>
      <c r="CF108" s="73">
        <v>8</v>
      </c>
    </row>
    <row r="109" spans="1:84" x14ac:dyDescent="0.25">
      <c r="A109" s="17"/>
      <c r="B109" s="17"/>
      <c r="C109" s="17"/>
      <c r="D109" s="17"/>
      <c r="E109" s="11"/>
      <c r="F109" s="14" t="s">
        <v>102</v>
      </c>
      <c r="G109" s="106" t="e">
        <f ca="1">G108/G6</f>
        <v>#REF!</v>
      </c>
      <c r="H109" s="74" t="e">
        <f>H108/H6</f>
        <v>#REF!</v>
      </c>
      <c r="I109" s="74">
        <v>1.0147133434804668E-4</v>
      </c>
      <c r="J109" s="74">
        <v>0</v>
      </c>
      <c r="K109" s="74">
        <v>2.0220402386007482E-4</v>
      </c>
      <c r="L109" s="74">
        <v>1.0083694665725522E-4</v>
      </c>
      <c r="M109" s="74">
        <v>2.011667672500503E-4</v>
      </c>
      <c r="N109" s="74">
        <v>2.0096463022508038E-4</v>
      </c>
      <c r="O109" s="74">
        <v>2.0078305391024997E-4</v>
      </c>
      <c r="P109" s="74">
        <v>2.0050125313283209E-4</v>
      </c>
      <c r="Q109" s="74">
        <v>2.0004000800160032E-4</v>
      </c>
      <c r="R109" s="74">
        <v>1.9926272790674504E-4</v>
      </c>
      <c r="S109" s="74">
        <v>1.9892580067634773E-4</v>
      </c>
      <c r="T109" s="74">
        <v>1.9880715705765408E-4</v>
      </c>
      <c r="U109" s="74">
        <v>0</v>
      </c>
      <c r="V109" s="74">
        <v>0</v>
      </c>
      <c r="W109" s="74">
        <v>0</v>
      </c>
      <c r="X109" s="74">
        <v>0</v>
      </c>
      <c r="Y109" s="74">
        <v>0</v>
      </c>
      <c r="Z109" s="74">
        <v>0</v>
      </c>
      <c r="AA109" s="74">
        <v>0</v>
      </c>
      <c r="AB109" s="74">
        <v>0</v>
      </c>
      <c r="AC109" s="74">
        <v>0</v>
      </c>
      <c r="AD109" s="74">
        <v>0</v>
      </c>
      <c r="AE109" s="74">
        <v>0</v>
      </c>
      <c r="AF109" s="74">
        <v>0</v>
      </c>
      <c r="AG109" s="74">
        <v>0</v>
      </c>
      <c r="AH109" s="74">
        <v>9.5803793830235681E-5</v>
      </c>
      <c r="AI109" s="74">
        <v>9.5657164721637652E-5</v>
      </c>
      <c r="AJ109" s="74">
        <v>9.5638867635807189E-5</v>
      </c>
      <c r="AK109" s="74">
        <v>9.5648015303682451E-5</v>
      </c>
      <c r="AL109" s="74">
        <v>9.5538358650998378E-5</v>
      </c>
      <c r="AM109" s="74">
        <v>9.5419847328244274E-5</v>
      </c>
      <c r="AN109" s="74">
        <v>9.5174645474445602E-5</v>
      </c>
      <c r="AO109" s="74">
        <v>8.7091155409328431E-4</v>
      </c>
      <c r="AP109" s="74">
        <v>9.6534414518775947E-5</v>
      </c>
      <c r="AQ109" s="74">
        <v>9.4607379375591296E-5</v>
      </c>
      <c r="AR109" s="74">
        <v>9.6302003081664102E-5</v>
      </c>
      <c r="AS109" s="74">
        <v>9.6153846153846154E-5</v>
      </c>
      <c r="AT109" s="74">
        <v>9.5978500815817252E-5</v>
      </c>
      <c r="AU109" s="74">
        <v>9.586808551433228E-5</v>
      </c>
      <c r="AV109" s="74">
        <v>9.5886470419023881E-5</v>
      </c>
      <c r="AW109" s="74">
        <v>9.582215408202377E-5</v>
      </c>
      <c r="AX109" s="74">
        <v>9.5648015303682451E-5</v>
      </c>
      <c r="AY109" s="74">
        <v>9.5492742551566079E-5</v>
      </c>
      <c r="AZ109" s="74">
        <v>9.5419847328244274E-5</v>
      </c>
      <c r="BA109" s="74">
        <v>9.5265313899209296E-5</v>
      </c>
      <c r="BB109" s="74">
        <v>9.5075109336375735E-5</v>
      </c>
      <c r="BC109" s="74">
        <v>9.4741828517290385E-5</v>
      </c>
      <c r="BD109" s="74">
        <v>9.4571590694155481E-5</v>
      </c>
      <c r="BE109" s="74">
        <v>9.4437623949381437E-5</v>
      </c>
      <c r="BF109" s="74">
        <v>9.4339622641509429E-5</v>
      </c>
      <c r="BG109" s="74">
        <v>9.4117647058823535E-5</v>
      </c>
      <c r="BH109" s="74">
        <v>9.4029149036201217E-5</v>
      </c>
      <c r="BI109" s="74">
        <v>9.3940817285110382E-5</v>
      </c>
      <c r="BJ109" s="74">
        <v>1.8781106207155601E-4</v>
      </c>
      <c r="BK109" s="74">
        <v>1.8786398647379298E-4</v>
      </c>
      <c r="BL109" s="74">
        <v>1.8784634169249554E-4</v>
      </c>
      <c r="BM109" s="74">
        <v>1.8784634169249554E-4</v>
      </c>
      <c r="BN109" s="74">
        <v>1.8745899334520573E-4</v>
      </c>
      <c r="BO109" s="74">
        <v>1.8719580681392738E-4</v>
      </c>
      <c r="BP109" s="74">
        <v>4.6785814541031159E-4</v>
      </c>
      <c r="BQ109" s="74">
        <v>9.3519124660993168E-5</v>
      </c>
      <c r="BR109" s="74">
        <v>1.8667164457718873E-4</v>
      </c>
      <c r="BS109" s="74">
        <v>1.8644541810385011E-4</v>
      </c>
      <c r="BT109" s="74">
        <v>1.8644541810385011E-4</v>
      </c>
      <c r="BU109" s="74">
        <v>1.8644541810385011E-4</v>
      </c>
      <c r="BV109" s="74">
        <v>1.8635855385762206E-4</v>
      </c>
      <c r="BW109" s="74">
        <v>7.4425527956088939E-4</v>
      </c>
      <c r="BX109" s="74">
        <v>1.8578727357176033E-4</v>
      </c>
      <c r="BY109" s="74">
        <v>1.8530529046604279E-4</v>
      </c>
      <c r="BZ109" s="74">
        <v>1.8511662347278786E-4</v>
      </c>
      <c r="CA109" s="74">
        <v>2.7777777777777778E-4</v>
      </c>
      <c r="CB109" s="74">
        <v>2.7739251040221914E-4</v>
      </c>
      <c r="CC109" s="74">
        <v>7.3930320672765915E-4</v>
      </c>
      <c r="CD109" s="74">
        <v>1.8463810930576072E-4</v>
      </c>
      <c r="CE109" s="74">
        <v>1.8455292054996771E-4</v>
      </c>
      <c r="CF109" s="74">
        <v>7.3780319099880107E-4</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332</v>
      </c>
      <c r="J110" s="73">
        <v>385</v>
      </c>
      <c r="K110" s="73">
        <v>360</v>
      </c>
      <c r="L110" s="73">
        <v>337</v>
      </c>
      <c r="M110" s="73">
        <v>382</v>
      </c>
      <c r="N110" s="73">
        <v>377</v>
      </c>
      <c r="O110" s="73">
        <v>377</v>
      </c>
      <c r="P110" s="73">
        <v>346</v>
      </c>
      <c r="Q110" s="73">
        <v>387</v>
      </c>
      <c r="R110" s="73">
        <v>330</v>
      </c>
      <c r="S110" s="73">
        <v>348</v>
      </c>
      <c r="T110" s="73">
        <v>223</v>
      </c>
      <c r="U110" s="73">
        <v>178</v>
      </c>
      <c r="V110" s="73">
        <v>185</v>
      </c>
      <c r="W110" s="73">
        <v>173</v>
      </c>
      <c r="X110" s="73">
        <v>163</v>
      </c>
      <c r="Y110" s="73">
        <v>176</v>
      </c>
      <c r="Z110" s="73">
        <v>176</v>
      </c>
      <c r="AA110" s="73">
        <v>177</v>
      </c>
      <c r="AB110" s="73">
        <v>174</v>
      </c>
      <c r="AC110" s="73">
        <v>173</v>
      </c>
      <c r="AD110" s="73">
        <v>176</v>
      </c>
      <c r="AE110" s="73">
        <v>182</v>
      </c>
      <c r="AF110" s="73">
        <v>171</v>
      </c>
      <c r="AG110" s="73">
        <v>189</v>
      </c>
      <c r="AH110" s="73">
        <v>699</v>
      </c>
      <c r="AI110" s="73">
        <v>699</v>
      </c>
      <c r="AJ110" s="73">
        <v>925</v>
      </c>
      <c r="AK110" s="73">
        <v>731</v>
      </c>
      <c r="AL110" s="73">
        <v>698</v>
      </c>
      <c r="AM110" s="73">
        <v>859</v>
      </c>
      <c r="AN110" s="73">
        <v>666</v>
      </c>
      <c r="AO110" s="73">
        <v>732</v>
      </c>
      <c r="AP110" s="73">
        <v>836</v>
      </c>
      <c r="AQ110" s="73">
        <v>763</v>
      </c>
      <c r="AR110" s="73">
        <v>871</v>
      </c>
      <c r="AS110" s="73">
        <v>862</v>
      </c>
      <c r="AT110" s="73">
        <v>877</v>
      </c>
      <c r="AU110" s="73">
        <v>800</v>
      </c>
      <c r="AV110" s="73">
        <v>1001</v>
      </c>
      <c r="AW110" s="73">
        <v>737</v>
      </c>
      <c r="AX110" s="73">
        <v>767</v>
      </c>
      <c r="AY110" s="73">
        <v>942</v>
      </c>
      <c r="AZ110" s="73">
        <v>712</v>
      </c>
      <c r="BA110" s="73">
        <v>824</v>
      </c>
      <c r="BB110" s="73">
        <v>828</v>
      </c>
      <c r="BC110" s="73">
        <v>893</v>
      </c>
      <c r="BD110" s="73">
        <v>977</v>
      </c>
      <c r="BE110" s="73">
        <v>728</v>
      </c>
      <c r="BF110" s="73">
        <v>2236</v>
      </c>
      <c r="BG110" s="73">
        <v>743</v>
      </c>
      <c r="BH110" s="73">
        <v>831</v>
      </c>
      <c r="BI110" s="73">
        <v>823</v>
      </c>
      <c r="BJ110" s="73">
        <v>795</v>
      </c>
      <c r="BK110" s="73">
        <v>1000</v>
      </c>
      <c r="BL110" s="73">
        <v>2097</v>
      </c>
      <c r="BM110" s="73">
        <v>828</v>
      </c>
      <c r="BN110" s="73">
        <v>912</v>
      </c>
      <c r="BO110" s="73">
        <v>826</v>
      </c>
      <c r="BP110" s="73">
        <v>1031</v>
      </c>
      <c r="BQ110" s="73">
        <v>854</v>
      </c>
      <c r="BR110" s="73">
        <v>980</v>
      </c>
      <c r="BS110" s="73">
        <v>799</v>
      </c>
      <c r="BT110" s="73">
        <v>992</v>
      </c>
      <c r="BU110" s="73">
        <v>819</v>
      </c>
      <c r="BV110" s="73">
        <v>2056</v>
      </c>
      <c r="BW110" s="73">
        <v>3419</v>
      </c>
      <c r="BX110" s="73">
        <v>925</v>
      </c>
      <c r="BY110" s="73">
        <v>5027</v>
      </c>
      <c r="BZ110" s="73">
        <v>889</v>
      </c>
      <c r="CA110" s="73">
        <v>1039</v>
      </c>
      <c r="CB110" s="73">
        <v>1039</v>
      </c>
      <c r="CC110" s="73">
        <v>1023</v>
      </c>
      <c r="CD110" s="73">
        <v>3864</v>
      </c>
      <c r="CE110" s="73">
        <v>1169</v>
      </c>
      <c r="CF110" s="73">
        <v>865</v>
      </c>
    </row>
    <row r="111" spans="1:84" x14ac:dyDescent="0.25">
      <c r="A111" s="17"/>
      <c r="B111" s="17"/>
      <c r="C111" s="17"/>
      <c r="D111" s="17"/>
      <c r="E111" s="11"/>
      <c r="F111" s="14" t="s">
        <v>100</v>
      </c>
      <c r="G111" s="106" t="e">
        <f ca="1">G110/G5</f>
        <v>#REF!</v>
      </c>
      <c r="H111" s="74" t="e">
        <f>H110/H5</f>
        <v>#REF!</v>
      </c>
      <c r="I111" s="74">
        <v>0.18004338394793926</v>
      </c>
      <c r="J111" s="74">
        <v>0.20901194353963085</v>
      </c>
      <c r="K111" s="74">
        <v>0.19704433497536947</v>
      </c>
      <c r="L111" s="74">
        <v>0.18526663001649257</v>
      </c>
      <c r="M111" s="74">
        <v>0.2108167770419426</v>
      </c>
      <c r="N111" s="74">
        <v>0.21037946428571427</v>
      </c>
      <c r="O111" s="74">
        <v>0.2123943661971831</v>
      </c>
      <c r="P111" s="74">
        <v>0.19570135746606335</v>
      </c>
      <c r="Q111" s="74">
        <v>0.21951219512195122</v>
      </c>
      <c r="R111" s="74">
        <v>0.1875</v>
      </c>
      <c r="S111" s="74">
        <v>0.19727891156462585</v>
      </c>
      <c r="T111" s="74">
        <v>0.12663259511641112</v>
      </c>
      <c r="U111" s="74">
        <v>0.10171428571428572</v>
      </c>
      <c r="V111" s="74">
        <v>0.10589582140812821</v>
      </c>
      <c r="W111" s="74">
        <v>9.9026903262736124E-2</v>
      </c>
      <c r="X111" s="74">
        <v>9.3409742120343836E-2</v>
      </c>
      <c r="Y111" s="74">
        <v>0.10161662817551963</v>
      </c>
      <c r="Z111" s="74">
        <v>0.10126582278481013</v>
      </c>
      <c r="AA111" s="74">
        <v>0.10189982728842832</v>
      </c>
      <c r="AB111" s="74">
        <v>0.10051993067590988</v>
      </c>
      <c r="AC111" s="74">
        <v>0.10011574074074074</v>
      </c>
      <c r="AD111" s="74">
        <v>0.10185185185185185</v>
      </c>
      <c r="AE111" s="74">
        <v>0.10526315789473684</v>
      </c>
      <c r="AF111" s="74">
        <v>9.8502304147465441E-2</v>
      </c>
      <c r="AG111" s="74">
        <v>0.10887096774193548</v>
      </c>
      <c r="AH111" s="74">
        <v>0.40334679746105018</v>
      </c>
      <c r="AI111" s="74">
        <v>0.40404624277456647</v>
      </c>
      <c r="AJ111" s="74">
        <v>0.53561088592935724</v>
      </c>
      <c r="AK111" s="74">
        <v>0.42278773857721225</v>
      </c>
      <c r="AL111" s="74">
        <v>0.40393518518518517</v>
      </c>
      <c r="AM111" s="74">
        <v>0.49825986078886308</v>
      </c>
      <c r="AN111" s="74">
        <v>0.3865351131746953</v>
      </c>
      <c r="AO111" s="74">
        <v>0.48573324485733244</v>
      </c>
      <c r="AP111" s="74">
        <v>0.55548172757475078</v>
      </c>
      <c r="AQ111" s="74">
        <v>0.44567757009345793</v>
      </c>
      <c r="AR111" s="74">
        <v>0.58066666666666666</v>
      </c>
      <c r="AS111" s="74">
        <v>0.5762032085561497</v>
      </c>
      <c r="AT111" s="74">
        <v>0.58819584171696848</v>
      </c>
      <c r="AU111" s="74">
        <v>0.53619302949061665</v>
      </c>
      <c r="AV111" s="74">
        <v>0.67181208053691277</v>
      </c>
      <c r="AW111" s="74">
        <v>0.4973009446693657</v>
      </c>
      <c r="AX111" s="74">
        <v>0.51649831649831646</v>
      </c>
      <c r="AY111" s="74">
        <v>0.6386440677966102</v>
      </c>
      <c r="AZ111" s="74">
        <v>0.48205822613405552</v>
      </c>
      <c r="BA111" s="74">
        <v>0.5582655826558266</v>
      </c>
      <c r="BB111" s="74">
        <v>0.56059580230196349</v>
      </c>
      <c r="BC111" s="74">
        <v>0.60297096556380825</v>
      </c>
      <c r="BD111" s="74">
        <v>0.65968939905469282</v>
      </c>
      <c r="BE111" s="74">
        <v>0.4935593220338983</v>
      </c>
      <c r="BF111" s="74">
        <v>1.5108108108108107</v>
      </c>
      <c r="BG111" s="74">
        <v>0.50202702702702706</v>
      </c>
      <c r="BH111" s="74">
        <v>0.56035064059339179</v>
      </c>
      <c r="BI111" s="74">
        <v>0.55533063427800267</v>
      </c>
      <c r="BJ111" s="74">
        <v>0.5378890392422192</v>
      </c>
      <c r="BK111" s="74">
        <v>0.6775067750677507</v>
      </c>
      <c r="BL111" s="74">
        <v>1.414025623735671</v>
      </c>
      <c r="BM111" s="74">
        <v>0.55832771409305459</v>
      </c>
      <c r="BN111" s="74">
        <v>0.6137281292059219</v>
      </c>
      <c r="BO111" s="74">
        <v>0.55848546315077752</v>
      </c>
      <c r="BP111" s="74">
        <v>0.6989830508474576</v>
      </c>
      <c r="BQ111" s="74">
        <v>0.5781990521327014</v>
      </c>
      <c r="BR111" s="74">
        <v>0.66260987153482087</v>
      </c>
      <c r="BS111" s="74">
        <v>0.54243041412084181</v>
      </c>
      <c r="BT111" s="74">
        <v>0.67345553292600135</v>
      </c>
      <c r="BU111" s="74">
        <v>0.55600814663951115</v>
      </c>
      <c r="BV111" s="74">
        <v>1.3948439620081412</v>
      </c>
      <c r="BW111" s="74">
        <v>2.3242692046227056</v>
      </c>
      <c r="BX111" s="74">
        <v>0.6275440976933514</v>
      </c>
      <c r="BY111" s="74">
        <v>3.4243869209809263</v>
      </c>
      <c r="BZ111" s="74">
        <v>0.60765550239234445</v>
      </c>
      <c r="CA111" s="74">
        <v>0.71359890109890112</v>
      </c>
      <c r="CB111" s="74">
        <v>0.71556473829201106</v>
      </c>
      <c r="CC111" s="74">
        <v>0.70551724137931038</v>
      </c>
      <c r="CD111" s="74">
        <v>2.6629910406616126</v>
      </c>
      <c r="CE111" s="74">
        <v>0.80732044198895025</v>
      </c>
      <c r="CF111" s="74">
        <v>0.59861591695501726</v>
      </c>
    </row>
    <row r="112" spans="1:84" ht="11.25" customHeight="1"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1973</v>
      </c>
      <c r="J112" s="73">
        <v>3082</v>
      </c>
      <c r="K112" s="73">
        <v>2360</v>
      </c>
      <c r="L112" s="73">
        <v>2337</v>
      </c>
      <c r="M112" s="73">
        <v>2529</v>
      </c>
      <c r="N112" s="73">
        <v>2861</v>
      </c>
      <c r="O112" s="73">
        <v>2384</v>
      </c>
      <c r="P112" s="73">
        <v>2738</v>
      </c>
      <c r="Q112" s="73">
        <v>2993</v>
      </c>
      <c r="R112" s="73">
        <v>2565</v>
      </c>
      <c r="S112" s="73">
        <v>2734</v>
      </c>
      <c r="T112" s="73">
        <v>2181</v>
      </c>
      <c r="U112" s="73">
        <v>1588</v>
      </c>
      <c r="V112" s="73">
        <v>2432</v>
      </c>
      <c r="W112" s="73">
        <v>1921</v>
      </c>
      <c r="X112" s="73">
        <v>1520</v>
      </c>
      <c r="Y112" s="73">
        <v>2112</v>
      </c>
      <c r="Z112" s="73">
        <v>2081</v>
      </c>
      <c r="AA112" s="73">
        <v>2147</v>
      </c>
      <c r="AB112" s="73">
        <v>2267</v>
      </c>
      <c r="AC112" s="73">
        <v>2013</v>
      </c>
      <c r="AD112" s="73">
        <v>2229</v>
      </c>
      <c r="AE112" s="73">
        <v>2451</v>
      </c>
      <c r="AF112" s="73">
        <v>2333</v>
      </c>
      <c r="AG112" s="73">
        <v>2302</v>
      </c>
      <c r="AH112" s="73">
        <v>4635</v>
      </c>
      <c r="AI112" s="73">
        <v>2775</v>
      </c>
      <c r="AJ112" s="73">
        <v>2890</v>
      </c>
      <c r="AK112" s="73">
        <v>3713</v>
      </c>
      <c r="AL112" s="73">
        <v>3701</v>
      </c>
      <c r="AM112" s="73">
        <v>3919</v>
      </c>
      <c r="AN112" s="73">
        <v>4038</v>
      </c>
      <c r="AO112" s="73">
        <v>3597</v>
      </c>
      <c r="AP112" s="73">
        <v>4049</v>
      </c>
      <c r="AQ112" s="73">
        <v>4132</v>
      </c>
      <c r="AR112" s="73">
        <v>3687</v>
      </c>
      <c r="AS112" s="73">
        <v>3649</v>
      </c>
      <c r="AT112" s="73">
        <v>4217</v>
      </c>
      <c r="AU112" s="73">
        <v>3275</v>
      </c>
      <c r="AV112" s="73">
        <v>3725</v>
      </c>
      <c r="AW112" s="73">
        <v>4221</v>
      </c>
      <c r="AX112" s="73">
        <v>3447</v>
      </c>
      <c r="AY112" s="73">
        <v>3994</v>
      </c>
      <c r="AZ112" s="73">
        <v>5409</v>
      </c>
      <c r="BA112" s="73">
        <v>5656</v>
      </c>
      <c r="BB112" s="73">
        <v>5235</v>
      </c>
      <c r="BC112" s="73">
        <v>3993</v>
      </c>
      <c r="BD112" s="73">
        <v>5487</v>
      </c>
      <c r="BE112" s="73">
        <v>4141</v>
      </c>
      <c r="BF112" s="73">
        <v>4709</v>
      </c>
      <c r="BG112" s="73">
        <v>4280</v>
      </c>
      <c r="BH112" s="73">
        <v>4509</v>
      </c>
      <c r="BI112" s="73">
        <v>4204</v>
      </c>
      <c r="BJ112" s="73">
        <v>5140</v>
      </c>
      <c r="BK112" s="73">
        <v>4580</v>
      </c>
      <c r="BL112" s="73">
        <v>4500</v>
      </c>
      <c r="BM112" s="73">
        <v>4585</v>
      </c>
      <c r="BN112" s="73">
        <v>4694</v>
      </c>
      <c r="BO112" s="73">
        <v>4680</v>
      </c>
      <c r="BP112" s="73">
        <v>6410</v>
      </c>
      <c r="BQ112" s="73">
        <v>4189</v>
      </c>
      <c r="BR112" s="73">
        <v>5367</v>
      </c>
      <c r="BS112" s="73">
        <v>4766</v>
      </c>
      <c r="BT112" s="73">
        <v>4676</v>
      </c>
      <c r="BU112" s="73">
        <v>4880</v>
      </c>
      <c r="BV112" s="73">
        <v>25335</v>
      </c>
      <c r="BW112" s="73">
        <v>33922</v>
      </c>
      <c r="BX112" s="73">
        <v>6696</v>
      </c>
      <c r="BY112" s="73">
        <v>6063</v>
      </c>
      <c r="BZ112" s="73">
        <v>4997</v>
      </c>
      <c r="CA112" s="73">
        <v>5258</v>
      </c>
      <c r="CB112" s="73">
        <v>5258</v>
      </c>
      <c r="CC112" s="73">
        <v>23682</v>
      </c>
      <c r="CD112" s="73">
        <v>5572</v>
      </c>
      <c r="CE112" s="73">
        <v>5317</v>
      </c>
      <c r="CF112" s="73">
        <v>5394</v>
      </c>
    </row>
    <row r="113" spans="1:84" hidden="1" x14ac:dyDescent="0.25">
      <c r="A113" s="17"/>
      <c r="B113" s="17"/>
      <c r="C113" s="17"/>
      <c r="D113" s="17"/>
      <c r="E113" s="11"/>
      <c r="F113" s="14" t="s">
        <v>102</v>
      </c>
      <c r="G113" s="106" t="e">
        <f ca="1">G112/G6</f>
        <v>#REF!</v>
      </c>
      <c r="H113" s="74" t="e">
        <f>H112/H6</f>
        <v>#REF!</v>
      </c>
      <c r="I113" s="74">
        <v>0.20020294266869609</v>
      </c>
      <c r="J113" s="74">
        <v>0.31222773781785029</v>
      </c>
      <c r="K113" s="74">
        <v>0.23860074815488827</v>
      </c>
      <c r="L113" s="74">
        <v>0.23565594433800544</v>
      </c>
      <c r="M113" s="74">
        <v>0.2543753771876886</v>
      </c>
      <c r="N113" s="74">
        <v>0.2874799035369775</v>
      </c>
      <c r="O113" s="74">
        <v>0.23933340026101796</v>
      </c>
      <c r="P113" s="74">
        <v>0.27448621553884711</v>
      </c>
      <c r="Q113" s="74">
        <v>0.2993598719743949</v>
      </c>
      <c r="R113" s="74">
        <v>0.25555444854040049</v>
      </c>
      <c r="S113" s="74">
        <v>0.27193156952456732</v>
      </c>
      <c r="T113" s="74">
        <v>0.21679920477137177</v>
      </c>
      <c r="U113" s="74">
        <v>0.15743035590363835</v>
      </c>
      <c r="V113" s="74">
        <v>0.23991318930650093</v>
      </c>
      <c r="W113" s="74">
        <v>0.18875896629655103</v>
      </c>
      <c r="X113" s="74">
        <v>0.14881535147836303</v>
      </c>
      <c r="Y113" s="74">
        <v>0.20641125879593433</v>
      </c>
      <c r="Z113" s="74">
        <v>0.20320281222536862</v>
      </c>
      <c r="AA113" s="74">
        <v>0.20934087363494538</v>
      </c>
      <c r="AB113" s="74">
        <v>0.22020398251578435</v>
      </c>
      <c r="AC113" s="74">
        <v>0.1948315911730546</v>
      </c>
      <c r="AD113" s="74">
        <v>0.21540394279087746</v>
      </c>
      <c r="AE113" s="74">
        <v>0.23633207983800983</v>
      </c>
      <c r="AF113" s="74">
        <v>0.22445641716374831</v>
      </c>
      <c r="AG113" s="74">
        <v>0.22102736437830053</v>
      </c>
      <c r="AH113" s="74">
        <v>0.44405058440314238</v>
      </c>
      <c r="AI113" s="74">
        <v>0.26544863210254449</v>
      </c>
      <c r="AJ113" s="74">
        <v>0.27639632746748277</v>
      </c>
      <c r="AK113" s="74">
        <v>0.35514108082257295</v>
      </c>
      <c r="AL113" s="74">
        <v>0.35358746536734498</v>
      </c>
      <c r="AM113" s="74">
        <v>0.37395038167938932</v>
      </c>
      <c r="AN113" s="74">
        <v>0.38431521842581134</v>
      </c>
      <c r="AO113" s="74">
        <v>0.34807431778594927</v>
      </c>
      <c r="AP113" s="74">
        <v>0.39086784438652378</v>
      </c>
      <c r="AQ113" s="74">
        <v>0.39091769157994322</v>
      </c>
      <c r="AR113" s="74">
        <v>0.35506548536209553</v>
      </c>
      <c r="AS113" s="74">
        <v>0.35086538461538463</v>
      </c>
      <c r="AT113" s="74">
        <v>0.40474133794030137</v>
      </c>
      <c r="AU113" s="74">
        <v>0.31396798005943821</v>
      </c>
      <c r="AV113" s="74">
        <v>0.35717710231086391</v>
      </c>
      <c r="AW113" s="74">
        <v>0.40446531238022232</v>
      </c>
      <c r="AX113" s="74">
        <v>0.32969870875179341</v>
      </c>
      <c r="AY113" s="74">
        <v>0.38139801375095495</v>
      </c>
      <c r="AZ113" s="74">
        <v>0.51612595419847329</v>
      </c>
      <c r="BA113" s="74">
        <v>0.53882061541392778</v>
      </c>
      <c r="BB113" s="74">
        <v>0.49771819737592699</v>
      </c>
      <c r="BC113" s="74">
        <v>0.37830412126954049</v>
      </c>
      <c r="BD113" s="74">
        <v>0.51891431813883104</v>
      </c>
      <c r="BE113" s="74">
        <v>0.39106620077438853</v>
      </c>
      <c r="BF113" s="74">
        <v>0.4442452830188679</v>
      </c>
      <c r="BG113" s="74">
        <v>0.40282352941176469</v>
      </c>
      <c r="BH113" s="74">
        <v>0.4239774330042313</v>
      </c>
      <c r="BI113" s="74">
        <v>0.39492719586660402</v>
      </c>
      <c r="BJ113" s="74">
        <v>0.48267442952389894</v>
      </c>
      <c r="BK113" s="74">
        <v>0.43020852902498591</v>
      </c>
      <c r="BL113" s="74">
        <v>0.42265426880811496</v>
      </c>
      <c r="BM113" s="74">
        <v>0.43063773833004604</v>
      </c>
      <c r="BN113" s="74">
        <v>0.43996625738119788</v>
      </c>
      <c r="BO113" s="74">
        <v>0.43803818794459004</v>
      </c>
      <c r="BP113" s="74">
        <v>0.59979414241601947</v>
      </c>
      <c r="BQ113" s="74">
        <v>0.39175161320490043</v>
      </c>
      <c r="BR113" s="74">
        <v>0.50093335822288598</v>
      </c>
      <c r="BS113" s="74">
        <v>0.44429943134147476</v>
      </c>
      <c r="BT113" s="74">
        <v>0.43590938752680153</v>
      </c>
      <c r="BU113" s="74">
        <v>0.45492682017339425</v>
      </c>
      <c r="BV113" s="74">
        <v>2.3606969809914276</v>
      </c>
      <c r="BW113" s="74">
        <v>3.155828449158061</v>
      </c>
      <c r="BX113" s="74">
        <v>0.62201579191825362</v>
      </c>
      <c r="BY113" s="74">
        <v>0.56175298804780871</v>
      </c>
      <c r="BZ113" s="74">
        <v>0.46251388374676045</v>
      </c>
      <c r="CA113" s="74">
        <v>0.48685185185185187</v>
      </c>
      <c r="CB113" s="74">
        <v>0.48617660656495609</v>
      </c>
      <c r="CC113" s="74">
        <v>2.1885223177155533</v>
      </c>
      <c r="CD113" s="74">
        <v>0.51440177252584929</v>
      </c>
      <c r="CE113" s="74">
        <v>0.49063393928208915</v>
      </c>
      <c r="CF113" s="74">
        <v>0.49746380153094161</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8</v>
      </c>
      <c r="J120" s="150">
        <v>28</v>
      </c>
      <c r="K120" s="150">
        <v>19</v>
      </c>
      <c r="L120" s="150">
        <v>14</v>
      </c>
      <c r="M120" s="150">
        <v>9</v>
      </c>
      <c r="N120" s="150">
        <v>17</v>
      </c>
      <c r="O120" s="150">
        <v>7</v>
      </c>
      <c r="P120" s="150">
        <v>11</v>
      </c>
      <c r="Q120" s="150">
        <v>8</v>
      </c>
      <c r="R120" s="150">
        <v>6</v>
      </c>
      <c r="S120" s="150">
        <v>2</v>
      </c>
      <c r="T120" s="150">
        <v>7</v>
      </c>
      <c r="U120" s="150">
        <v>11</v>
      </c>
      <c r="V120" s="150">
        <v>13</v>
      </c>
      <c r="W120" s="150">
        <v>19</v>
      </c>
      <c r="X120" s="150">
        <v>8</v>
      </c>
      <c r="Y120" s="150">
        <v>19</v>
      </c>
      <c r="Z120" s="150">
        <v>9</v>
      </c>
      <c r="AA120" s="150">
        <v>3</v>
      </c>
      <c r="AB120" s="150">
        <v>10</v>
      </c>
      <c r="AC120" s="150">
        <v>14</v>
      </c>
      <c r="AD120" s="150">
        <v>5</v>
      </c>
      <c r="AE120" s="150">
        <v>22</v>
      </c>
      <c r="AF120" s="150">
        <v>13</v>
      </c>
      <c r="AG120" s="150">
        <v>6</v>
      </c>
      <c r="AH120" s="150">
        <v>3</v>
      </c>
      <c r="AI120" s="150">
        <v>2</v>
      </c>
      <c r="AJ120" s="150">
        <v>8</v>
      </c>
      <c r="AK120" s="150">
        <v>9</v>
      </c>
      <c r="AL120" s="150">
        <v>4</v>
      </c>
      <c r="AM120" s="150">
        <v>7</v>
      </c>
      <c r="AN120" s="150">
        <v>8</v>
      </c>
      <c r="AO120" s="150">
        <v>10</v>
      </c>
      <c r="AP120" s="150">
        <v>21</v>
      </c>
      <c r="AQ120" s="150">
        <v>8</v>
      </c>
      <c r="AR120" s="150">
        <v>9</v>
      </c>
      <c r="AS120" s="150">
        <v>10</v>
      </c>
      <c r="AT120" s="150">
        <v>9</v>
      </c>
      <c r="AU120" s="150">
        <v>13</v>
      </c>
      <c r="AV120" s="150">
        <v>5</v>
      </c>
      <c r="AW120" s="150">
        <v>19</v>
      </c>
      <c r="AX120" s="150">
        <v>12</v>
      </c>
      <c r="AY120" s="150">
        <v>8</v>
      </c>
      <c r="AZ120" s="150">
        <v>6</v>
      </c>
      <c r="BA120" s="150">
        <v>9</v>
      </c>
      <c r="BB120" s="150">
        <v>13</v>
      </c>
      <c r="BC120" s="150">
        <v>5</v>
      </c>
      <c r="BD120" s="150">
        <v>7</v>
      </c>
      <c r="BE120" s="150">
        <v>18</v>
      </c>
      <c r="BF120" s="150">
        <v>8</v>
      </c>
      <c r="BG120" s="150">
        <v>11</v>
      </c>
      <c r="BH120" s="150">
        <v>10</v>
      </c>
      <c r="BI120" s="150">
        <v>2</v>
      </c>
      <c r="BJ120" s="150">
        <v>3</v>
      </c>
      <c r="BK120" s="150">
        <v>15</v>
      </c>
      <c r="BL120" s="150">
        <v>18</v>
      </c>
      <c r="BM120" s="150">
        <v>6</v>
      </c>
      <c r="BN120" s="150">
        <v>6</v>
      </c>
      <c r="BO120" s="150">
        <v>12</v>
      </c>
      <c r="BP120" s="150">
        <v>11</v>
      </c>
      <c r="BQ120" s="150">
        <v>10</v>
      </c>
      <c r="BR120" s="150">
        <v>10</v>
      </c>
      <c r="BS120" s="150">
        <v>8</v>
      </c>
      <c r="BT120" s="150">
        <v>10</v>
      </c>
      <c r="BU120" s="150">
        <v>1</v>
      </c>
      <c r="BV120" s="150">
        <v>6</v>
      </c>
      <c r="BW120" s="150">
        <v>5</v>
      </c>
      <c r="BX120" s="150">
        <v>6</v>
      </c>
      <c r="BY120" s="150">
        <v>4</v>
      </c>
      <c r="BZ120" s="150">
        <v>8</v>
      </c>
      <c r="CA120" s="150">
        <v>13</v>
      </c>
      <c r="CB120" s="150">
        <v>12</v>
      </c>
      <c r="CC120" s="150">
        <v>5</v>
      </c>
      <c r="CD120" s="150">
        <v>14</v>
      </c>
      <c r="CE120" s="150">
        <v>7</v>
      </c>
      <c r="CF120" s="150">
        <v>8</v>
      </c>
    </row>
    <row r="121" spans="1:84" x14ac:dyDescent="0.25">
      <c r="A121" s="17"/>
      <c r="B121" s="17"/>
      <c r="C121" s="17"/>
      <c r="D121" s="17"/>
      <c r="E121" s="11"/>
      <c r="F121" s="14" t="s">
        <v>100</v>
      </c>
      <c r="G121" s="106" t="e">
        <f ca="1">G120/G5</f>
        <v>#REF!</v>
      </c>
      <c r="H121" s="107" t="e">
        <f>H120/H5</f>
        <v>#REF!</v>
      </c>
      <c r="I121" s="107">
        <v>4.3383947939262474E-3</v>
      </c>
      <c r="J121" s="107">
        <v>1.5200868621064061E-2</v>
      </c>
      <c r="K121" s="107">
        <v>1.0399562123700055E-2</v>
      </c>
      <c r="L121" s="107">
        <v>7.696536558548653E-3</v>
      </c>
      <c r="M121" s="107">
        <v>4.9668874172185433E-3</v>
      </c>
      <c r="N121" s="107">
        <v>9.4866071428571421E-3</v>
      </c>
      <c r="O121" s="107">
        <v>3.9436619718309857E-3</v>
      </c>
      <c r="P121" s="107">
        <v>6.2217194570135742E-3</v>
      </c>
      <c r="Q121" s="107">
        <v>4.5377197958026095E-3</v>
      </c>
      <c r="R121" s="107">
        <v>3.4090909090909089E-3</v>
      </c>
      <c r="S121" s="107">
        <v>1.1337868480725624E-3</v>
      </c>
      <c r="T121" s="107">
        <v>3.9750141964792728E-3</v>
      </c>
      <c r="U121" s="107">
        <v>6.285714285714286E-3</v>
      </c>
      <c r="V121" s="107">
        <v>7.4413279908414421E-3</v>
      </c>
      <c r="W121" s="107">
        <v>1.0875787063537493E-2</v>
      </c>
      <c r="X121" s="107">
        <v>4.5845272206303722E-3</v>
      </c>
      <c r="Y121" s="107">
        <v>1.0969976905311778E-2</v>
      </c>
      <c r="Z121" s="107">
        <v>5.1783659378596084E-3</v>
      </c>
      <c r="AA121" s="107">
        <v>1.7271157167530224E-3</v>
      </c>
      <c r="AB121" s="107">
        <v>5.7770075101097633E-3</v>
      </c>
      <c r="AC121" s="107">
        <v>8.1018518518518514E-3</v>
      </c>
      <c r="AD121" s="107">
        <v>2.8935185185185184E-3</v>
      </c>
      <c r="AE121" s="107">
        <v>1.2724117987275883E-2</v>
      </c>
      <c r="AF121" s="107">
        <v>7.4884792626728107E-3</v>
      </c>
      <c r="AG121" s="107">
        <v>3.4562211981566822E-3</v>
      </c>
      <c r="AH121" s="107">
        <v>1.7311021350259665E-3</v>
      </c>
      <c r="AI121" s="107">
        <v>1.1560693641618498E-3</v>
      </c>
      <c r="AJ121" s="107">
        <v>4.6323103647944409E-3</v>
      </c>
      <c r="AK121" s="107">
        <v>5.2053209947946792E-3</v>
      </c>
      <c r="AL121" s="107">
        <v>2.3148148148148147E-3</v>
      </c>
      <c r="AM121" s="107">
        <v>4.0603248259860787E-3</v>
      </c>
      <c r="AN121" s="107">
        <v>4.6430644225188625E-3</v>
      </c>
      <c r="AO121" s="107">
        <v>6.6357000663570011E-3</v>
      </c>
      <c r="AP121" s="107">
        <v>1.3953488372093023E-2</v>
      </c>
      <c r="AQ121" s="107">
        <v>4.6728971962616819E-3</v>
      </c>
      <c r="AR121" s="107">
        <v>6.0000000000000001E-3</v>
      </c>
      <c r="AS121" s="107">
        <v>6.6844919786096255E-3</v>
      </c>
      <c r="AT121" s="107">
        <v>6.0362173038229373E-3</v>
      </c>
      <c r="AU121" s="107">
        <v>8.7131367292225207E-3</v>
      </c>
      <c r="AV121" s="107">
        <v>3.3557046979865771E-3</v>
      </c>
      <c r="AW121" s="107">
        <v>1.282051282051282E-2</v>
      </c>
      <c r="AX121" s="107">
        <v>8.0808080808080808E-3</v>
      </c>
      <c r="AY121" s="107">
        <v>5.4237288135593224E-3</v>
      </c>
      <c r="AZ121" s="107">
        <v>4.062288422477996E-3</v>
      </c>
      <c r="BA121" s="107">
        <v>6.0975609756097563E-3</v>
      </c>
      <c r="BB121" s="107">
        <v>8.8016249153689916E-3</v>
      </c>
      <c r="BC121" s="107">
        <v>3.37609723160027E-3</v>
      </c>
      <c r="BD121" s="107">
        <v>4.7265361242403783E-3</v>
      </c>
      <c r="BE121" s="107">
        <v>1.2203389830508475E-2</v>
      </c>
      <c r="BF121" s="107">
        <v>5.4054054054054057E-3</v>
      </c>
      <c r="BG121" s="107">
        <v>7.4324324324324328E-3</v>
      </c>
      <c r="BH121" s="107">
        <v>6.7430883344571811E-3</v>
      </c>
      <c r="BI121" s="107">
        <v>1.3495276653171389E-3</v>
      </c>
      <c r="BJ121" s="107">
        <v>2.0297699594046007E-3</v>
      </c>
      <c r="BK121" s="107">
        <v>1.016260162601626E-2</v>
      </c>
      <c r="BL121" s="107">
        <v>1.2137559002022926E-2</v>
      </c>
      <c r="BM121" s="107">
        <v>4.045853000674309E-3</v>
      </c>
      <c r="BN121" s="107">
        <v>4.0376850605652759E-3</v>
      </c>
      <c r="BO121" s="107">
        <v>8.1135902636916835E-3</v>
      </c>
      <c r="BP121" s="107">
        <v>7.4576271186440682E-3</v>
      </c>
      <c r="BQ121" s="107">
        <v>6.7704807041299936E-3</v>
      </c>
      <c r="BR121" s="107">
        <v>6.7613252197430695E-3</v>
      </c>
      <c r="BS121" s="107">
        <v>5.4310930074677527E-3</v>
      </c>
      <c r="BT121" s="107">
        <v>6.788866259334691E-3</v>
      </c>
      <c r="BU121" s="107">
        <v>6.7888662593346908E-4</v>
      </c>
      <c r="BV121" s="107">
        <v>4.0705563093622792E-3</v>
      </c>
      <c r="BW121" s="107">
        <v>3.3990482664853841E-3</v>
      </c>
      <c r="BX121" s="107">
        <v>4.0705563093622792E-3</v>
      </c>
      <c r="BY121" s="107">
        <v>2.7247956403269754E-3</v>
      </c>
      <c r="BZ121" s="107">
        <v>5.4682159945317844E-3</v>
      </c>
      <c r="CA121" s="107">
        <v>8.9285714285714281E-3</v>
      </c>
      <c r="CB121" s="107">
        <v>8.2644628099173556E-3</v>
      </c>
      <c r="CC121" s="107">
        <v>3.4482758620689655E-3</v>
      </c>
      <c r="CD121" s="107">
        <v>9.6485182632667123E-3</v>
      </c>
      <c r="CE121" s="107">
        <v>4.8342541436464086E-3</v>
      </c>
      <c r="CF121" s="107">
        <v>5.5363321799307957E-3</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117</v>
      </c>
      <c r="J122" s="150">
        <v>161</v>
      </c>
      <c r="K122" s="150">
        <v>127</v>
      </c>
      <c r="L122" s="150">
        <v>129</v>
      </c>
      <c r="M122" s="150">
        <v>68</v>
      </c>
      <c r="N122" s="150">
        <v>103</v>
      </c>
      <c r="O122" s="150">
        <v>85</v>
      </c>
      <c r="P122" s="150">
        <v>139</v>
      </c>
      <c r="Q122" s="150">
        <v>184</v>
      </c>
      <c r="R122" s="150">
        <v>124</v>
      </c>
      <c r="S122" s="150">
        <v>142</v>
      </c>
      <c r="T122" s="150">
        <v>161</v>
      </c>
      <c r="U122" s="150">
        <v>177</v>
      </c>
      <c r="V122" s="150">
        <v>176</v>
      </c>
      <c r="W122" s="150">
        <v>183</v>
      </c>
      <c r="X122" s="150">
        <v>167</v>
      </c>
      <c r="Y122" s="150">
        <v>141</v>
      </c>
      <c r="Z122" s="150">
        <v>159</v>
      </c>
      <c r="AA122" s="150">
        <v>226</v>
      </c>
      <c r="AB122" s="150">
        <v>182</v>
      </c>
      <c r="AC122" s="150">
        <v>233</v>
      </c>
      <c r="AD122" s="150">
        <v>300</v>
      </c>
      <c r="AE122" s="150">
        <v>215</v>
      </c>
      <c r="AF122" s="150">
        <v>281</v>
      </c>
      <c r="AG122" s="150">
        <v>154</v>
      </c>
      <c r="AH122" s="150">
        <v>460</v>
      </c>
      <c r="AI122" s="150">
        <v>284</v>
      </c>
      <c r="AJ122" s="150">
        <v>262</v>
      </c>
      <c r="AK122" s="150">
        <v>191</v>
      </c>
      <c r="AL122" s="150">
        <v>165</v>
      </c>
      <c r="AM122" s="150">
        <v>184</v>
      </c>
      <c r="AN122" s="150">
        <v>112</v>
      </c>
      <c r="AO122" s="150">
        <v>129</v>
      </c>
      <c r="AP122" s="150">
        <v>102</v>
      </c>
      <c r="AQ122" s="150">
        <v>67</v>
      </c>
      <c r="AR122" s="150">
        <v>87</v>
      </c>
      <c r="AS122" s="150">
        <v>54</v>
      </c>
      <c r="AT122" s="150">
        <v>22</v>
      </c>
      <c r="AU122" s="150">
        <v>47</v>
      </c>
      <c r="AV122" s="150">
        <v>34</v>
      </c>
      <c r="AW122" s="150">
        <v>40</v>
      </c>
      <c r="AX122" s="150">
        <v>60</v>
      </c>
      <c r="AY122" s="150">
        <v>75</v>
      </c>
      <c r="AZ122" s="150">
        <v>73</v>
      </c>
      <c r="BA122" s="150">
        <v>101</v>
      </c>
      <c r="BB122" s="150">
        <v>78</v>
      </c>
      <c r="BC122" s="150">
        <v>80</v>
      </c>
      <c r="BD122" s="150">
        <v>115</v>
      </c>
      <c r="BE122" s="150">
        <v>91</v>
      </c>
      <c r="BF122" s="150">
        <v>124</v>
      </c>
      <c r="BG122" s="150">
        <v>130</v>
      </c>
      <c r="BH122" s="150">
        <v>81</v>
      </c>
      <c r="BI122" s="150">
        <v>79</v>
      </c>
      <c r="BJ122" s="150">
        <v>72</v>
      </c>
      <c r="BK122" s="150">
        <v>52</v>
      </c>
      <c r="BL122" s="150">
        <v>78</v>
      </c>
      <c r="BM122" s="150">
        <v>73</v>
      </c>
      <c r="BN122" s="150">
        <v>95</v>
      </c>
      <c r="BO122" s="150">
        <v>127</v>
      </c>
      <c r="BP122" s="150">
        <v>91</v>
      </c>
      <c r="BQ122" s="150">
        <v>80</v>
      </c>
      <c r="BR122" s="150">
        <v>80</v>
      </c>
      <c r="BS122" s="150">
        <v>73</v>
      </c>
      <c r="BT122" s="150">
        <v>63</v>
      </c>
      <c r="BU122" s="150">
        <v>19</v>
      </c>
      <c r="BV122" s="150">
        <v>43</v>
      </c>
      <c r="BW122" s="150">
        <v>43</v>
      </c>
      <c r="BX122" s="150">
        <v>38</v>
      </c>
      <c r="BY122" s="150">
        <v>60</v>
      </c>
      <c r="BZ122" s="150">
        <v>366</v>
      </c>
      <c r="CA122" s="150">
        <v>93</v>
      </c>
      <c r="CB122" s="150">
        <v>52</v>
      </c>
      <c r="CC122" s="150">
        <v>66</v>
      </c>
      <c r="CD122" s="150">
        <v>49</v>
      </c>
      <c r="CE122" s="150">
        <v>59</v>
      </c>
      <c r="CF122" s="150">
        <v>55</v>
      </c>
    </row>
    <row r="123" spans="1:84" x14ac:dyDescent="0.25">
      <c r="A123" s="17"/>
      <c r="B123" s="17"/>
      <c r="C123" s="17"/>
      <c r="D123" s="17"/>
      <c r="E123" s="11"/>
      <c r="F123" s="14" t="s">
        <v>102</v>
      </c>
      <c r="G123" s="106" t="e">
        <f ca="1">G122/G6</f>
        <v>#REF!</v>
      </c>
      <c r="H123" s="107" t="e">
        <f>H122/H6</f>
        <v>#REF!</v>
      </c>
      <c r="I123" s="107">
        <v>1.1872146118721462E-2</v>
      </c>
      <c r="J123" s="107">
        <v>1.6310404214365314E-2</v>
      </c>
      <c r="K123" s="107">
        <v>1.2839955515114751E-2</v>
      </c>
      <c r="L123" s="107">
        <v>1.3007966118785923E-2</v>
      </c>
      <c r="M123" s="107">
        <v>6.8396700865017103E-3</v>
      </c>
      <c r="N123" s="107">
        <v>1.0349678456591641E-2</v>
      </c>
      <c r="O123" s="107">
        <v>8.5332797911856235E-3</v>
      </c>
      <c r="P123" s="107">
        <v>1.3934837092731829E-2</v>
      </c>
      <c r="Q123" s="107">
        <v>1.8403680736147229E-2</v>
      </c>
      <c r="R123" s="107">
        <v>1.2354289130218193E-2</v>
      </c>
      <c r="S123" s="107">
        <v>1.4123731848020689E-2</v>
      </c>
      <c r="T123" s="107">
        <v>1.6003976143141155E-2</v>
      </c>
      <c r="U123" s="107">
        <v>1.7547338158025182E-2</v>
      </c>
      <c r="V123" s="107">
        <v>1.7362138699812568E-2</v>
      </c>
      <c r="W123" s="107">
        <v>1.7981723494153484E-2</v>
      </c>
      <c r="X123" s="107">
        <v>1.6350107695320148E-2</v>
      </c>
      <c r="Y123" s="107">
        <v>1.3780297107114934E-2</v>
      </c>
      <c r="Z123" s="107">
        <v>1.5525827555902745E-2</v>
      </c>
      <c r="AA123" s="107">
        <v>2.203588143525741E-2</v>
      </c>
      <c r="AB123" s="107">
        <v>1.7678484701311316E-2</v>
      </c>
      <c r="AC123" s="107">
        <v>2.2551296941540844E-2</v>
      </c>
      <c r="AD123" s="107">
        <v>2.8991109393119444E-2</v>
      </c>
      <c r="AE123" s="107">
        <v>2.0730884196316652E-2</v>
      </c>
      <c r="AF123" s="107">
        <v>2.7034827785260729E-2</v>
      </c>
      <c r="AG123" s="107">
        <v>1.4786365818530964E-2</v>
      </c>
      <c r="AH123" s="107">
        <v>4.4069745161908411E-2</v>
      </c>
      <c r="AI123" s="107">
        <v>2.7166634780945092E-2</v>
      </c>
      <c r="AJ123" s="107">
        <v>2.5057383320581484E-2</v>
      </c>
      <c r="AK123" s="107">
        <v>1.8268770923003348E-2</v>
      </c>
      <c r="AL123" s="107">
        <v>1.5763829177414732E-2</v>
      </c>
      <c r="AM123" s="107">
        <v>1.7557251908396947E-2</v>
      </c>
      <c r="AN123" s="107">
        <v>1.0659560293137908E-2</v>
      </c>
      <c r="AO123" s="107">
        <v>1.2483065608670409E-2</v>
      </c>
      <c r="AP123" s="107">
        <v>9.8465102809151463E-3</v>
      </c>
      <c r="AQ123" s="107">
        <v>6.3386944181646173E-3</v>
      </c>
      <c r="AR123" s="107">
        <v>8.378274268104776E-3</v>
      </c>
      <c r="AS123" s="107">
        <v>5.1923076923076922E-3</v>
      </c>
      <c r="AT123" s="107">
        <v>2.1115270179479797E-3</v>
      </c>
      <c r="AU123" s="107">
        <v>4.5058000191736175E-3</v>
      </c>
      <c r="AV123" s="107">
        <v>3.2601399942468116E-3</v>
      </c>
      <c r="AW123" s="107">
        <v>3.8328861632809506E-3</v>
      </c>
      <c r="AX123" s="107">
        <v>5.7388809182209472E-3</v>
      </c>
      <c r="AY123" s="107">
        <v>7.1619556913674557E-3</v>
      </c>
      <c r="AZ123" s="107">
        <v>6.9656488549618319E-3</v>
      </c>
      <c r="BA123" s="107">
        <v>9.6217967038201395E-3</v>
      </c>
      <c r="BB123" s="107">
        <v>7.4158585282373072E-3</v>
      </c>
      <c r="BC123" s="107">
        <v>7.5793462813832308E-3</v>
      </c>
      <c r="BD123" s="107">
        <v>1.087573292982788E-2</v>
      </c>
      <c r="BE123" s="107">
        <v>8.5938237793937097E-3</v>
      </c>
      <c r="BF123" s="107">
        <v>1.169811320754717E-2</v>
      </c>
      <c r="BG123" s="107">
        <v>1.2235294117647059E-2</v>
      </c>
      <c r="BH123" s="107">
        <v>7.616361071932299E-3</v>
      </c>
      <c r="BI123" s="107">
        <v>7.4213245655237198E-3</v>
      </c>
      <c r="BJ123" s="107">
        <v>6.7611982345760161E-3</v>
      </c>
      <c r="BK123" s="107">
        <v>4.884463648318617E-3</v>
      </c>
      <c r="BL123" s="107">
        <v>7.326007326007326E-3</v>
      </c>
      <c r="BM123" s="107">
        <v>6.8563914717760868E-3</v>
      </c>
      <c r="BN123" s="107">
        <v>8.9043021838972718E-3</v>
      </c>
      <c r="BO123" s="107">
        <v>1.1886933732684388E-2</v>
      </c>
      <c r="BP123" s="107">
        <v>8.5150182464676719E-3</v>
      </c>
      <c r="BQ123" s="107">
        <v>7.4815299728794539E-3</v>
      </c>
      <c r="BR123" s="107">
        <v>7.4668657830875493E-3</v>
      </c>
      <c r="BS123" s="107">
        <v>6.805257760790529E-3</v>
      </c>
      <c r="BT123" s="107">
        <v>5.8730306702712782E-3</v>
      </c>
      <c r="BU123" s="107">
        <v>1.771231471986576E-3</v>
      </c>
      <c r="BV123" s="107">
        <v>4.0067089079388746E-3</v>
      </c>
      <c r="BW123" s="107">
        <v>4.0003721276397801E-3</v>
      </c>
      <c r="BX123" s="107">
        <v>3.5299581978634463E-3</v>
      </c>
      <c r="BY123" s="107">
        <v>5.5591587139812845E-3</v>
      </c>
      <c r="BZ123" s="107">
        <v>3.3876342095520179E-2</v>
      </c>
      <c r="CA123" s="107">
        <v>8.611111111111111E-3</v>
      </c>
      <c r="CB123" s="107">
        <v>4.8081368469717984E-3</v>
      </c>
      <c r="CC123" s="107">
        <v>6.0992514555031881E-3</v>
      </c>
      <c r="CD123" s="107">
        <v>4.5236336779911372E-3</v>
      </c>
      <c r="CE123" s="107">
        <v>5.444311156224047E-3</v>
      </c>
      <c r="CF123" s="107">
        <v>5.0723969381167577E-3</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24" customHeight="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4.25" customHeight="1"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1643</v>
      </c>
      <c r="J130" s="80">
        <v>1672</v>
      </c>
      <c r="K130" s="80">
        <v>1284</v>
      </c>
      <c r="L130" s="80">
        <v>1632</v>
      </c>
      <c r="M130" s="80">
        <v>1559</v>
      </c>
      <c r="N130" s="80">
        <v>1884</v>
      </c>
      <c r="O130" s="80">
        <v>1723</v>
      </c>
      <c r="P130" s="80">
        <v>1591</v>
      </c>
      <c r="Q130" s="80">
        <v>1661</v>
      </c>
      <c r="R130" s="80">
        <v>1780</v>
      </c>
      <c r="S130" s="80">
        <v>1874</v>
      </c>
      <c r="T130" s="80">
        <v>1510</v>
      </c>
      <c r="U130" s="80">
        <v>1607</v>
      </c>
      <c r="V130" s="80">
        <v>1783</v>
      </c>
      <c r="W130" s="80">
        <v>1206</v>
      </c>
      <c r="X130" s="80">
        <v>1925</v>
      </c>
      <c r="Y130" s="80">
        <v>1690</v>
      </c>
      <c r="Z130" s="80">
        <v>1355</v>
      </c>
      <c r="AA130" s="80">
        <v>1651</v>
      </c>
      <c r="AB130" s="80">
        <v>1613</v>
      </c>
      <c r="AC130" s="80">
        <v>1922</v>
      </c>
      <c r="AD130" s="80">
        <v>1532</v>
      </c>
      <c r="AE130" s="80">
        <v>1795</v>
      </c>
      <c r="AF130" s="80">
        <v>1657</v>
      </c>
      <c r="AG130" s="80">
        <v>1904</v>
      </c>
      <c r="AH130" s="80">
        <v>1678</v>
      </c>
      <c r="AI130" s="80">
        <v>1193</v>
      </c>
      <c r="AJ130" s="80">
        <v>1949</v>
      </c>
      <c r="AK130" s="80">
        <v>1654</v>
      </c>
      <c r="AL130" s="80">
        <v>1736</v>
      </c>
      <c r="AM130" s="80">
        <v>1836</v>
      </c>
      <c r="AN130" s="80">
        <v>1477</v>
      </c>
      <c r="AO130" s="80">
        <v>1705</v>
      </c>
      <c r="AP130" s="80">
        <v>1810</v>
      </c>
      <c r="AQ130" s="80">
        <v>1408</v>
      </c>
      <c r="AR130" s="80">
        <v>1957</v>
      </c>
      <c r="AS130" s="80">
        <v>1780</v>
      </c>
      <c r="AT130" s="80">
        <v>1332</v>
      </c>
      <c r="AU130" s="80">
        <v>1516</v>
      </c>
      <c r="AV130" s="80">
        <v>2138</v>
      </c>
      <c r="AW130" s="80">
        <v>1601</v>
      </c>
      <c r="AX130" s="80">
        <v>1802</v>
      </c>
      <c r="AY130" s="80">
        <v>1819</v>
      </c>
      <c r="AZ130" s="80">
        <v>1826</v>
      </c>
      <c r="BA130" s="80">
        <v>1690</v>
      </c>
      <c r="BB130" s="80">
        <v>1523</v>
      </c>
      <c r="BC130" s="80">
        <v>1558</v>
      </c>
      <c r="BD130" s="80">
        <v>1470</v>
      </c>
      <c r="BE130" s="80">
        <v>1672</v>
      </c>
      <c r="BF130" s="80">
        <v>1375</v>
      </c>
      <c r="BG130" s="80">
        <v>1711</v>
      </c>
      <c r="BH130" s="80">
        <v>1993</v>
      </c>
      <c r="BI130" s="80">
        <v>1572</v>
      </c>
      <c r="BJ130" s="80">
        <v>1809</v>
      </c>
      <c r="BK130" s="80">
        <v>1741</v>
      </c>
      <c r="BL130" s="80">
        <v>2003</v>
      </c>
      <c r="BM130" s="80">
        <v>1726</v>
      </c>
      <c r="BN130" s="80">
        <v>1600</v>
      </c>
      <c r="BO130" s="80">
        <v>1687</v>
      </c>
      <c r="BP130" s="80">
        <v>1461</v>
      </c>
      <c r="BQ130" s="80">
        <v>1952</v>
      </c>
      <c r="BR130" s="80">
        <v>1496</v>
      </c>
      <c r="BS130" s="80">
        <v>1518</v>
      </c>
      <c r="BT130" s="80">
        <v>2114</v>
      </c>
      <c r="BU130" s="80">
        <v>1768</v>
      </c>
      <c r="BV130" s="80">
        <v>1794</v>
      </c>
      <c r="BW130" s="80">
        <v>1621</v>
      </c>
      <c r="BX130" s="80">
        <v>1832</v>
      </c>
      <c r="BY130" s="80">
        <v>1658</v>
      </c>
      <c r="BZ130" s="80">
        <v>1647</v>
      </c>
      <c r="CA130" s="80">
        <v>1538</v>
      </c>
      <c r="CB130" s="80">
        <v>1696</v>
      </c>
      <c r="CC130" s="80">
        <v>1664</v>
      </c>
      <c r="CD130" s="80">
        <v>2034</v>
      </c>
      <c r="CE130" s="80">
        <v>1045</v>
      </c>
      <c r="CF130" s="80">
        <v>1937</v>
      </c>
    </row>
    <row r="131" spans="1:84" x14ac:dyDescent="0.25">
      <c r="A131" s="48" t="s">
        <v>112</v>
      </c>
      <c r="B131" s="49" t="s">
        <v>113</v>
      </c>
      <c r="C131" s="50" t="s">
        <v>114</v>
      </c>
      <c r="D131" s="17"/>
      <c r="E131" s="11"/>
      <c r="F131" s="14" t="s">
        <v>115</v>
      </c>
      <c r="G131" s="23" t="e">
        <f ca="1">G130/G8</f>
        <v>#REF!</v>
      </c>
      <c r="H131" s="81" t="e">
        <f>IF(H8=0, 0, H130/H8)</f>
        <v>#REF!</v>
      </c>
      <c r="I131" s="81">
        <v>0.14043935379092229</v>
      </c>
      <c r="J131" s="81">
        <v>0.14274737471185861</v>
      </c>
      <c r="K131" s="81">
        <v>0.10957501280081926</v>
      </c>
      <c r="L131" s="81">
        <v>0.13905930470347649</v>
      </c>
      <c r="M131" s="81">
        <v>0.13263569848562193</v>
      </c>
      <c r="N131" s="81">
        <v>0.16042234332425068</v>
      </c>
      <c r="O131" s="81">
        <v>0.14681322426721199</v>
      </c>
      <c r="P131" s="81">
        <v>0.13548496976922422</v>
      </c>
      <c r="Q131" s="81">
        <v>0.14122948728849588</v>
      </c>
      <c r="R131" s="81">
        <v>0.150885818428414</v>
      </c>
      <c r="S131" s="81">
        <v>0.15857167033338976</v>
      </c>
      <c r="T131" s="81">
        <v>0.12773876998561881</v>
      </c>
      <c r="U131" s="81">
        <v>0.13576075019008194</v>
      </c>
      <c r="V131" s="81">
        <v>0.15003365870077415</v>
      </c>
      <c r="W131" s="81">
        <v>0.10114055686011406</v>
      </c>
      <c r="X131" s="81">
        <v>0.16096663600635505</v>
      </c>
      <c r="Y131" s="81">
        <v>0.14125710464727517</v>
      </c>
      <c r="Z131" s="81">
        <v>0.11311461724684865</v>
      </c>
      <c r="AA131" s="81">
        <v>0.1376636371216543</v>
      </c>
      <c r="AB131" s="81">
        <v>0.13412606020289372</v>
      </c>
      <c r="AC131" s="81">
        <v>0.1593698175787728</v>
      </c>
      <c r="AD131" s="81">
        <v>0.12686319973501159</v>
      </c>
      <c r="AE131" s="81">
        <v>0.14834710743801652</v>
      </c>
      <c r="AF131" s="81">
        <v>0.13660346248969496</v>
      </c>
      <c r="AG131" s="81">
        <v>0.15669492222862316</v>
      </c>
      <c r="AH131" s="81">
        <v>0.13786870429709966</v>
      </c>
      <c r="AI131" s="81">
        <v>9.7915298752462243E-2</v>
      </c>
      <c r="AJ131" s="81">
        <v>0.15997701715505211</v>
      </c>
      <c r="AK131" s="81">
        <v>0.13575180564674982</v>
      </c>
      <c r="AL131" s="81">
        <v>0.14235342353423533</v>
      </c>
      <c r="AM131" s="81">
        <v>0.15044247787610621</v>
      </c>
      <c r="AN131" s="81">
        <v>0.12076860179885528</v>
      </c>
      <c r="AO131" s="81">
        <v>0.14399121695802719</v>
      </c>
      <c r="AP131" s="81">
        <v>0.15256237356709373</v>
      </c>
      <c r="AQ131" s="81">
        <v>0.1146393095587038</v>
      </c>
      <c r="AR131" s="81">
        <v>0.16467519353752946</v>
      </c>
      <c r="AS131" s="81">
        <v>0.14963012777404169</v>
      </c>
      <c r="AT131" s="81">
        <v>0.11183879093198992</v>
      </c>
      <c r="AU131" s="81">
        <v>0.12714920741424138</v>
      </c>
      <c r="AV131" s="81">
        <v>0.17937746455239534</v>
      </c>
      <c r="AW131" s="81">
        <v>0.13433461990266823</v>
      </c>
      <c r="AX131" s="81">
        <v>0.15092127303182579</v>
      </c>
      <c r="AY131" s="81">
        <v>0.15225579643425127</v>
      </c>
      <c r="AZ131" s="81">
        <v>0.15271389144434222</v>
      </c>
      <c r="BA131" s="81">
        <v>0.14115092290988057</v>
      </c>
      <c r="BB131" s="81">
        <v>0.12696957065443934</v>
      </c>
      <c r="BC131" s="81">
        <v>0.12944499833831838</v>
      </c>
      <c r="BD131" s="81">
        <v>0.1219411032766487</v>
      </c>
      <c r="BE131" s="81">
        <v>0.13859416445623343</v>
      </c>
      <c r="BF131" s="81">
        <v>0.11382450331125828</v>
      </c>
      <c r="BG131" s="81">
        <v>0.14134655101197852</v>
      </c>
      <c r="BH131" s="81">
        <v>0.16446608351213071</v>
      </c>
      <c r="BI131" s="81">
        <v>0.12962810258101756</v>
      </c>
      <c r="BJ131" s="81">
        <v>0.14917127071823205</v>
      </c>
      <c r="BK131" s="81">
        <v>0.14362316449430787</v>
      </c>
      <c r="BL131" s="81">
        <v>0.1651277823577906</v>
      </c>
      <c r="BM131" s="81">
        <v>0.14229183841714757</v>
      </c>
      <c r="BN131" s="81">
        <v>0.13163307280954339</v>
      </c>
      <c r="BO131" s="81">
        <v>0.13869933404587684</v>
      </c>
      <c r="BP131" s="81">
        <v>0.12012826837691169</v>
      </c>
      <c r="BQ131" s="81">
        <v>0.16039441248972885</v>
      </c>
      <c r="BR131" s="81">
        <v>0.12269334864266382</v>
      </c>
      <c r="BS131" s="81">
        <v>0.12442622950819672</v>
      </c>
      <c r="BT131" s="81">
        <v>0.17327868852459016</v>
      </c>
      <c r="BU131" s="81">
        <v>0.14491803278688525</v>
      </c>
      <c r="BV131" s="81">
        <v>0.14697689660822547</v>
      </c>
      <c r="BW131" s="81">
        <v>0.13265139116202945</v>
      </c>
      <c r="BX131" s="81">
        <v>0.14968543181632488</v>
      </c>
      <c r="BY131" s="81">
        <v>0.13522551178533562</v>
      </c>
      <c r="BZ131" s="81">
        <v>0.13426265590608952</v>
      </c>
      <c r="CA131" s="81">
        <v>0.12548955613577023</v>
      </c>
      <c r="CB131" s="81">
        <v>0.13825711257846254</v>
      </c>
      <c r="CC131" s="81">
        <v>0.13560427023062505</v>
      </c>
      <c r="CD131" s="81">
        <v>0.16559472441585932</v>
      </c>
      <c r="CE131" s="81">
        <v>8.5063085063085062E-2</v>
      </c>
      <c r="CF131" s="81">
        <v>0.15763346354166666</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1155</v>
      </c>
      <c r="J132" s="80">
        <v>1273</v>
      </c>
      <c r="K132" s="80">
        <v>1038</v>
      </c>
      <c r="L132" s="80">
        <v>1279</v>
      </c>
      <c r="M132" s="80">
        <v>1057</v>
      </c>
      <c r="N132" s="80">
        <v>1486</v>
      </c>
      <c r="O132" s="80">
        <v>1295</v>
      </c>
      <c r="P132" s="80">
        <v>1220</v>
      </c>
      <c r="Q132" s="80">
        <v>1284</v>
      </c>
      <c r="R132" s="80">
        <v>1339</v>
      </c>
      <c r="S132" s="80">
        <v>1302</v>
      </c>
      <c r="T132" s="80">
        <v>1078</v>
      </c>
      <c r="U132" s="80">
        <v>1163</v>
      </c>
      <c r="V132" s="80">
        <v>1347</v>
      </c>
      <c r="W132" s="80">
        <v>912</v>
      </c>
      <c r="X132" s="80">
        <v>1338</v>
      </c>
      <c r="Y132" s="80">
        <v>1113</v>
      </c>
      <c r="Z132" s="80">
        <v>957</v>
      </c>
      <c r="AA132" s="80">
        <v>1300</v>
      </c>
      <c r="AB132" s="80">
        <v>999</v>
      </c>
      <c r="AC132" s="80">
        <v>1151</v>
      </c>
      <c r="AD132" s="80">
        <v>1223</v>
      </c>
      <c r="AE132" s="80">
        <v>1064</v>
      </c>
      <c r="AF132" s="80">
        <v>1462</v>
      </c>
      <c r="AG132" s="80">
        <v>1233</v>
      </c>
      <c r="AH132" s="80">
        <v>1206</v>
      </c>
      <c r="AI132" s="80">
        <v>940</v>
      </c>
      <c r="AJ132" s="80">
        <v>1593</v>
      </c>
      <c r="AK132" s="80">
        <v>962</v>
      </c>
      <c r="AL132" s="80">
        <v>1075</v>
      </c>
      <c r="AM132" s="80">
        <v>1387</v>
      </c>
      <c r="AN132" s="80">
        <v>912</v>
      </c>
      <c r="AO132" s="80">
        <v>1094</v>
      </c>
      <c r="AP132" s="80">
        <v>1216</v>
      </c>
      <c r="AQ132" s="80">
        <v>972</v>
      </c>
      <c r="AR132" s="80">
        <v>1112</v>
      </c>
      <c r="AS132" s="80">
        <v>1257</v>
      </c>
      <c r="AT132" s="80">
        <v>1041</v>
      </c>
      <c r="AU132" s="80">
        <v>1209</v>
      </c>
      <c r="AV132" s="80">
        <v>1368</v>
      </c>
      <c r="AW132" s="80">
        <v>1201</v>
      </c>
      <c r="AX132" s="80">
        <v>1185</v>
      </c>
      <c r="AY132" s="80">
        <v>1130</v>
      </c>
      <c r="AZ132" s="80">
        <v>1066</v>
      </c>
      <c r="BA132" s="80">
        <v>1168</v>
      </c>
      <c r="BB132" s="80">
        <v>1227</v>
      </c>
      <c r="BC132" s="80">
        <v>997</v>
      </c>
      <c r="BD132" s="80">
        <v>1122</v>
      </c>
      <c r="BE132" s="80">
        <v>1065</v>
      </c>
      <c r="BF132" s="80">
        <v>1102</v>
      </c>
      <c r="BG132" s="80">
        <v>1086</v>
      </c>
      <c r="BH132" s="80">
        <v>1393</v>
      </c>
      <c r="BI132" s="80">
        <v>1074</v>
      </c>
      <c r="BJ132" s="80">
        <v>1305</v>
      </c>
      <c r="BK132" s="80">
        <v>1341</v>
      </c>
      <c r="BL132" s="80">
        <v>1350</v>
      </c>
      <c r="BM132" s="80">
        <v>1134</v>
      </c>
      <c r="BN132" s="80">
        <v>1054</v>
      </c>
      <c r="BO132" s="80">
        <v>1128</v>
      </c>
      <c r="BP132" s="80">
        <v>936</v>
      </c>
      <c r="BQ132" s="80">
        <v>1350</v>
      </c>
      <c r="BR132" s="80">
        <v>875</v>
      </c>
      <c r="BS132" s="80">
        <v>1063</v>
      </c>
      <c r="BT132" s="80">
        <v>1293</v>
      </c>
      <c r="BU132" s="80">
        <v>1002</v>
      </c>
      <c r="BV132" s="80">
        <v>1103</v>
      </c>
      <c r="BW132" s="80">
        <v>995</v>
      </c>
      <c r="BX132" s="80">
        <v>0</v>
      </c>
      <c r="BY132" s="80">
        <v>1150</v>
      </c>
      <c r="BZ132" s="80">
        <v>1071</v>
      </c>
      <c r="CA132" s="80">
        <v>1127</v>
      </c>
      <c r="CB132" s="80">
        <v>1034</v>
      </c>
      <c r="CC132" s="80">
        <v>979</v>
      </c>
      <c r="CD132" s="80">
        <v>1446</v>
      </c>
      <c r="CE132" s="80">
        <v>843</v>
      </c>
      <c r="CF132" s="80">
        <v>1276</v>
      </c>
    </row>
    <row r="133" spans="1:84" x14ac:dyDescent="0.25">
      <c r="A133" s="48" t="s">
        <v>117</v>
      </c>
      <c r="B133" s="49" t="s">
        <v>118</v>
      </c>
      <c r="C133" s="50" t="s">
        <v>119</v>
      </c>
      <c r="D133" s="17"/>
      <c r="E133" s="11"/>
      <c r="F133" s="14" t="s">
        <v>115</v>
      </c>
      <c r="G133" s="23" t="e">
        <f ca="1">G132/G8</f>
        <v>#REF!</v>
      </c>
      <c r="H133" s="81" t="e">
        <f>IF(H8=0, 0, H132/H8)</f>
        <v>#REF!</v>
      </c>
      <c r="I133" s="81">
        <v>9.8726386870672714E-2</v>
      </c>
      <c r="J133" s="81">
        <v>0.10868266029198327</v>
      </c>
      <c r="K133" s="81">
        <v>8.8581669226830514E-2</v>
      </c>
      <c r="L133" s="81">
        <v>0.10898091342876619</v>
      </c>
      <c r="M133" s="81">
        <v>8.9926833418410748E-2</v>
      </c>
      <c r="N133" s="81">
        <v>0.12653269754768393</v>
      </c>
      <c r="O133" s="81">
        <v>0.11034423994546694</v>
      </c>
      <c r="P133" s="81">
        <v>0.10389168014987653</v>
      </c>
      <c r="Q133" s="81">
        <v>0.10917438993282884</v>
      </c>
      <c r="R133" s="81">
        <v>0.11350343307620582</v>
      </c>
      <c r="S133" s="81">
        <v>0.11017092570654934</v>
      </c>
      <c r="T133" s="81">
        <v>9.1193638440064298E-2</v>
      </c>
      <c r="U133" s="81">
        <v>9.8251246092759995E-2</v>
      </c>
      <c r="V133" s="81">
        <v>0.11334567485695052</v>
      </c>
      <c r="W133" s="81">
        <v>7.6484401207648434E-2</v>
      </c>
      <c r="X133" s="81">
        <v>0.11188226440337821</v>
      </c>
      <c r="Y133" s="81">
        <v>9.3029087261785354E-2</v>
      </c>
      <c r="Z133" s="81">
        <v>7.9889807162534437E-2</v>
      </c>
      <c r="AA133" s="81">
        <v>0.10839656466271992</v>
      </c>
      <c r="AB133" s="81">
        <v>8.3070014967570258E-2</v>
      </c>
      <c r="AC133" s="81">
        <v>9.5439469320066334E-2</v>
      </c>
      <c r="AD133" s="81">
        <v>0.10127525670751905</v>
      </c>
      <c r="AE133" s="81">
        <v>8.7933884297520665E-2</v>
      </c>
      <c r="AF133" s="81">
        <v>0.12052761747732893</v>
      </c>
      <c r="AG133" s="81">
        <v>0.10147312978355691</v>
      </c>
      <c r="AH133" s="81">
        <v>9.9087996056199168E-2</v>
      </c>
      <c r="AI133" s="81">
        <v>7.7150361129349962E-2</v>
      </c>
      <c r="AJ133" s="81">
        <v>0.13075597143560699</v>
      </c>
      <c r="AK133" s="81">
        <v>7.8956007879185816E-2</v>
      </c>
      <c r="AL133" s="81">
        <v>8.8150881508815088E-2</v>
      </c>
      <c r="AM133" s="81">
        <v>0.11365126188135037</v>
      </c>
      <c r="AN133" s="81">
        <v>7.4570727718724444E-2</v>
      </c>
      <c r="AO133" s="81">
        <v>9.2390845367789881E-2</v>
      </c>
      <c r="AP133" s="81">
        <v>0.10249494268374916</v>
      </c>
      <c r="AQ133" s="81">
        <v>7.9140205178309719E-2</v>
      </c>
      <c r="AR133" s="81">
        <v>9.357118815213733E-2</v>
      </c>
      <c r="AS133" s="81">
        <v>0.10566577000672495</v>
      </c>
      <c r="AT133" s="81">
        <v>8.7405541561712846E-2</v>
      </c>
      <c r="AU133" s="81">
        <v>0.10140065419776902</v>
      </c>
      <c r="AV133" s="81">
        <v>0.11477472942360936</v>
      </c>
      <c r="AW133" s="81">
        <v>0.10077194160093976</v>
      </c>
      <c r="AX133" s="81">
        <v>9.9246231155778894E-2</v>
      </c>
      <c r="AY133" s="81">
        <v>9.458441449736335E-2</v>
      </c>
      <c r="AZ133" s="81">
        <v>8.915279752446266E-2</v>
      </c>
      <c r="BA133" s="81">
        <v>9.7552827194521005E-2</v>
      </c>
      <c r="BB133" s="81">
        <v>0.10229262192580242</v>
      </c>
      <c r="BC133" s="81">
        <v>8.2834828846792954E-2</v>
      </c>
      <c r="BD133" s="81">
        <v>9.3073413521360435E-2</v>
      </c>
      <c r="BE133" s="81">
        <v>8.8279177718832896E-2</v>
      </c>
      <c r="BF133" s="81">
        <v>9.1225165562913907E-2</v>
      </c>
      <c r="BG133" s="81">
        <v>8.9714993804213133E-2</v>
      </c>
      <c r="BH133" s="81">
        <v>0.1149529625350718</v>
      </c>
      <c r="BI133" s="81">
        <v>8.8562711305351691E-2</v>
      </c>
      <c r="BJ133" s="81">
        <v>0.10761111569225695</v>
      </c>
      <c r="BK133" s="81">
        <v>0.11062530935489193</v>
      </c>
      <c r="BL133" s="81">
        <v>0.11129431162407255</v>
      </c>
      <c r="BM133" s="81">
        <v>9.3487221764220946E-2</v>
      </c>
      <c r="BN133" s="81">
        <v>8.6713286713286708E-2</v>
      </c>
      <c r="BO133" s="81">
        <v>9.274027789196744E-2</v>
      </c>
      <c r="BP133" s="81">
        <v>7.6961026147015291E-2</v>
      </c>
      <c r="BQ133" s="81">
        <v>0.11092851273623665</v>
      </c>
      <c r="BR133" s="81">
        <v>7.176248667268105E-2</v>
      </c>
      <c r="BS133" s="81">
        <v>8.7131147540983611E-2</v>
      </c>
      <c r="BT133" s="81">
        <v>0.10598360655737706</v>
      </c>
      <c r="BU133" s="81">
        <v>8.2131147540983607E-2</v>
      </c>
      <c r="BV133" s="81">
        <v>9.0365394068490909E-2</v>
      </c>
      <c r="BW133" s="81">
        <v>8.1423895253682488E-2</v>
      </c>
      <c r="BX133" s="81">
        <v>0</v>
      </c>
      <c r="BY133" s="81">
        <v>9.379332843976837E-2</v>
      </c>
      <c r="BZ133" s="81">
        <v>8.7307410124724871E-2</v>
      </c>
      <c r="CA133" s="81">
        <v>9.1954960835509136E-2</v>
      </c>
      <c r="CB133" s="81">
        <v>8.4291187739463605E-2</v>
      </c>
      <c r="CC133" s="81">
        <v>7.9781598891695865E-2</v>
      </c>
      <c r="CD133" s="81">
        <v>0.11772368313929822</v>
      </c>
      <c r="CE133" s="81">
        <v>6.8620268620268626E-2</v>
      </c>
      <c r="CF133" s="81">
        <v>0.10384114583333333</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1236</v>
      </c>
      <c r="J134" s="80">
        <v>1057</v>
      </c>
      <c r="K134" s="80">
        <v>915</v>
      </c>
      <c r="L134" s="80">
        <v>1224</v>
      </c>
      <c r="M134" s="80">
        <v>1190</v>
      </c>
      <c r="N134" s="80">
        <v>1153</v>
      </c>
      <c r="O134" s="80">
        <v>1158</v>
      </c>
      <c r="P134" s="80">
        <v>909</v>
      </c>
      <c r="Q134" s="80">
        <v>964</v>
      </c>
      <c r="R134" s="80">
        <v>972</v>
      </c>
      <c r="S134" s="80">
        <v>776</v>
      </c>
      <c r="T134" s="80">
        <v>698</v>
      </c>
      <c r="U134" s="80">
        <v>900</v>
      </c>
      <c r="V134" s="80">
        <v>915</v>
      </c>
      <c r="W134" s="80">
        <v>855</v>
      </c>
      <c r="X134" s="80">
        <v>1057</v>
      </c>
      <c r="Y134" s="80">
        <v>1045</v>
      </c>
      <c r="Z134" s="80">
        <v>1049</v>
      </c>
      <c r="AA134" s="80">
        <v>1019</v>
      </c>
      <c r="AB134" s="80">
        <v>882</v>
      </c>
      <c r="AC134" s="80">
        <v>980</v>
      </c>
      <c r="AD134" s="80">
        <v>926</v>
      </c>
      <c r="AE134" s="80">
        <v>1093</v>
      </c>
      <c r="AF134" s="80">
        <v>1320</v>
      </c>
      <c r="AG134" s="80">
        <v>1330</v>
      </c>
      <c r="AH134" s="80">
        <v>895</v>
      </c>
      <c r="AI134" s="80">
        <v>809</v>
      </c>
      <c r="AJ134" s="80">
        <v>1247</v>
      </c>
      <c r="AK134" s="80">
        <v>939</v>
      </c>
      <c r="AL134" s="80">
        <v>792</v>
      </c>
      <c r="AM134" s="80">
        <v>812</v>
      </c>
      <c r="AN134" s="80">
        <v>873</v>
      </c>
      <c r="AO134" s="80">
        <v>745</v>
      </c>
      <c r="AP134" s="80">
        <v>770</v>
      </c>
      <c r="AQ134" s="80">
        <v>894</v>
      </c>
      <c r="AR134" s="80">
        <v>934</v>
      </c>
      <c r="AS134" s="80">
        <v>866</v>
      </c>
      <c r="AT134" s="80">
        <v>708</v>
      </c>
      <c r="AU134" s="80">
        <v>677</v>
      </c>
      <c r="AV134" s="80">
        <v>712</v>
      </c>
      <c r="AW134" s="80">
        <v>1035</v>
      </c>
      <c r="AX134" s="80">
        <v>622</v>
      </c>
      <c r="AY134" s="80">
        <v>653</v>
      </c>
      <c r="AZ134" s="80">
        <v>630</v>
      </c>
      <c r="BA134" s="80">
        <v>620</v>
      </c>
      <c r="BB134" s="80">
        <v>735</v>
      </c>
      <c r="BC134" s="80">
        <v>601</v>
      </c>
      <c r="BD134" s="80">
        <v>611</v>
      </c>
      <c r="BE134" s="80">
        <v>646</v>
      </c>
      <c r="BF134" s="80">
        <v>570</v>
      </c>
      <c r="BG134" s="80">
        <v>679</v>
      </c>
      <c r="BH134" s="80">
        <v>627</v>
      </c>
      <c r="BI134" s="80">
        <v>707</v>
      </c>
      <c r="BJ134" s="80">
        <v>631</v>
      </c>
      <c r="BK134" s="80">
        <v>1008</v>
      </c>
      <c r="BL134" s="80">
        <v>736</v>
      </c>
      <c r="BM134" s="80">
        <v>502</v>
      </c>
      <c r="BN134" s="80">
        <v>618</v>
      </c>
      <c r="BO134" s="80">
        <v>593</v>
      </c>
      <c r="BP134" s="80">
        <v>394</v>
      </c>
      <c r="BQ134" s="80">
        <v>966</v>
      </c>
      <c r="BR134" s="80">
        <v>403</v>
      </c>
      <c r="BS134" s="80">
        <v>759</v>
      </c>
      <c r="BT134" s="80">
        <v>750</v>
      </c>
      <c r="BU134" s="80">
        <v>859</v>
      </c>
      <c r="BV134" s="80">
        <v>545</v>
      </c>
      <c r="BW134" s="80">
        <v>597</v>
      </c>
      <c r="BX134" s="80">
        <v>748</v>
      </c>
      <c r="BY134" s="80">
        <v>699</v>
      </c>
      <c r="BZ134" s="80">
        <v>711</v>
      </c>
      <c r="CA134" s="80">
        <v>734</v>
      </c>
      <c r="CB134" s="80">
        <v>672</v>
      </c>
      <c r="CC134" s="80">
        <v>532</v>
      </c>
      <c r="CD134" s="80">
        <v>759</v>
      </c>
      <c r="CE134" s="80">
        <v>511</v>
      </c>
      <c r="CF134" s="80">
        <v>827</v>
      </c>
    </row>
    <row r="135" spans="1:84" x14ac:dyDescent="0.25">
      <c r="A135" s="48" t="s">
        <v>34</v>
      </c>
      <c r="B135" s="49" t="s">
        <v>121</v>
      </c>
      <c r="C135" s="50" t="s">
        <v>122</v>
      </c>
      <c r="D135" s="17"/>
      <c r="E135" s="11"/>
      <c r="F135" s="14" t="s">
        <v>115</v>
      </c>
      <c r="G135" s="23" t="e">
        <f ca="1">G134/G8</f>
        <v>#REF!</v>
      </c>
      <c r="H135" s="81" t="e">
        <f>IF(H8=0, 0, H134/H8)</f>
        <v>#REF!</v>
      </c>
      <c r="I135" s="81">
        <v>0.1056500555603043</v>
      </c>
      <c r="J135" s="81">
        <v>9.0241611884231202E-2</v>
      </c>
      <c r="K135" s="81">
        <v>7.8084997439836143E-2</v>
      </c>
      <c r="L135" s="81">
        <v>0.10429447852760736</v>
      </c>
      <c r="M135" s="81">
        <v>0.10124213033860813</v>
      </c>
      <c r="N135" s="81">
        <v>9.8177792915531331E-2</v>
      </c>
      <c r="O135" s="81">
        <v>9.8670756646216773E-2</v>
      </c>
      <c r="P135" s="81">
        <v>7.7407817423145703E-2</v>
      </c>
      <c r="Q135" s="81">
        <v>8.1965819233058415E-2</v>
      </c>
      <c r="R135" s="81">
        <v>8.2393828939560904E-2</v>
      </c>
      <c r="S135" s="81">
        <v>6.5662548654594685E-2</v>
      </c>
      <c r="T135" s="81">
        <v>5.9047457913882072E-2</v>
      </c>
      <c r="U135" s="81">
        <v>7.6032778575652618E-2</v>
      </c>
      <c r="V135" s="81">
        <v>7.699427802086839E-2</v>
      </c>
      <c r="W135" s="81">
        <v>7.1704126132170407E-2</v>
      </c>
      <c r="X135" s="81">
        <v>8.8385316498034952E-2</v>
      </c>
      <c r="Y135" s="81">
        <v>8.7345369441658313E-2</v>
      </c>
      <c r="Z135" s="81">
        <v>8.7569914016195002E-2</v>
      </c>
      <c r="AA135" s="81">
        <v>8.4966230301008916E-2</v>
      </c>
      <c r="AB135" s="81">
        <v>7.334109429569266E-2</v>
      </c>
      <c r="AC135" s="81">
        <v>8.12603648424544E-2</v>
      </c>
      <c r="AD135" s="81">
        <v>7.6681020205366018E-2</v>
      </c>
      <c r="AE135" s="81">
        <v>9.0330578512396689E-2</v>
      </c>
      <c r="AF135" s="81">
        <v>0.10882110469909316</v>
      </c>
      <c r="AG135" s="81">
        <v>0.10945601185087647</v>
      </c>
      <c r="AH135" s="81">
        <v>7.353545312628379E-2</v>
      </c>
      <c r="AI135" s="81">
        <v>6.6398555482600125E-2</v>
      </c>
      <c r="AJ135" s="81">
        <v>0.10235574160715752</v>
      </c>
      <c r="AK135" s="81">
        <v>7.7068286277084702E-2</v>
      </c>
      <c r="AL135" s="81">
        <v>6.494464944649446E-2</v>
      </c>
      <c r="AM135" s="81">
        <v>6.6535562110783347E-2</v>
      </c>
      <c r="AN135" s="81">
        <v>7.1381847914963201E-2</v>
      </c>
      <c r="AO135" s="81">
        <v>6.2916983362891643E-2</v>
      </c>
      <c r="AP135" s="81">
        <v>6.4902225219150372E-2</v>
      </c>
      <c r="AQ135" s="81">
        <v>7.278944797264289E-2</v>
      </c>
      <c r="AR135" s="81">
        <v>7.8593066307640527E-2</v>
      </c>
      <c r="AS135" s="81">
        <v>7.2797579018157366E-2</v>
      </c>
      <c r="AT135" s="81">
        <v>5.9445843828715365E-2</v>
      </c>
      <c r="AU135" s="81">
        <v>5.6781011490396716E-2</v>
      </c>
      <c r="AV135" s="81">
        <v>5.9736555080124175E-2</v>
      </c>
      <c r="AW135" s="81">
        <v>8.684343010572243E-2</v>
      </c>
      <c r="AX135" s="81">
        <v>5.2093802345058629E-2</v>
      </c>
      <c r="AY135" s="81">
        <v>5.4658073156440945E-2</v>
      </c>
      <c r="AZ135" s="81">
        <v>5.2688801538847536E-2</v>
      </c>
      <c r="BA135" s="81">
        <v>5.1783178819009436E-2</v>
      </c>
      <c r="BB135" s="81">
        <v>6.1275531471446439E-2</v>
      </c>
      <c r="BC135" s="81">
        <v>4.9933532735127947E-2</v>
      </c>
      <c r="BD135" s="81">
        <v>5.0684363334715883E-2</v>
      </c>
      <c r="BE135" s="81">
        <v>5.3547745358090183E-2</v>
      </c>
      <c r="BF135" s="81">
        <v>4.7185430463576157E-2</v>
      </c>
      <c r="BG135" s="81">
        <v>5.6092523750516314E-2</v>
      </c>
      <c r="BH135" s="81">
        <v>5.174121142102657E-2</v>
      </c>
      <c r="BI135" s="81">
        <v>5.8299661911437289E-2</v>
      </c>
      <c r="BJ135" s="81">
        <v>5.2032654407520411E-2</v>
      </c>
      <c r="BK135" s="81">
        <v>8.3154594951328167E-2</v>
      </c>
      <c r="BL135" s="81">
        <v>6.0676009892827697E-2</v>
      </c>
      <c r="BM135" s="81">
        <v>4.1384995877988461E-2</v>
      </c>
      <c r="BN135" s="81">
        <v>5.084327437268614E-2</v>
      </c>
      <c r="BO135" s="81">
        <v>4.8754419140014799E-2</v>
      </c>
      <c r="BP135" s="81">
        <v>3.2395987502055586E-2</v>
      </c>
      <c r="BQ135" s="81">
        <v>7.9375513557929336E-2</v>
      </c>
      <c r="BR135" s="81">
        <v>3.3051751004674813E-2</v>
      </c>
      <c r="BS135" s="81">
        <v>6.221311475409836E-2</v>
      </c>
      <c r="BT135" s="81">
        <v>6.1475409836065573E-2</v>
      </c>
      <c r="BU135" s="81">
        <v>7.0409836065573772E-2</v>
      </c>
      <c r="BV135" s="81">
        <v>4.4650172046534493E-2</v>
      </c>
      <c r="BW135" s="81">
        <v>4.8854337152209493E-2</v>
      </c>
      <c r="BX135" s="81">
        <v>6.1116104256883734E-2</v>
      </c>
      <c r="BY135" s="81">
        <v>5.7010031808172254E-2</v>
      </c>
      <c r="BZ135" s="81">
        <v>5.7960381511371971E-2</v>
      </c>
      <c r="CA135" s="81">
        <v>5.9889033942558748E-2</v>
      </c>
      <c r="CB135" s="81">
        <v>5.4781120078258742E-2</v>
      </c>
      <c r="CC135" s="81">
        <v>4.3354249857387339E-2</v>
      </c>
      <c r="CD135" s="81">
        <v>6.1792721647805908E-2</v>
      </c>
      <c r="CE135" s="81">
        <v>4.1595441595441596E-2</v>
      </c>
      <c r="CF135" s="81">
        <v>6.7301432291666671E-2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3359</v>
      </c>
      <c r="J136" s="80">
        <v>3150</v>
      </c>
      <c r="K136" s="80">
        <v>2858</v>
      </c>
      <c r="L136" s="80">
        <v>2643</v>
      </c>
      <c r="M136" s="80">
        <v>2611</v>
      </c>
      <c r="N136" s="80">
        <v>2666</v>
      </c>
      <c r="O136" s="80">
        <v>2631</v>
      </c>
      <c r="P136" s="80">
        <v>2989</v>
      </c>
      <c r="Q136" s="80">
        <v>2693</v>
      </c>
      <c r="R136" s="80">
        <v>2745</v>
      </c>
      <c r="S136" s="80">
        <v>2787</v>
      </c>
      <c r="T136" s="80">
        <v>2757</v>
      </c>
      <c r="U136" s="80">
        <v>3430</v>
      </c>
      <c r="V136" s="80">
        <v>3424</v>
      </c>
      <c r="W136" s="80">
        <v>3266</v>
      </c>
      <c r="X136" s="80">
        <v>3184</v>
      </c>
      <c r="Y136" s="80">
        <v>3002</v>
      </c>
      <c r="Z136" s="80">
        <v>2892</v>
      </c>
      <c r="AA136" s="80">
        <v>2693</v>
      </c>
      <c r="AB136" s="80">
        <v>4768</v>
      </c>
      <c r="AC136" s="80">
        <v>4840</v>
      </c>
      <c r="AD136" s="80">
        <v>4807</v>
      </c>
      <c r="AE136" s="80">
        <v>4739</v>
      </c>
      <c r="AF136" s="80">
        <v>4613</v>
      </c>
      <c r="AG136" s="80">
        <v>4645</v>
      </c>
      <c r="AH136" s="80">
        <v>4556</v>
      </c>
      <c r="AI136" s="80">
        <v>4529</v>
      </c>
      <c r="AJ136" s="80">
        <v>5796</v>
      </c>
      <c r="AK136" s="80">
        <v>4984</v>
      </c>
      <c r="AL136" s="80">
        <v>4953</v>
      </c>
      <c r="AM136" s="80">
        <v>4934</v>
      </c>
      <c r="AN136" s="80">
        <v>4848</v>
      </c>
      <c r="AO136" s="80">
        <v>4809</v>
      </c>
      <c r="AP136" s="80">
        <v>4748</v>
      </c>
      <c r="AQ136" s="80">
        <v>4745</v>
      </c>
      <c r="AR136" s="80">
        <v>4712</v>
      </c>
      <c r="AS136" s="80">
        <v>4669</v>
      </c>
      <c r="AT136" s="80">
        <v>4627</v>
      </c>
      <c r="AU136" s="80">
        <v>4605</v>
      </c>
      <c r="AV136" s="80">
        <v>4546</v>
      </c>
      <c r="AW136" s="80">
        <v>4455</v>
      </c>
      <c r="AX136" s="80">
        <v>4439</v>
      </c>
      <c r="AY136" s="80">
        <v>4366</v>
      </c>
      <c r="AZ136" s="80">
        <v>4322</v>
      </c>
      <c r="BA136" s="80">
        <v>4394</v>
      </c>
      <c r="BB136" s="80">
        <v>4319</v>
      </c>
      <c r="BC136" s="80">
        <v>4278</v>
      </c>
      <c r="BD136" s="80">
        <v>4221</v>
      </c>
      <c r="BE136" s="80">
        <v>4204</v>
      </c>
      <c r="BF136" s="80">
        <v>4126</v>
      </c>
      <c r="BG136" s="80">
        <v>4056</v>
      </c>
      <c r="BH136" s="80">
        <v>4072</v>
      </c>
      <c r="BI136" s="80">
        <v>3915</v>
      </c>
      <c r="BJ136" s="80">
        <v>3841</v>
      </c>
      <c r="BK136" s="80">
        <v>4743</v>
      </c>
      <c r="BL136" s="80">
        <v>4640</v>
      </c>
      <c r="BM136" s="80">
        <v>4565</v>
      </c>
      <c r="BN136" s="80">
        <v>4494</v>
      </c>
      <c r="BO136" s="80">
        <v>4435</v>
      </c>
      <c r="BP136" s="80">
        <v>4356</v>
      </c>
      <c r="BQ136" s="80">
        <v>4324</v>
      </c>
      <c r="BR136" s="80">
        <v>4205</v>
      </c>
      <c r="BS136" s="80">
        <v>4077</v>
      </c>
      <c r="BT136" s="80">
        <v>4055</v>
      </c>
      <c r="BU136" s="80">
        <v>3863</v>
      </c>
      <c r="BV136" s="80">
        <v>3752</v>
      </c>
      <c r="BW136" s="80">
        <v>3645</v>
      </c>
      <c r="BX136" s="80">
        <v>3490</v>
      </c>
      <c r="BY136" s="80">
        <v>3414</v>
      </c>
      <c r="BZ136" s="80">
        <v>3260</v>
      </c>
      <c r="CA136" s="80">
        <v>3094</v>
      </c>
      <c r="CB136" s="80">
        <v>3147</v>
      </c>
      <c r="CC136" s="80">
        <v>2930</v>
      </c>
      <c r="CD136" s="80">
        <v>2682</v>
      </c>
      <c r="CE136" s="80">
        <v>5509</v>
      </c>
      <c r="CF136" s="80">
        <v>5421</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609</v>
      </c>
      <c r="J137" s="80">
        <v>609</v>
      </c>
      <c r="K137" s="80">
        <v>602</v>
      </c>
      <c r="L137" s="80">
        <v>599</v>
      </c>
      <c r="M137" s="80">
        <v>592</v>
      </c>
      <c r="N137" s="80">
        <v>589</v>
      </c>
      <c r="O137" s="80">
        <v>583</v>
      </c>
      <c r="P137" s="80">
        <v>583</v>
      </c>
      <c r="Q137" s="80">
        <v>562</v>
      </c>
      <c r="R137" s="80">
        <v>541</v>
      </c>
      <c r="S137" s="80">
        <v>535</v>
      </c>
      <c r="T137" s="80">
        <v>532</v>
      </c>
      <c r="U137" s="80">
        <v>525</v>
      </c>
      <c r="V137" s="80">
        <v>538</v>
      </c>
      <c r="W137" s="80">
        <v>509</v>
      </c>
      <c r="X137" s="80">
        <v>500</v>
      </c>
      <c r="Y137" s="80">
        <v>454</v>
      </c>
      <c r="Z137" s="80">
        <v>448</v>
      </c>
      <c r="AA137" s="80">
        <v>384</v>
      </c>
      <c r="AB137" s="80">
        <v>514</v>
      </c>
      <c r="AC137" s="80">
        <v>499</v>
      </c>
      <c r="AD137" s="80">
        <v>459</v>
      </c>
      <c r="AE137" s="80">
        <v>453</v>
      </c>
      <c r="AF137" s="80">
        <v>422</v>
      </c>
      <c r="AG137" s="80">
        <v>429</v>
      </c>
      <c r="AH137" s="80">
        <v>419</v>
      </c>
      <c r="AI137" s="80">
        <v>407</v>
      </c>
      <c r="AJ137" s="80">
        <v>468</v>
      </c>
      <c r="AK137" s="80">
        <v>452</v>
      </c>
      <c r="AL137" s="80">
        <v>453</v>
      </c>
      <c r="AM137" s="80">
        <v>451</v>
      </c>
      <c r="AN137" s="80">
        <v>447</v>
      </c>
      <c r="AO137" s="80">
        <v>446</v>
      </c>
      <c r="AP137" s="80">
        <v>443</v>
      </c>
      <c r="AQ137" s="80">
        <v>445</v>
      </c>
      <c r="AR137" s="80">
        <v>441</v>
      </c>
      <c r="AS137" s="80">
        <v>440</v>
      </c>
      <c r="AT137" s="80">
        <v>439</v>
      </c>
      <c r="AU137" s="80">
        <v>433</v>
      </c>
      <c r="AV137" s="80">
        <v>425</v>
      </c>
      <c r="AW137" s="80">
        <v>420</v>
      </c>
      <c r="AX137" s="80">
        <v>415</v>
      </c>
      <c r="AY137" s="80">
        <v>402</v>
      </c>
      <c r="AZ137" s="80">
        <v>449</v>
      </c>
      <c r="BA137" s="80">
        <v>458</v>
      </c>
      <c r="BB137" s="80">
        <v>457</v>
      </c>
      <c r="BC137" s="80">
        <v>456</v>
      </c>
      <c r="BD137" s="80">
        <v>446</v>
      </c>
      <c r="BE137" s="80">
        <v>445</v>
      </c>
      <c r="BF137" s="80">
        <v>444</v>
      </c>
      <c r="BG137" s="80">
        <v>442</v>
      </c>
      <c r="BH137" s="80">
        <v>440</v>
      </c>
      <c r="BI137" s="80">
        <v>437</v>
      </c>
      <c r="BJ137" s="80">
        <v>432</v>
      </c>
      <c r="BK137" s="80">
        <v>505</v>
      </c>
      <c r="BL137" s="80">
        <v>496</v>
      </c>
      <c r="BM137" s="80">
        <v>493</v>
      </c>
      <c r="BN137" s="80">
        <v>487</v>
      </c>
      <c r="BO137" s="80">
        <v>481</v>
      </c>
      <c r="BP137" s="80">
        <v>474</v>
      </c>
      <c r="BQ137" s="80">
        <v>468</v>
      </c>
      <c r="BR137" s="80">
        <v>458</v>
      </c>
      <c r="BS137" s="80">
        <v>452</v>
      </c>
      <c r="BT137" s="80">
        <v>453</v>
      </c>
      <c r="BU137" s="80">
        <v>452</v>
      </c>
      <c r="BV137" s="80">
        <v>440</v>
      </c>
      <c r="BW137" s="80">
        <v>436</v>
      </c>
      <c r="BX137" s="80">
        <v>434</v>
      </c>
      <c r="BY137" s="80">
        <v>449</v>
      </c>
      <c r="BZ137" s="80">
        <v>1733</v>
      </c>
      <c r="CA137" s="80">
        <v>451</v>
      </c>
      <c r="CB137" s="80">
        <v>447</v>
      </c>
      <c r="CC137" s="80">
        <v>432</v>
      </c>
      <c r="CD137" s="80">
        <v>427</v>
      </c>
      <c r="CE137" s="80">
        <v>423</v>
      </c>
      <c r="CF137" s="80">
        <v>418</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7</v>
      </c>
      <c r="J139" s="80">
        <v>7</v>
      </c>
      <c r="K139" s="80">
        <v>3</v>
      </c>
      <c r="L139" s="80">
        <v>3</v>
      </c>
      <c r="M139" s="80">
        <v>7</v>
      </c>
      <c r="N139" s="80">
        <v>5</v>
      </c>
      <c r="O139" s="80">
        <v>10</v>
      </c>
      <c r="P139" s="80">
        <v>4</v>
      </c>
      <c r="Q139" s="80">
        <v>12</v>
      </c>
      <c r="R139" s="80">
        <v>5</v>
      </c>
      <c r="S139" s="80">
        <v>8</v>
      </c>
      <c r="T139" s="80">
        <v>5</v>
      </c>
      <c r="U139" s="80">
        <v>10</v>
      </c>
      <c r="V139" s="80">
        <v>18</v>
      </c>
      <c r="W139" s="80">
        <v>12</v>
      </c>
      <c r="X139" s="80">
        <v>8</v>
      </c>
      <c r="Y139" s="80">
        <v>9</v>
      </c>
      <c r="Z139" s="80">
        <v>21</v>
      </c>
      <c r="AA139" s="80">
        <v>19</v>
      </c>
      <c r="AB139" s="80">
        <v>22</v>
      </c>
      <c r="AC139" s="80">
        <v>16</v>
      </c>
      <c r="AD139" s="80">
        <v>25</v>
      </c>
      <c r="AE139" s="80">
        <v>11</v>
      </c>
      <c r="AF139" s="80">
        <v>8</v>
      </c>
      <c r="AG139" s="80">
        <v>1</v>
      </c>
      <c r="AH139" s="80">
        <v>8</v>
      </c>
      <c r="AI139" s="80">
        <v>6</v>
      </c>
      <c r="AJ139" s="80">
        <v>7</v>
      </c>
      <c r="AK139" s="80">
        <v>7</v>
      </c>
      <c r="AL139" s="80">
        <v>6</v>
      </c>
      <c r="AM139" s="80">
        <v>11</v>
      </c>
      <c r="AN139" s="80">
        <v>9</v>
      </c>
      <c r="AO139" s="80">
        <v>8</v>
      </c>
      <c r="AP139" s="80">
        <v>6</v>
      </c>
      <c r="AQ139" s="80">
        <v>1</v>
      </c>
      <c r="AR139" s="80">
        <v>10</v>
      </c>
      <c r="AS139" s="80">
        <v>4</v>
      </c>
      <c r="AT139" s="80">
        <v>6</v>
      </c>
      <c r="AU139" s="80">
        <v>4</v>
      </c>
      <c r="AV139" s="80">
        <v>7</v>
      </c>
      <c r="AW139" s="80">
        <v>8</v>
      </c>
      <c r="AX139" s="80">
        <v>8</v>
      </c>
      <c r="AY139" s="80">
        <v>1</v>
      </c>
      <c r="AZ139" s="80">
        <v>3</v>
      </c>
      <c r="BA139" s="80">
        <v>14</v>
      </c>
      <c r="BB139" s="80">
        <v>6</v>
      </c>
      <c r="BC139" s="80">
        <v>7</v>
      </c>
      <c r="BD139" s="80">
        <v>9</v>
      </c>
      <c r="BE139" s="80">
        <v>4</v>
      </c>
      <c r="BF139" s="80">
        <v>2</v>
      </c>
      <c r="BG139" s="80">
        <v>13</v>
      </c>
      <c r="BH139" s="80">
        <v>15</v>
      </c>
      <c r="BI139" s="80">
        <v>5</v>
      </c>
      <c r="BJ139" s="80">
        <v>7</v>
      </c>
      <c r="BK139" s="80">
        <v>4</v>
      </c>
      <c r="BL139" s="80">
        <v>7</v>
      </c>
      <c r="BM139" s="80">
        <v>9</v>
      </c>
      <c r="BN139" s="80">
        <v>4</v>
      </c>
      <c r="BO139" s="80">
        <v>10</v>
      </c>
      <c r="BP139" s="80">
        <v>9</v>
      </c>
      <c r="BQ139" s="80">
        <v>8</v>
      </c>
      <c r="BR139" s="80">
        <v>14</v>
      </c>
      <c r="BS139" s="80">
        <v>11</v>
      </c>
      <c r="BT139" s="80">
        <v>20</v>
      </c>
      <c r="BU139" s="80">
        <v>4</v>
      </c>
      <c r="BV139" s="80">
        <v>6</v>
      </c>
      <c r="BW139" s="80">
        <v>0</v>
      </c>
      <c r="BX139" s="80">
        <v>19</v>
      </c>
      <c r="BY139" s="80">
        <v>12</v>
      </c>
      <c r="BZ139" s="80">
        <v>7</v>
      </c>
      <c r="CA139" s="80">
        <v>7</v>
      </c>
      <c r="CB139" s="80">
        <v>8</v>
      </c>
      <c r="CC139" s="80">
        <v>4</v>
      </c>
      <c r="CD139" s="80">
        <v>14</v>
      </c>
      <c r="CE139" s="80">
        <v>2</v>
      </c>
      <c r="CF139" s="80">
        <v>8</v>
      </c>
    </row>
    <row r="140" spans="1:84" ht="24" x14ac:dyDescent="0.25">
      <c r="A140" s="82" t="s">
        <v>15</v>
      </c>
      <c r="B140" s="83" t="s">
        <v>131</v>
      </c>
      <c r="C140" s="84" t="s">
        <v>47</v>
      </c>
      <c r="D140" s="17"/>
      <c r="E140" s="11"/>
      <c r="F140" s="14" t="s">
        <v>115</v>
      </c>
      <c r="G140" s="23" t="e">
        <f ca="1">G139/G8</f>
        <v>#REF!</v>
      </c>
      <c r="H140" s="85" t="e">
        <f>IF(H8=0, 0, H139/H8)</f>
        <v>#REF!</v>
      </c>
      <c r="I140" s="85">
        <v>5.9834173861013763E-4</v>
      </c>
      <c r="J140" s="85">
        <v>5.9762656876974297E-4</v>
      </c>
      <c r="K140" s="85">
        <v>2.5601638504864311E-4</v>
      </c>
      <c r="L140" s="85">
        <v>2.5562372188139062E-4</v>
      </c>
      <c r="M140" s="85">
        <v>5.9554194316828316E-4</v>
      </c>
      <c r="N140" s="85">
        <v>4.2574931880108992E-4</v>
      </c>
      <c r="O140" s="85">
        <v>8.5207907293796865E-4</v>
      </c>
      <c r="P140" s="85">
        <v>3.4062845950779189E-4</v>
      </c>
      <c r="Q140" s="85">
        <v>1.0203214012413911E-3</v>
      </c>
      <c r="R140" s="85">
        <v>4.2383656861914046E-4</v>
      </c>
      <c r="S140" s="85">
        <v>6.7693349128448131E-4</v>
      </c>
      <c r="T140" s="85">
        <v>4.2297605955502919E-4</v>
      </c>
      <c r="U140" s="85">
        <v>8.4480865084058461E-4</v>
      </c>
      <c r="V140" s="85">
        <v>1.5146415348367553E-3</v>
      </c>
      <c r="W140" s="85">
        <v>1.0063737001006373E-3</v>
      </c>
      <c r="X140" s="85">
        <v>6.6895225353290409E-4</v>
      </c>
      <c r="Y140" s="85">
        <v>7.5225677031093275E-4</v>
      </c>
      <c r="Z140" s="85">
        <v>1.7530678687703481E-3</v>
      </c>
      <c r="AA140" s="85">
        <v>1.5842574835320605E-3</v>
      </c>
      <c r="AB140" s="85">
        <v>1.8293696989855313E-3</v>
      </c>
      <c r="AC140" s="85">
        <v>1.3266998341625207E-3</v>
      </c>
      <c r="AD140" s="85">
        <v>2.0702219277906591E-3</v>
      </c>
      <c r="AE140" s="85">
        <v>9.0909090909090909E-4</v>
      </c>
      <c r="AF140" s="85">
        <v>6.5952184666117069E-4</v>
      </c>
      <c r="AG140" s="85">
        <v>8.229775327133569E-5</v>
      </c>
      <c r="AH140" s="85">
        <v>6.5730013967627964E-4</v>
      </c>
      <c r="AI140" s="85">
        <v>4.9244911359159549E-4</v>
      </c>
      <c r="AJ140" s="85">
        <v>5.7457112369695476E-4</v>
      </c>
      <c r="AK140" s="85">
        <v>5.7452396585686146E-4</v>
      </c>
      <c r="AL140" s="85">
        <v>4.9200492004920044E-4</v>
      </c>
      <c r="AM140" s="85">
        <v>9.0134382169780396E-4</v>
      </c>
      <c r="AN140" s="85">
        <v>7.3589533932951758E-4</v>
      </c>
      <c r="AO140" s="85">
        <v>6.7561861329279622E-4</v>
      </c>
      <c r="AP140" s="85">
        <v>5.0573162508428862E-4</v>
      </c>
      <c r="AQ140" s="85">
        <v>8.141996417521577E-5</v>
      </c>
      <c r="AR140" s="85">
        <v>8.4146751935375297E-4</v>
      </c>
      <c r="AS140" s="85">
        <v>3.3624747814391392E-4</v>
      </c>
      <c r="AT140" s="85">
        <v>5.0377833753148613E-4</v>
      </c>
      <c r="AU140" s="85">
        <v>3.3548603539377674E-4</v>
      </c>
      <c r="AV140" s="85">
        <v>5.8729759207987251E-4</v>
      </c>
      <c r="AW140" s="85">
        <v>6.712535660345696E-4</v>
      </c>
      <c r="AX140" s="85">
        <v>6.700167504187605E-4</v>
      </c>
      <c r="AY140" s="85">
        <v>8.370302167908261E-5</v>
      </c>
      <c r="AZ140" s="85">
        <v>2.5089905494689302E-4</v>
      </c>
      <c r="BA140" s="85">
        <v>1.1692975862356971E-3</v>
      </c>
      <c r="BB140" s="85">
        <v>5.0020842017507294E-4</v>
      </c>
      <c r="BC140" s="85">
        <v>5.8158856763044196E-4</v>
      </c>
      <c r="BD140" s="85">
        <v>7.4657818332642058E-4</v>
      </c>
      <c r="BE140" s="85">
        <v>3.3156498673740051E-4</v>
      </c>
      <c r="BF140" s="85">
        <v>1.6556291390728477E-4</v>
      </c>
      <c r="BG140" s="85">
        <v>1.0739363899215199E-3</v>
      </c>
      <c r="BH140" s="85">
        <v>1.2378280244264731E-3</v>
      </c>
      <c r="BI140" s="85">
        <v>4.1230312525768946E-4</v>
      </c>
      <c r="BJ140" s="85">
        <v>5.7722437536076524E-4</v>
      </c>
      <c r="BK140" s="85">
        <v>3.2997855139415937E-4</v>
      </c>
      <c r="BL140" s="85">
        <v>5.7708161582852436E-4</v>
      </c>
      <c r="BM140" s="85">
        <v>7.4196207749381701E-4</v>
      </c>
      <c r="BN140" s="85">
        <v>3.2908268202385847E-4</v>
      </c>
      <c r="BO140" s="85">
        <v>8.2216558414864756E-4</v>
      </c>
      <c r="BP140" s="85">
        <v>7.4000986679822393E-4</v>
      </c>
      <c r="BQ140" s="85">
        <v>6.5735414954806899E-4</v>
      </c>
      <c r="BR140" s="85">
        <v>1.1481997867628967E-3</v>
      </c>
      <c r="BS140" s="85">
        <v>9.0163934426229508E-4</v>
      </c>
      <c r="BT140" s="85">
        <v>1.639344262295082E-3</v>
      </c>
      <c r="BU140" s="85">
        <v>3.2786885245901639E-4</v>
      </c>
      <c r="BV140" s="85">
        <v>4.9156152711781094E-4</v>
      </c>
      <c r="BW140" s="85">
        <v>0</v>
      </c>
      <c r="BX140" s="85">
        <v>1.5524144129422338E-3</v>
      </c>
      <c r="BY140" s="85">
        <v>9.7871299241497427E-4</v>
      </c>
      <c r="BZ140" s="85">
        <v>5.706366674818619E-4</v>
      </c>
      <c r="CA140" s="85">
        <v>5.7114882506527419E-4</v>
      </c>
      <c r="CB140" s="85">
        <v>6.5215619140784214E-4</v>
      </c>
      <c r="CC140" s="85">
        <v>3.2597180343900254E-4</v>
      </c>
      <c r="CD140" s="85">
        <v>1.1397866970609787E-3</v>
      </c>
      <c r="CE140" s="85">
        <v>1.6280016280016281E-4</v>
      </c>
      <c r="CF140" s="85">
        <v>6.5104166666666663E-4</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80" t="e">
        <f>#REF!</f>
        <v>#REF!</v>
      </c>
      <c r="I141" s="80">
        <v>1</v>
      </c>
      <c r="J141" s="80">
        <v>1</v>
      </c>
      <c r="K141" s="80">
        <v>0</v>
      </c>
      <c r="L141" s="80">
        <v>0</v>
      </c>
      <c r="M141" s="80">
        <v>0</v>
      </c>
      <c r="N141" s="80">
        <v>1</v>
      </c>
      <c r="O141" s="80">
        <v>0</v>
      </c>
      <c r="P141" s="80">
        <v>2</v>
      </c>
      <c r="Q141" s="80">
        <v>4</v>
      </c>
      <c r="R141" s="80">
        <v>0</v>
      </c>
      <c r="S141" s="80">
        <v>0</v>
      </c>
      <c r="T141" s="80">
        <v>1</v>
      </c>
      <c r="U141" s="80">
        <v>1</v>
      </c>
      <c r="V141" s="80">
        <v>2</v>
      </c>
      <c r="W141" s="80">
        <v>2</v>
      </c>
      <c r="X141" s="80">
        <v>1</v>
      </c>
      <c r="Y141" s="80">
        <v>0</v>
      </c>
      <c r="Z141" s="80">
        <v>4</v>
      </c>
      <c r="AA141" s="80">
        <v>0</v>
      </c>
      <c r="AB141" s="80">
        <v>1</v>
      </c>
      <c r="AC141" s="80">
        <v>1</v>
      </c>
      <c r="AD141" s="80">
        <v>3</v>
      </c>
      <c r="AE141" s="80">
        <v>1</v>
      </c>
      <c r="AF141" s="80">
        <v>0</v>
      </c>
      <c r="AG141" s="80">
        <v>0</v>
      </c>
      <c r="AH141" s="80">
        <v>0</v>
      </c>
      <c r="AI141" s="80">
        <v>2</v>
      </c>
      <c r="AJ141" s="80">
        <v>0</v>
      </c>
      <c r="AK141" s="80">
        <v>0</v>
      </c>
      <c r="AL141" s="80">
        <v>2</v>
      </c>
      <c r="AM141" s="80">
        <v>0</v>
      </c>
      <c r="AN141" s="80">
        <v>0</v>
      </c>
      <c r="AO141" s="80">
        <v>1</v>
      </c>
      <c r="AP141" s="80">
        <v>0</v>
      </c>
      <c r="AQ141" s="80">
        <v>0</v>
      </c>
      <c r="AR141" s="80">
        <v>2</v>
      </c>
      <c r="AS141" s="80">
        <v>1</v>
      </c>
      <c r="AT141" s="80">
        <v>0</v>
      </c>
      <c r="AU141" s="80">
        <v>2</v>
      </c>
      <c r="AV141" s="80">
        <v>1</v>
      </c>
      <c r="AW141" s="80">
        <v>0</v>
      </c>
      <c r="AX141" s="80">
        <v>2</v>
      </c>
      <c r="AY141" s="80">
        <v>0</v>
      </c>
      <c r="AZ141" s="80">
        <v>0</v>
      </c>
      <c r="BA141" s="80">
        <v>2</v>
      </c>
      <c r="BB141" s="80">
        <v>2</v>
      </c>
      <c r="BC141" s="80">
        <v>1</v>
      </c>
      <c r="BD141" s="80">
        <v>0</v>
      </c>
      <c r="BE141" s="80">
        <v>1</v>
      </c>
      <c r="BF141" s="80">
        <v>0</v>
      </c>
      <c r="BG141" s="80">
        <v>2</v>
      </c>
      <c r="BH141" s="80">
        <v>2</v>
      </c>
      <c r="BI141" s="80">
        <v>0</v>
      </c>
      <c r="BJ141" s="80">
        <v>0</v>
      </c>
      <c r="BK141" s="80">
        <v>2</v>
      </c>
      <c r="BL141" s="80">
        <v>1</v>
      </c>
      <c r="BM141" s="80">
        <v>0</v>
      </c>
      <c r="BN141" s="80">
        <v>0</v>
      </c>
      <c r="BO141" s="80">
        <v>0</v>
      </c>
      <c r="BP141" s="80">
        <v>2</v>
      </c>
      <c r="BQ141" s="80">
        <v>0</v>
      </c>
      <c r="BR141" s="80">
        <v>4</v>
      </c>
      <c r="BS141" s="80">
        <v>2</v>
      </c>
      <c r="BT141" s="80">
        <v>1</v>
      </c>
      <c r="BU141" s="80">
        <v>1</v>
      </c>
      <c r="BV141" s="80">
        <v>1</v>
      </c>
      <c r="BW141" s="80">
        <v>0</v>
      </c>
      <c r="BX141" s="80">
        <v>0</v>
      </c>
      <c r="BY141" s="80">
        <v>4</v>
      </c>
      <c r="BZ141" s="80">
        <v>1</v>
      </c>
      <c r="CA141" s="80">
        <v>0</v>
      </c>
      <c r="CB141" s="80">
        <v>3</v>
      </c>
      <c r="CC141" s="80">
        <v>0</v>
      </c>
      <c r="CD141" s="80">
        <v>2</v>
      </c>
      <c r="CE141" s="80">
        <v>0</v>
      </c>
      <c r="CF141" s="80">
        <v>0</v>
      </c>
    </row>
    <row r="142" spans="1:84" ht="24" x14ac:dyDescent="0.25">
      <c r="A142" s="82" t="s">
        <v>133</v>
      </c>
      <c r="B142" s="83" t="s">
        <v>134</v>
      </c>
      <c r="C142" s="84" t="s">
        <v>135</v>
      </c>
      <c r="D142" s="17"/>
      <c r="E142" s="11"/>
      <c r="F142" s="14" t="s">
        <v>115</v>
      </c>
      <c r="G142" s="23" t="e">
        <f ca="1">G141/G8</f>
        <v>#REF!</v>
      </c>
      <c r="H142" s="85" t="e">
        <f>IF(H8=0, 0, H141/H8)</f>
        <v>#REF!</v>
      </c>
      <c r="I142" s="85">
        <v>8.5477391230019662E-5</v>
      </c>
      <c r="J142" s="85">
        <v>8.5375224109963282E-5</v>
      </c>
      <c r="K142" s="85">
        <v>0</v>
      </c>
      <c r="L142" s="85">
        <v>0</v>
      </c>
      <c r="M142" s="85">
        <v>0</v>
      </c>
      <c r="N142" s="85">
        <v>8.5149863760217981E-5</v>
      </c>
      <c r="O142" s="85">
        <v>0</v>
      </c>
      <c r="P142" s="85">
        <v>1.7031422975389594E-4</v>
      </c>
      <c r="Q142" s="85">
        <v>3.4010713374713037E-4</v>
      </c>
      <c r="R142" s="85">
        <v>0</v>
      </c>
      <c r="S142" s="85">
        <v>0</v>
      </c>
      <c r="T142" s="85">
        <v>8.4595211911005832E-5</v>
      </c>
      <c r="U142" s="85">
        <v>8.4480865084058456E-5</v>
      </c>
      <c r="V142" s="85">
        <v>1.6829350387075059E-4</v>
      </c>
      <c r="W142" s="85">
        <v>1.677289500167729E-4</v>
      </c>
      <c r="X142" s="85">
        <v>8.3619031691613011E-5</v>
      </c>
      <c r="Y142" s="85">
        <v>0</v>
      </c>
      <c r="Z142" s="85">
        <v>3.3391768928959012E-4</v>
      </c>
      <c r="AA142" s="85">
        <v>0</v>
      </c>
      <c r="AB142" s="85">
        <v>8.3153168135705969E-5</v>
      </c>
      <c r="AC142" s="85">
        <v>8.2918739635157545E-5</v>
      </c>
      <c r="AD142" s="85">
        <v>2.4842663133487912E-4</v>
      </c>
      <c r="AE142" s="85">
        <v>8.264462809917356E-5</v>
      </c>
      <c r="AF142" s="85">
        <v>0</v>
      </c>
      <c r="AG142" s="85">
        <v>0</v>
      </c>
      <c r="AH142" s="85">
        <v>0</v>
      </c>
      <c r="AI142" s="85">
        <v>1.6414970453053183E-4</v>
      </c>
      <c r="AJ142" s="85">
        <v>0</v>
      </c>
      <c r="AK142" s="85">
        <v>0</v>
      </c>
      <c r="AL142" s="85">
        <v>1.6400164001640017E-4</v>
      </c>
      <c r="AM142" s="85">
        <v>0</v>
      </c>
      <c r="AN142" s="85">
        <v>0</v>
      </c>
      <c r="AO142" s="85">
        <v>8.4452326661599528E-5</v>
      </c>
      <c r="AP142" s="85">
        <v>0</v>
      </c>
      <c r="AQ142" s="85">
        <v>0</v>
      </c>
      <c r="AR142" s="85">
        <v>1.6829350387075059E-4</v>
      </c>
      <c r="AS142" s="85">
        <v>8.4061869535978479E-5</v>
      </c>
      <c r="AT142" s="85">
        <v>0</v>
      </c>
      <c r="AU142" s="85">
        <v>1.6774301769688837E-4</v>
      </c>
      <c r="AV142" s="85">
        <v>8.3899656011410359E-5</v>
      </c>
      <c r="AW142" s="85">
        <v>0</v>
      </c>
      <c r="AX142" s="85">
        <v>1.6750418760469013E-4</v>
      </c>
      <c r="AY142" s="85">
        <v>0</v>
      </c>
      <c r="AZ142" s="85">
        <v>0</v>
      </c>
      <c r="BA142" s="85">
        <v>1.6704251231938527E-4</v>
      </c>
      <c r="BB142" s="85">
        <v>1.6673614005835764E-4</v>
      </c>
      <c r="BC142" s="85">
        <v>8.3084081090063137E-5</v>
      </c>
      <c r="BD142" s="85">
        <v>0</v>
      </c>
      <c r="BE142" s="85">
        <v>8.2891246684350128E-5</v>
      </c>
      <c r="BF142" s="85">
        <v>0</v>
      </c>
      <c r="BG142" s="85">
        <v>1.6522098306484924E-4</v>
      </c>
      <c r="BH142" s="85">
        <v>1.6504373659019642E-4</v>
      </c>
      <c r="BI142" s="85">
        <v>0</v>
      </c>
      <c r="BJ142" s="85">
        <v>0</v>
      </c>
      <c r="BK142" s="85">
        <v>1.6498927569707968E-4</v>
      </c>
      <c r="BL142" s="85">
        <v>8.2440230832646336E-5</v>
      </c>
      <c r="BM142" s="85">
        <v>0</v>
      </c>
      <c r="BN142" s="85">
        <v>0</v>
      </c>
      <c r="BO142" s="85">
        <v>0</v>
      </c>
      <c r="BP142" s="85">
        <v>1.64446637066272E-4</v>
      </c>
      <c r="BQ142" s="85">
        <v>0</v>
      </c>
      <c r="BR142" s="85">
        <v>3.2805708193225621E-4</v>
      </c>
      <c r="BS142" s="85">
        <v>1.639344262295082E-4</v>
      </c>
      <c r="BT142" s="85">
        <v>8.1967213114754098E-5</v>
      </c>
      <c r="BU142" s="85">
        <v>8.1967213114754098E-5</v>
      </c>
      <c r="BV142" s="85">
        <v>8.1926921186301814E-5</v>
      </c>
      <c r="BW142" s="85">
        <v>0</v>
      </c>
      <c r="BX142" s="85">
        <v>0</v>
      </c>
      <c r="BY142" s="85">
        <v>3.2623766413832479E-4</v>
      </c>
      <c r="BZ142" s="85">
        <v>8.1519523925980267E-5</v>
      </c>
      <c r="CA142" s="85">
        <v>0</v>
      </c>
      <c r="CB142" s="85">
        <v>2.4455857177794083E-4</v>
      </c>
      <c r="CC142" s="85">
        <v>0</v>
      </c>
      <c r="CD142" s="85">
        <v>1.6282667100871122E-4</v>
      </c>
      <c r="CE142" s="85">
        <v>0</v>
      </c>
      <c r="CF142" s="85">
        <v>0</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1140</v>
      </c>
      <c r="J143" s="73">
        <v>993</v>
      </c>
      <c r="K143" s="73">
        <v>1284</v>
      </c>
      <c r="L143" s="73">
        <v>1212</v>
      </c>
      <c r="M143" s="73">
        <v>1154</v>
      </c>
      <c r="N143" s="73">
        <v>1038</v>
      </c>
      <c r="O143" s="73">
        <v>897</v>
      </c>
      <c r="P143" s="73">
        <v>936</v>
      </c>
      <c r="Q143" s="73">
        <v>969</v>
      </c>
      <c r="R143" s="73">
        <v>1221</v>
      </c>
      <c r="S143" s="73">
        <v>1069</v>
      </c>
      <c r="T143" s="73">
        <v>1057</v>
      </c>
      <c r="U143" s="73">
        <v>1201</v>
      </c>
      <c r="V143" s="73">
        <v>906</v>
      </c>
      <c r="W143" s="73">
        <v>911</v>
      </c>
      <c r="X143" s="73">
        <v>1010</v>
      </c>
      <c r="Y143" s="73">
        <v>1076</v>
      </c>
      <c r="Z143" s="73">
        <v>1146</v>
      </c>
      <c r="AA143" s="73">
        <v>1264</v>
      </c>
      <c r="AB143" s="73">
        <v>1304</v>
      </c>
      <c r="AC143" s="73">
        <v>1100</v>
      </c>
      <c r="AD143" s="73">
        <v>1043</v>
      </c>
      <c r="AE143" s="73">
        <v>1360</v>
      </c>
      <c r="AF143" s="73">
        <v>939</v>
      </c>
      <c r="AG143" s="73">
        <v>1106</v>
      </c>
      <c r="AH143" s="73">
        <v>1155</v>
      </c>
      <c r="AI143" s="73">
        <v>1216</v>
      </c>
      <c r="AJ143" s="73">
        <v>1162</v>
      </c>
      <c r="AK143" s="73">
        <v>1206</v>
      </c>
      <c r="AL143" s="73">
        <v>870</v>
      </c>
      <c r="AM143" s="73">
        <v>884</v>
      </c>
      <c r="AN143" s="73">
        <v>971</v>
      </c>
      <c r="AO143" s="73">
        <v>1026</v>
      </c>
      <c r="AP143" s="73">
        <v>913</v>
      </c>
      <c r="AQ143" s="73">
        <v>749</v>
      </c>
      <c r="AR143" s="73">
        <v>1018</v>
      </c>
      <c r="AS143" s="73">
        <v>1053</v>
      </c>
      <c r="AT143" s="73">
        <v>866</v>
      </c>
      <c r="AU143" s="73">
        <v>971</v>
      </c>
      <c r="AV143" s="73">
        <v>1014</v>
      </c>
      <c r="AW143" s="73">
        <v>953</v>
      </c>
      <c r="AX143" s="73">
        <v>1181</v>
      </c>
      <c r="AY143" s="73">
        <v>1111</v>
      </c>
      <c r="AZ143" s="73">
        <v>904</v>
      </c>
      <c r="BA143" s="73">
        <v>1281</v>
      </c>
      <c r="BB143" s="73">
        <v>1294</v>
      </c>
      <c r="BC143" s="73">
        <v>1033</v>
      </c>
      <c r="BD143" s="73">
        <v>1259</v>
      </c>
      <c r="BE143" s="73">
        <v>1167</v>
      </c>
      <c r="BF143" s="73">
        <v>978</v>
      </c>
      <c r="BG143" s="73">
        <v>941</v>
      </c>
      <c r="BH143" s="73">
        <v>1027</v>
      </c>
      <c r="BI143" s="73">
        <v>922</v>
      </c>
      <c r="BJ143" s="73">
        <v>927</v>
      </c>
      <c r="BK143" s="73">
        <v>1075</v>
      </c>
      <c r="BL143" s="73">
        <v>811</v>
      </c>
      <c r="BM143" s="73">
        <v>1125</v>
      </c>
      <c r="BN143" s="73">
        <v>1097</v>
      </c>
      <c r="BO143" s="73">
        <v>1200</v>
      </c>
      <c r="BP143" s="73">
        <v>1078</v>
      </c>
      <c r="BQ143" s="73">
        <v>776</v>
      </c>
      <c r="BR143" s="73">
        <v>1215</v>
      </c>
      <c r="BS143" s="73">
        <v>1021</v>
      </c>
      <c r="BT143" s="73">
        <v>1029</v>
      </c>
      <c r="BU143" s="73">
        <v>1014</v>
      </c>
      <c r="BV143" s="73">
        <v>1154</v>
      </c>
      <c r="BW143" s="73">
        <v>1106</v>
      </c>
      <c r="BX143" s="73">
        <v>1128</v>
      </c>
      <c r="BY143" s="73">
        <v>1369</v>
      </c>
      <c r="BZ143" s="73">
        <v>1135</v>
      </c>
      <c r="CA143" s="73">
        <v>1145</v>
      </c>
      <c r="CB143" s="73">
        <v>1205</v>
      </c>
      <c r="CC143" s="73">
        <v>968</v>
      </c>
      <c r="CD143" s="73">
        <v>1161</v>
      </c>
      <c r="CE143" s="73">
        <v>1067</v>
      </c>
      <c r="CF143" s="73">
        <v>870</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0</v>
      </c>
      <c r="J144" s="71">
        <v>0</v>
      </c>
      <c r="K144" s="71">
        <v>1</v>
      </c>
      <c r="L144" s="71">
        <v>0</v>
      </c>
      <c r="M144" s="71">
        <v>0</v>
      </c>
      <c r="N144" s="71">
        <v>0</v>
      </c>
      <c r="O144" s="71">
        <v>2</v>
      </c>
      <c r="P144" s="71">
        <v>0</v>
      </c>
      <c r="Q144" s="71">
        <v>0</v>
      </c>
      <c r="R144" s="71">
        <v>14</v>
      </c>
      <c r="S144" s="71">
        <v>1</v>
      </c>
      <c r="T144" s="71">
        <v>0</v>
      </c>
      <c r="U144" s="71">
        <v>3</v>
      </c>
      <c r="V144" s="71">
        <v>0</v>
      </c>
      <c r="W144" s="71">
        <v>0</v>
      </c>
      <c r="X144" s="71">
        <v>4</v>
      </c>
      <c r="Y144" s="71">
        <v>0</v>
      </c>
      <c r="Z144" s="71">
        <v>0</v>
      </c>
      <c r="AA144" s="71">
        <v>0</v>
      </c>
      <c r="AB144" s="71">
        <v>0</v>
      </c>
      <c r="AC144" s="71">
        <v>0</v>
      </c>
      <c r="AD144" s="71">
        <v>3</v>
      </c>
      <c r="AE144" s="71">
        <v>1</v>
      </c>
      <c r="AF144" s="71">
        <v>0</v>
      </c>
      <c r="AG144" s="71">
        <v>0</v>
      </c>
      <c r="AH144" s="71">
        <v>7</v>
      </c>
      <c r="AI144" s="71">
        <v>0</v>
      </c>
      <c r="AJ144" s="71">
        <v>0</v>
      </c>
      <c r="AK144" s="71">
        <v>0</v>
      </c>
      <c r="AL144" s="71">
        <v>0</v>
      </c>
      <c r="AM144" s="71">
        <v>0</v>
      </c>
      <c r="AN144" s="71">
        <v>0</v>
      </c>
      <c r="AO144" s="71">
        <v>0</v>
      </c>
      <c r="AP144" s="71">
        <v>0</v>
      </c>
      <c r="AQ144" s="71">
        <v>5</v>
      </c>
      <c r="AR144" s="71">
        <v>0</v>
      </c>
      <c r="AS144" s="71">
        <v>0</v>
      </c>
      <c r="AT144" s="71">
        <v>0</v>
      </c>
      <c r="AU144" s="71">
        <v>0</v>
      </c>
      <c r="AV144" s="71">
        <v>1</v>
      </c>
      <c r="AW144" s="71">
        <v>0</v>
      </c>
      <c r="AX144" s="71">
        <v>3</v>
      </c>
      <c r="AY144" s="71">
        <v>0</v>
      </c>
      <c r="AZ144" s="71">
        <v>6</v>
      </c>
      <c r="BA144" s="71">
        <v>2</v>
      </c>
      <c r="BB144" s="71">
        <v>3</v>
      </c>
      <c r="BC144" s="71">
        <v>0</v>
      </c>
      <c r="BD144" s="71">
        <v>553</v>
      </c>
      <c r="BE144" s="71">
        <v>519</v>
      </c>
      <c r="BF144" s="71">
        <v>498</v>
      </c>
      <c r="BG144" s="71">
        <v>471</v>
      </c>
      <c r="BH144" s="71">
        <v>443</v>
      </c>
      <c r="BI144" s="71">
        <v>418</v>
      </c>
      <c r="BJ144" s="71">
        <v>398</v>
      </c>
      <c r="BK144" s="71">
        <v>374</v>
      </c>
      <c r="BL144" s="71">
        <v>339</v>
      </c>
      <c r="BM144" s="71">
        <v>311</v>
      </c>
      <c r="BN144" s="71">
        <v>281</v>
      </c>
      <c r="BO144" s="71">
        <v>259</v>
      </c>
      <c r="BP144" s="71">
        <v>227</v>
      </c>
      <c r="BQ144" s="71">
        <v>205</v>
      </c>
      <c r="BR144" s="71">
        <v>168</v>
      </c>
      <c r="BS144" s="71">
        <v>145</v>
      </c>
      <c r="BT144" s="71">
        <v>123</v>
      </c>
      <c r="BU144" s="71">
        <v>170</v>
      </c>
      <c r="BV144" s="71">
        <v>142</v>
      </c>
      <c r="BW144" s="71">
        <v>108</v>
      </c>
      <c r="BX144" s="71">
        <v>80</v>
      </c>
      <c r="BY144" s="71">
        <v>1</v>
      </c>
      <c r="BZ144" s="71">
        <v>18</v>
      </c>
      <c r="CA144" s="71">
        <v>6</v>
      </c>
      <c r="CB144" s="71">
        <v>14</v>
      </c>
      <c r="CC144" s="71">
        <v>18</v>
      </c>
      <c r="CD144" s="71">
        <v>756</v>
      </c>
      <c r="CE144" s="71">
        <v>946</v>
      </c>
      <c r="CF144" s="71">
        <v>924</v>
      </c>
    </row>
    <row r="145" spans="1:84" ht="24" x14ac:dyDescent="0.25">
      <c r="A145" s="82" t="s">
        <v>138</v>
      </c>
      <c r="B145" s="83" t="s">
        <v>139</v>
      </c>
      <c r="C145" s="84" t="s">
        <v>140</v>
      </c>
      <c r="D145" s="17"/>
      <c r="E145" s="11"/>
      <c r="F145" s="14" t="s">
        <v>141</v>
      </c>
      <c r="G145" s="23" t="e">
        <f ca="1">G144/G19</f>
        <v>#REF!</v>
      </c>
      <c r="H145" s="70" t="e">
        <f>IF(H19=0, 0, H144/H19)</f>
        <v>#REF!</v>
      </c>
      <c r="I145" s="70">
        <v>0</v>
      </c>
      <c r="J145" s="70">
        <v>0</v>
      </c>
      <c r="K145" s="70">
        <v>0</v>
      </c>
      <c r="L145" s="70">
        <v>0</v>
      </c>
      <c r="M145" s="70">
        <v>0</v>
      </c>
      <c r="N145" s="70">
        <v>0</v>
      </c>
      <c r="O145" s="70">
        <v>0</v>
      </c>
      <c r="P145" s="70">
        <v>0</v>
      </c>
      <c r="Q145" s="70">
        <v>0</v>
      </c>
      <c r="R145" s="70">
        <v>0</v>
      </c>
      <c r="S145" s="70">
        <v>0</v>
      </c>
      <c r="T145" s="70">
        <v>0</v>
      </c>
      <c r="U145" s="70">
        <v>0</v>
      </c>
      <c r="V145" s="70">
        <v>0</v>
      </c>
      <c r="W145" s="70">
        <v>0</v>
      </c>
      <c r="X145" s="70">
        <v>0</v>
      </c>
      <c r="Y145" s="70">
        <v>0</v>
      </c>
      <c r="Z145" s="70">
        <v>0</v>
      </c>
      <c r="AA145" s="70">
        <v>0</v>
      </c>
      <c r="AB145" s="70">
        <v>0</v>
      </c>
      <c r="AC145" s="70">
        <v>0</v>
      </c>
      <c r="AD145" s="70">
        <v>0</v>
      </c>
      <c r="AE145" s="70">
        <v>0</v>
      </c>
      <c r="AF145" s="70">
        <v>0</v>
      </c>
      <c r="AG145" s="70">
        <v>0</v>
      </c>
      <c r="AH145" s="70">
        <v>0</v>
      </c>
      <c r="AI145" s="70">
        <v>0</v>
      </c>
      <c r="AJ145" s="70">
        <v>0</v>
      </c>
      <c r="AK145" s="70">
        <v>0</v>
      </c>
      <c r="AL145" s="70">
        <v>0</v>
      </c>
      <c r="AM145" s="70">
        <v>0</v>
      </c>
      <c r="AN145" s="70">
        <v>0</v>
      </c>
      <c r="AO145" s="70">
        <v>0</v>
      </c>
      <c r="AP145" s="70">
        <v>0</v>
      </c>
      <c r="AQ145" s="70">
        <v>0</v>
      </c>
      <c r="AR145" s="70">
        <v>0</v>
      </c>
      <c r="AS145" s="70">
        <v>0</v>
      </c>
      <c r="AT145" s="70">
        <v>0</v>
      </c>
      <c r="AU145" s="70">
        <v>0</v>
      </c>
      <c r="AV145" s="70">
        <v>0</v>
      </c>
      <c r="AW145" s="70">
        <v>0</v>
      </c>
      <c r="AX145" s="70">
        <v>0</v>
      </c>
      <c r="AY145" s="70">
        <v>0</v>
      </c>
      <c r="AZ145" s="70">
        <v>0</v>
      </c>
      <c r="BA145" s="70">
        <v>0</v>
      </c>
      <c r="BB145" s="70">
        <v>0</v>
      </c>
      <c r="BC145" s="70">
        <v>0</v>
      </c>
      <c r="BD145" s="70">
        <v>0</v>
      </c>
      <c r="BE145" s="70">
        <v>0</v>
      </c>
      <c r="BF145" s="70">
        <v>33.200000000000003</v>
      </c>
      <c r="BG145" s="70">
        <v>0</v>
      </c>
      <c r="BH145" s="70">
        <v>0</v>
      </c>
      <c r="BI145" s="70">
        <v>0</v>
      </c>
      <c r="BJ145" s="70">
        <v>0</v>
      </c>
      <c r="BK145" s="70">
        <v>0</v>
      </c>
      <c r="BL145" s="70">
        <v>0</v>
      </c>
      <c r="BM145" s="70">
        <v>0</v>
      </c>
      <c r="BN145" s="70">
        <v>0</v>
      </c>
      <c r="BO145" s="70">
        <v>0</v>
      </c>
      <c r="BP145" s="70">
        <v>0</v>
      </c>
      <c r="BQ145" s="70">
        <v>0</v>
      </c>
      <c r="BR145" s="70">
        <v>0</v>
      </c>
      <c r="BS145" s="70">
        <v>0</v>
      </c>
      <c r="BT145" s="70">
        <v>0</v>
      </c>
      <c r="BU145" s="70">
        <v>0</v>
      </c>
      <c r="BV145" s="70">
        <v>0</v>
      </c>
      <c r="BW145" s="70">
        <v>0</v>
      </c>
      <c r="BX145" s="70">
        <v>0</v>
      </c>
      <c r="BY145" s="70">
        <v>0</v>
      </c>
      <c r="BZ145" s="70">
        <v>0</v>
      </c>
      <c r="CA145" s="70">
        <v>0</v>
      </c>
      <c r="CB145" s="70">
        <v>0</v>
      </c>
      <c r="CC145" s="70">
        <v>0</v>
      </c>
      <c r="CD145" s="70">
        <v>0</v>
      </c>
      <c r="CE145" s="70">
        <v>0</v>
      </c>
      <c r="CF145" s="70">
        <v>0</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879</v>
      </c>
      <c r="J146" s="80">
        <v>865</v>
      </c>
      <c r="K146" s="80">
        <v>848</v>
      </c>
      <c r="L146" s="80">
        <v>831</v>
      </c>
      <c r="M146" s="80">
        <v>807</v>
      </c>
      <c r="N146" s="80">
        <v>808</v>
      </c>
      <c r="O146" s="80">
        <v>787</v>
      </c>
      <c r="P146" s="80">
        <v>774</v>
      </c>
      <c r="Q146" s="80">
        <v>768</v>
      </c>
      <c r="R146" s="80">
        <v>743</v>
      </c>
      <c r="S146" s="80">
        <v>726</v>
      </c>
      <c r="T146" s="80">
        <v>735</v>
      </c>
      <c r="U146" s="80">
        <v>735</v>
      </c>
      <c r="V146" s="80">
        <v>690</v>
      </c>
      <c r="W146" s="80">
        <v>689</v>
      </c>
      <c r="X146" s="80">
        <v>693</v>
      </c>
      <c r="Y146" s="80">
        <v>692</v>
      </c>
      <c r="Z146" s="80">
        <v>675</v>
      </c>
      <c r="AA146" s="80">
        <v>685</v>
      </c>
      <c r="AB146" s="80">
        <v>637</v>
      </c>
      <c r="AC146" s="80">
        <v>613</v>
      </c>
      <c r="AD146" s="80">
        <v>604</v>
      </c>
      <c r="AE146" s="80">
        <v>595</v>
      </c>
      <c r="AF146" s="80">
        <v>582</v>
      </c>
      <c r="AG146" s="80">
        <v>572</v>
      </c>
      <c r="AH146" s="80">
        <v>595</v>
      </c>
      <c r="AI146" s="80">
        <v>583</v>
      </c>
      <c r="AJ146" s="80">
        <v>764</v>
      </c>
      <c r="AK146" s="80">
        <v>574</v>
      </c>
      <c r="AL146" s="80">
        <v>570</v>
      </c>
      <c r="AM146" s="80">
        <v>555</v>
      </c>
      <c r="AN146" s="80">
        <v>515</v>
      </c>
      <c r="AO146" s="80">
        <v>486</v>
      </c>
      <c r="AP146" s="80">
        <v>701</v>
      </c>
      <c r="AQ146" s="80">
        <v>646</v>
      </c>
      <c r="AR146" s="80">
        <v>660</v>
      </c>
      <c r="AS146" s="80">
        <v>625</v>
      </c>
      <c r="AT146" s="80">
        <v>608</v>
      </c>
      <c r="AU146" s="80">
        <v>591</v>
      </c>
      <c r="AV146" s="80">
        <v>580</v>
      </c>
      <c r="AW146" s="80">
        <v>605</v>
      </c>
      <c r="AX146" s="80">
        <v>546</v>
      </c>
      <c r="AY146" s="80">
        <v>527</v>
      </c>
      <c r="AZ146" s="80">
        <v>524</v>
      </c>
      <c r="BA146" s="80">
        <v>643</v>
      </c>
      <c r="BB146" s="80">
        <v>640</v>
      </c>
      <c r="BC146" s="80">
        <v>614</v>
      </c>
      <c r="BD146" s="80">
        <v>591</v>
      </c>
      <c r="BE146" s="80">
        <v>577</v>
      </c>
      <c r="BF146" s="80">
        <v>557</v>
      </c>
      <c r="BG146" s="80">
        <v>543</v>
      </c>
      <c r="BH146" s="80">
        <v>535</v>
      </c>
      <c r="BI146" s="80">
        <v>546</v>
      </c>
      <c r="BJ146" s="80">
        <v>532</v>
      </c>
      <c r="BK146" s="80">
        <v>657</v>
      </c>
      <c r="BL146" s="80">
        <v>644</v>
      </c>
      <c r="BM146" s="80">
        <v>626</v>
      </c>
      <c r="BN146" s="80">
        <v>627</v>
      </c>
      <c r="BO146" s="80">
        <v>608</v>
      </c>
      <c r="BP146" s="80">
        <v>584</v>
      </c>
      <c r="BQ146" s="80">
        <v>560</v>
      </c>
      <c r="BR146" s="80">
        <v>542</v>
      </c>
      <c r="BS146" s="80">
        <v>530</v>
      </c>
      <c r="BT146" s="80">
        <v>510</v>
      </c>
      <c r="BU146" s="80">
        <v>489</v>
      </c>
      <c r="BV146" s="80">
        <v>476</v>
      </c>
      <c r="BW146" s="80">
        <v>446</v>
      </c>
      <c r="BX146" s="80">
        <v>415</v>
      </c>
      <c r="BY146" s="80">
        <v>392</v>
      </c>
      <c r="BZ146" s="80">
        <v>394</v>
      </c>
      <c r="CA146" s="80">
        <v>369</v>
      </c>
      <c r="CB146" s="80">
        <v>336</v>
      </c>
      <c r="CC146" s="80">
        <v>342</v>
      </c>
      <c r="CD146" s="80">
        <v>365</v>
      </c>
      <c r="CE146" s="80">
        <v>358</v>
      </c>
      <c r="CF146" s="80">
        <v>333</v>
      </c>
    </row>
    <row r="147" spans="1:84" ht="24" x14ac:dyDescent="0.25">
      <c r="A147" s="82" t="s">
        <v>143</v>
      </c>
      <c r="B147" s="83" t="s">
        <v>144</v>
      </c>
      <c r="C147" s="65" t="s">
        <v>145</v>
      </c>
      <c r="D147" s="17"/>
      <c r="E147" s="11"/>
      <c r="F147" s="14" t="s">
        <v>141</v>
      </c>
      <c r="G147" s="23" t="e">
        <f ca="1">G146/G19</f>
        <v>#REF!</v>
      </c>
      <c r="H147" s="81" t="e">
        <f>IF(H19=0, 0, H146/H19)</f>
        <v>#REF!</v>
      </c>
      <c r="I147" s="81">
        <v>0</v>
      </c>
      <c r="J147" s="81">
        <v>0</v>
      </c>
      <c r="K147" s="81">
        <v>0</v>
      </c>
      <c r="L147" s="81">
        <v>0</v>
      </c>
      <c r="M147" s="81">
        <v>0</v>
      </c>
      <c r="N147" s="81">
        <v>0</v>
      </c>
      <c r="O147" s="81">
        <v>0</v>
      </c>
      <c r="P147" s="81">
        <v>0</v>
      </c>
      <c r="Q147" s="81">
        <v>0</v>
      </c>
      <c r="R147" s="81">
        <v>0</v>
      </c>
      <c r="S147" s="81">
        <v>0</v>
      </c>
      <c r="T147" s="81">
        <v>49</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37.133333333333333</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71</v>
      </c>
      <c r="J148" s="80">
        <v>70</v>
      </c>
      <c r="K148" s="80">
        <v>71</v>
      </c>
      <c r="L148" s="80">
        <v>73</v>
      </c>
      <c r="M148" s="80">
        <v>76</v>
      </c>
      <c r="N148" s="80">
        <v>73</v>
      </c>
      <c r="O148" s="80">
        <v>72</v>
      </c>
      <c r="P148" s="80">
        <v>72</v>
      </c>
      <c r="Q148" s="80">
        <v>73</v>
      </c>
      <c r="R148" s="80">
        <v>73</v>
      </c>
      <c r="S148" s="80">
        <v>73</v>
      </c>
      <c r="T148" s="80">
        <v>76</v>
      </c>
      <c r="U148" s="80">
        <v>80</v>
      </c>
      <c r="V148" s="80">
        <v>75</v>
      </c>
      <c r="W148" s="80">
        <v>76</v>
      </c>
      <c r="X148" s="80">
        <v>75</v>
      </c>
      <c r="Y148" s="80">
        <v>72</v>
      </c>
      <c r="Z148" s="80">
        <v>72</v>
      </c>
      <c r="AA148" s="80">
        <v>73</v>
      </c>
      <c r="AB148" s="80">
        <v>72</v>
      </c>
      <c r="AC148" s="80">
        <v>68</v>
      </c>
      <c r="AD148" s="80">
        <v>67</v>
      </c>
      <c r="AE148" s="80">
        <v>67</v>
      </c>
      <c r="AF148" s="80">
        <v>69</v>
      </c>
      <c r="AG148" s="80">
        <v>68</v>
      </c>
      <c r="AH148" s="80">
        <v>67</v>
      </c>
      <c r="AI148" s="80">
        <v>67</v>
      </c>
      <c r="AJ148" s="80">
        <v>68</v>
      </c>
      <c r="AK148" s="80">
        <v>67</v>
      </c>
      <c r="AL148" s="80">
        <v>63</v>
      </c>
      <c r="AM148" s="80">
        <v>64</v>
      </c>
      <c r="AN148" s="80">
        <v>65</v>
      </c>
      <c r="AO148" s="80">
        <v>65</v>
      </c>
      <c r="AP148" s="80">
        <v>64</v>
      </c>
      <c r="AQ148" s="80">
        <v>40</v>
      </c>
      <c r="AR148" s="80">
        <v>63</v>
      </c>
      <c r="AS148" s="80">
        <v>63</v>
      </c>
      <c r="AT148" s="80">
        <v>66</v>
      </c>
      <c r="AU148" s="80">
        <v>67</v>
      </c>
      <c r="AV148" s="80">
        <v>67</v>
      </c>
      <c r="AW148" s="80">
        <v>64</v>
      </c>
      <c r="AX148" s="80">
        <v>64</v>
      </c>
      <c r="AY148" s="80">
        <v>61</v>
      </c>
      <c r="AZ148" s="80">
        <v>59</v>
      </c>
      <c r="BA148" s="80">
        <v>59</v>
      </c>
      <c r="BB148" s="80">
        <v>59</v>
      </c>
      <c r="BC148" s="80">
        <v>58</v>
      </c>
      <c r="BD148" s="80">
        <v>58</v>
      </c>
      <c r="BE148" s="80">
        <v>58</v>
      </c>
      <c r="BF148" s="80">
        <v>59</v>
      </c>
      <c r="BG148" s="80">
        <v>60</v>
      </c>
      <c r="BH148" s="80">
        <v>60</v>
      </c>
      <c r="BI148" s="80">
        <v>57</v>
      </c>
      <c r="BJ148" s="80">
        <v>57</v>
      </c>
      <c r="BK148" s="80">
        <v>55</v>
      </c>
      <c r="BL148" s="80">
        <v>57</v>
      </c>
      <c r="BM148" s="80">
        <v>30</v>
      </c>
      <c r="BN148" s="80">
        <v>45</v>
      </c>
      <c r="BO148" s="80">
        <v>45</v>
      </c>
      <c r="BP148" s="80">
        <v>50</v>
      </c>
      <c r="BQ148" s="80">
        <v>48</v>
      </c>
      <c r="BR148" s="80">
        <v>50</v>
      </c>
      <c r="BS148" s="80">
        <v>50</v>
      </c>
      <c r="BT148" s="80">
        <v>54</v>
      </c>
      <c r="BU148" s="80">
        <v>57</v>
      </c>
      <c r="BV148" s="80">
        <v>51</v>
      </c>
      <c r="BW148" s="80">
        <v>52</v>
      </c>
      <c r="BX148" s="80">
        <v>54</v>
      </c>
      <c r="BY148" s="80">
        <v>52</v>
      </c>
      <c r="BZ148" s="80">
        <v>54</v>
      </c>
      <c r="CA148" s="80">
        <v>55</v>
      </c>
      <c r="CB148" s="80">
        <v>55</v>
      </c>
      <c r="CC148" s="80">
        <v>53</v>
      </c>
      <c r="CD148" s="80">
        <v>53</v>
      </c>
      <c r="CE148" s="80">
        <v>54</v>
      </c>
      <c r="CF148" s="80">
        <v>57</v>
      </c>
    </row>
    <row r="149" spans="1:84" x14ac:dyDescent="0.25">
      <c r="A149" s="17"/>
      <c r="B149" s="17"/>
      <c r="C149" s="17"/>
      <c r="D149" s="17"/>
      <c r="E149" s="11"/>
      <c r="F149" s="14" t="s">
        <v>147</v>
      </c>
      <c r="G149" s="23" t="e">
        <f ca="1">G148/G8</f>
        <v>#REF!</v>
      </c>
      <c r="H149" s="110" t="e">
        <f>IF(H8 = 0, 0, H148/H8)</f>
        <v>#REF!</v>
      </c>
      <c r="I149" s="110">
        <v>6.0688947773313955E-3</v>
      </c>
      <c r="J149" s="110">
        <v>5.97626568769743E-3</v>
      </c>
      <c r="K149" s="110">
        <v>6.0590544461512205E-3</v>
      </c>
      <c r="L149" s="110">
        <v>6.2201772324471712E-3</v>
      </c>
      <c r="M149" s="110">
        <v>6.4658839543985025E-3</v>
      </c>
      <c r="N149" s="110">
        <v>6.2159400544959127E-3</v>
      </c>
      <c r="O149" s="110">
        <v>6.1349693251533744E-3</v>
      </c>
      <c r="P149" s="110">
        <v>6.1313122711402534E-3</v>
      </c>
      <c r="Q149" s="110">
        <v>6.206955190885129E-3</v>
      </c>
      <c r="R149" s="110">
        <v>6.1880139018394504E-3</v>
      </c>
      <c r="S149" s="110">
        <v>6.177018107970892E-3</v>
      </c>
      <c r="T149" s="110">
        <v>6.4292361052364433E-3</v>
      </c>
      <c r="U149" s="110">
        <v>6.7584692067246769E-3</v>
      </c>
      <c r="V149" s="110">
        <v>6.3110063951531473E-3</v>
      </c>
      <c r="W149" s="110">
        <v>6.3737001006373703E-3</v>
      </c>
      <c r="X149" s="110">
        <v>6.2714273768709758E-3</v>
      </c>
      <c r="Y149" s="110">
        <v>6.018054162487462E-3</v>
      </c>
      <c r="Z149" s="110">
        <v>6.0105184072126224E-3</v>
      </c>
      <c r="AA149" s="110">
        <v>6.0868840156758112E-3</v>
      </c>
      <c r="AB149" s="110">
        <v>5.9870281057708297E-3</v>
      </c>
      <c r="AC149" s="110">
        <v>5.6384742951907131E-3</v>
      </c>
      <c r="AD149" s="110">
        <v>5.5481947664789664E-3</v>
      </c>
      <c r="AE149" s="110">
        <v>5.5371900826446281E-3</v>
      </c>
      <c r="AF149" s="110">
        <v>5.6883759274525972E-3</v>
      </c>
      <c r="AG149" s="110">
        <v>5.5962472224508272E-3</v>
      </c>
      <c r="AH149" s="110">
        <v>5.5048886697888428E-3</v>
      </c>
      <c r="AI149" s="110">
        <v>5.4990151017728171E-3</v>
      </c>
      <c r="AJ149" s="110">
        <v>5.5815480587704178E-3</v>
      </c>
      <c r="AK149" s="110">
        <v>5.4990151017728171E-3</v>
      </c>
      <c r="AL149" s="110">
        <v>5.1660516605166054E-3</v>
      </c>
      <c r="AM149" s="110">
        <v>5.2441822353326778E-3</v>
      </c>
      <c r="AN149" s="110">
        <v>5.3147996729354047E-3</v>
      </c>
      <c r="AO149" s="110">
        <v>5.4894012330039691E-3</v>
      </c>
      <c r="AP149" s="110">
        <v>5.394470667565745E-3</v>
      </c>
      <c r="AQ149" s="110">
        <v>3.2567985670086306E-3</v>
      </c>
      <c r="AR149" s="110">
        <v>5.3012453719286437E-3</v>
      </c>
      <c r="AS149" s="110">
        <v>5.295897780766644E-3</v>
      </c>
      <c r="AT149" s="110">
        <v>5.5415617128463475E-3</v>
      </c>
      <c r="AU149" s="110">
        <v>5.6193910928457602E-3</v>
      </c>
      <c r="AV149" s="110">
        <v>5.6212769527644937E-3</v>
      </c>
      <c r="AW149" s="110">
        <v>5.3700285282765568E-3</v>
      </c>
      <c r="AX149" s="110">
        <v>5.360134003350084E-3</v>
      </c>
      <c r="AY149" s="110">
        <v>5.1058843224240395E-3</v>
      </c>
      <c r="AZ149" s="110">
        <v>4.9343480806222292E-3</v>
      </c>
      <c r="BA149" s="110">
        <v>4.927754113421866E-3</v>
      </c>
      <c r="BB149" s="110">
        <v>4.9187161317215504E-3</v>
      </c>
      <c r="BC149" s="110">
        <v>4.8188767032236622E-3</v>
      </c>
      <c r="BD149" s="110">
        <v>4.8112816258813768E-3</v>
      </c>
      <c r="BE149" s="110">
        <v>4.807692307692308E-3</v>
      </c>
      <c r="BF149" s="110">
        <v>4.8841059602649003E-3</v>
      </c>
      <c r="BG149" s="110">
        <v>4.9566294919454771E-3</v>
      </c>
      <c r="BH149" s="110">
        <v>4.9513120977058922E-3</v>
      </c>
      <c r="BI149" s="110">
        <v>4.7002556279376597E-3</v>
      </c>
      <c r="BJ149" s="110">
        <v>4.7002556279376597E-3</v>
      </c>
      <c r="BK149" s="110">
        <v>4.5372050816696917E-3</v>
      </c>
      <c r="BL149" s="110">
        <v>4.6990931574608409E-3</v>
      </c>
      <c r="BM149" s="110">
        <v>2.4732069249793899E-3</v>
      </c>
      <c r="BN149" s="110">
        <v>3.7021801727684079E-3</v>
      </c>
      <c r="BO149" s="110">
        <v>3.699745128668914E-3</v>
      </c>
      <c r="BP149" s="110">
        <v>4.1111659266567999E-3</v>
      </c>
      <c r="BQ149" s="110">
        <v>3.944124897288414E-3</v>
      </c>
      <c r="BR149" s="110">
        <v>4.1007135241532024E-3</v>
      </c>
      <c r="BS149" s="110">
        <v>4.0983606557377051E-3</v>
      </c>
      <c r="BT149" s="110">
        <v>4.4262295081967211E-3</v>
      </c>
      <c r="BU149" s="110">
        <v>4.6721311475409833E-3</v>
      </c>
      <c r="BV149" s="110">
        <v>4.178272980501393E-3</v>
      </c>
      <c r="BW149" s="110">
        <v>4.2553191489361703E-3</v>
      </c>
      <c r="BX149" s="110">
        <v>4.4121251736252958E-3</v>
      </c>
      <c r="BY149" s="110">
        <v>4.2410896337982222E-3</v>
      </c>
      <c r="BZ149" s="110">
        <v>4.4020542920029347E-3</v>
      </c>
      <c r="CA149" s="110">
        <v>4.4875979112271539E-3</v>
      </c>
      <c r="CB149" s="110">
        <v>4.483573815928915E-3</v>
      </c>
      <c r="CC149" s="110">
        <v>4.3191263955667837E-3</v>
      </c>
      <c r="CD149" s="110">
        <v>4.3149067817308479E-3</v>
      </c>
      <c r="CE149" s="110">
        <v>4.3956043956043956E-3</v>
      </c>
      <c r="CF149" s="110">
        <v>4.638671875E-3</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40</v>
      </c>
      <c r="J150" s="150">
        <v>40</v>
      </c>
      <c r="K150" s="150">
        <v>40</v>
      </c>
      <c r="L150" s="150">
        <v>40</v>
      </c>
      <c r="M150" s="150">
        <v>40</v>
      </c>
      <c r="N150" s="150">
        <v>40</v>
      </c>
      <c r="O150" s="150">
        <v>40</v>
      </c>
      <c r="P150" s="150">
        <v>40</v>
      </c>
      <c r="Q150" s="150">
        <v>40</v>
      </c>
      <c r="R150" s="150">
        <v>40</v>
      </c>
      <c r="S150" s="150">
        <v>40</v>
      </c>
      <c r="T150" s="150">
        <v>40</v>
      </c>
      <c r="U150" s="150">
        <v>40</v>
      </c>
      <c r="V150" s="150">
        <v>40</v>
      </c>
      <c r="W150" s="150">
        <v>40</v>
      </c>
      <c r="X150" s="150">
        <v>40</v>
      </c>
      <c r="Y150" s="150">
        <v>40</v>
      </c>
      <c r="Z150" s="150">
        <v>40</v>
      </c>
      <c r="AA150" s="150">
        <v>40</v>
      </c>
      <c r="AB150" s="150">
        <v>40</v>
      </c>
      <c r="AC150" s="150">
        <v>40</v>
      </c>
      <c r="AD150" s="150">
        <v>40</v>
      </c>
      <c r="AE150" s="150">
        <v>40</v>
      </c>
      <c r="AF150" s="150">
        <v>40</v>
      </c>
      <c r="AG150" s="150">
        <v>40</v>
      </c>
      <c r="AH150" s="150">
        <v>40</v>
      </c>
      <c r="AI150" s="150">
        <v>40</v>
      </c>
      <c r="AJ150" s="150">
        <v>40</v>
      </c>
      <c r="AK150" s="150">
        <v>40</v>
      </c>
      <c r="AL150" s="150">
        <v>40</v>
      </c>
      <c r="AM150" s="150">
        <v>40</v>
      </c>
      <c r="AN150" s="150">
        <v>40</v>
      </c>
      <c r="AO150" s="150">
        <v>40</v>
      </c>
      <c r="AP150" s="150">
        <v>40</v>
      </c>
      <c r="AQ150" s="150">
        <v>40</v>
      </c>
      <c r="AR150" s="150">
        <v>40</v>
      </c>
      <c r="AS150" s="150">
        <v>40</v>
      </c>
      <c r="AT150" s="150">
        <v>40</v>
      </c>
      <c r="AU150" s="150">
        <v>40</v>
      </c>
      <c r="AV150" s="150">
        <v>40</v>
      </c>
      <c r="AW150" s="150">
        <v>40</v>
      </c>
      <c r="AX150" s="150">
        <v>40</v>
      </c>
      <c r="AY150" s="150">
        <v>40</v>
      </c>
      <c r="AZ150" s="150">
        <v>40</v>
      </c>
      <c r="BA150" s="150">
        <v>39</v>
      </c>
      <c r="BB150" s="150">
        <v>39</v>
      </c>
      <c r="BC150" s="150">
        <v>39</v>
      </c>
      <c r="BD150" s="150">
        <v>39</v>
      </c>
      <c r="BE150" s="150">
        <v>39</v>
      </c>
      <c r="BF150" s="150">
        <v>39</v>
      </c>
      <c r="BG150" s="150">
        <v>39</v>
      </c>
      <c r="BH150" s="150">
        <v>39</v>
      </c>
      <c r="BI150" s="150">
        <v>39</v>
      </c>
      <c r="BJ150" s="150">
        <v>39</v>
      </c>
      <c r="BK150" s="150">
        <v>39</v>
      </c>
      <c r="BL150" s="150">
        <v>39</v>
      </c>
      <c r="BM150" s="150">
        <v>30</v>
      </c>
      <c r="BN150" s="150">
        <v>27</v>
      </c>
      <c r="BO150" s="150">
        <v>27</v>
      </c>
      <c r="BP150" s="150">
        <v>27</v>
      </c>
      <c r="BQ150" s="150">
        <v>27</v>
      </c>
      <c r="BR150" s="150">
        <v>27</v>
      </c>
      <c r="BS150" s="150">
        <v>27</v>
      </c>
      <c r="BT150" s="150">
        <v>27</v>
      </c>
      <c r="BU150" s="150">
        <v>27</v>
      </c>
      <c r="BV150" s="150">
        <v>27</v>
      </c>
      <c r="BW150" s="150">
        <v>26</v>
      </c>
      <c r="BX150" s="150">
        <v>26</v>
      </c>
      <c r="BY150" s="150">
        <v>26</v>
      </c>
      <c r="BZ150" s="150">
        <v>26</v>
      </c>
      <c r="CA150" s="150">
        <v>26</v>
      </c>
      <c r="CB150" s="150">
        <v>26</v>
      </c>
      <c r="CC150" s="150">
        <v>26</v>
      </c>
      <c r="CD150" s="150">
        <v>26</v>
      </c>
      <c r="CE150" s="150">
        <v>26</v>
      </c>
      <c r="CF150" s="150">
        <v>26</v>
      </c>
    </row>
    <row r="151" spans="1:84" x14ac:dyDescent="0.25">
      <c r="A151" s="17"/>
      <c r="B151" s="17"/>
      <c r="C151" s="17"/>
      <c r="D151" s="17"/>
      <c r="E151" s="11"/>
      <c r="F151" s="14" t="s">
        <v>149</v>
      </c>
      <c r="G151" s="23" t="e">
        <f ca="1">G150/G8</f>
        <v>#REF!</v>
      </c>
      <c r="H151" s="107" t="e">
        <f>IF(H8 = 0, 0, H150/H8)</f>
        <v>#REF!</v>
      </c>
      <c r="I151" s="107">
        <v>3.4190956492007865E-3</v>
      </c>
      <c r="J151" s="107">
        <v>3.4150089643985317E-3</v>
      </c>
      <c r="K151" s="107">
        <v>3.4135518006485747E-3</v>
      </c>
      <c r="L151" s="107">
        <v>3.4083162917518746E-3</v>
      </c>
      <c r="M151" s="107">
        <v>3.4030968181044752E-3</v>
      </c>
      <c r="N151" s="107">
        <v>3.4059945504087193E-3</v>
      </c>
      <c r="O151" s="107">
        <v>3.4083162917518746E-3</v>
      </c>
      <c r="P151" s="107">
        <v>3.4062845950779187E-3</v>
      </c>
      <c r="Q151" s="107">
        <v>3.4010713374713034E-3</v>
      </c>
      <c r="R151" s="107">
        <v>3.3906925489531237E-3</v>
      </c>
      <c r="S151" s="107">
        <v>3.3846674564224064E-3</v>
      </c>
      <c r="T151" s="107">
        <v>3.3838084764402335E-3</v>
      </c>
      <c r="U151" s="107">
        <v>3.3792346033623384E-3</v>
      </c>
      <c r="V151" s="107">
        <v>3.3658700774150119E-3</v>
      </c>
      <c r="W151" s="107">
        <v>3.3545790003354577E-3</v>
      </c>
      <c r="X151" s="107">
        <v>3.3447612676645202E-3</v>
      </c>
      <c r="Y151" s="107">
        <v>3.3433634236041459E-3</v>
      </c>
      <c r="Z151" s="107">
        <v>3.339176892895901E-3</v>
      </c>
      <c r="AA151" s="107">
        <v>3.3352789126990744E-3</v>
      </c>
      <c r="AB151" s="107">
        <v>3.3261267254282387E-3</v>
      </c>
      <c r="AC151" s="107">
        <v>3.3167495854063019E-3</v>
      </c>
      <c r="AD151" s="107">
        <v>3.3123550844650546E-3</v>
      </c>
      <c r="AE151" s="107">
        <v>3.3057851239669421E-3</v>
      </c>
      <c r="AF151" s="107">
        <v>3.2976092333058533E-3</v>
      </c>
      <c r="AG151" s="107">
        <v>3.2919101308534278E-3</v>
      </c>
      <c r="AH151" s="107">
        <v>3.2865006983813982E-3</v>
      </c>
      <c r="AI151" s="107">
        <v>3.2829940906106371E-3</v>
      </c>
      <c r="AJ151" s="107">
        <v>3.2832635639825987E-3</v>
      </c>
      <c r="AK151" s="107">
        <v>3.2829940906106371E-3</v>
      </c>
      <c r="AL151" s="107">
        <v>3.2800328003280031E-3</v>
      </c>
      <c r="AM151" s="107">
        <v>3.2776138970829235E-3</v>
      </c>
      <c r="AN151" s="107">
        <v>3.2706459525756338E-3</v>
      </c>
      <c r="AO151" s="107">
        <v>3.378093066463981E-3</v>
      </c>
      <c r="AP151" s="107">
        <v>3.3715441672285905E-3</v>
      </c>
      <c r="AQ151" s="107">
        <v>3.2567985670086306E-3</v>
      </c>
      <c r="AR151" s="107">
        <v>3.3658700774150119E-3</v>
      </c>
      <c r="AS151" s="107">
        <v>3.3624747814391394E-3</v>
      </c>
      <c r="AT151" s="107">
        <v>3.3585222502099076E-3</v>
      </c>
      <c r="AU151" s="107">
        <v>3.3548603539377674E-3</v>
      </c>
      <c r="AV151" s="107">
        <v>3.3559862404564139E-3</v>
      </c>
      <c r="AW151" s="107">
        <v>3.3562678301728476E-3</v>
      </c>
      <c r="AX151" s="107">
        <v>3.3500837520938024E-3</v>
      </c>
      <c r="AY151" s="107">
        <v>3.3481208671633047E-3</v>
      </c>
      <c r="AZ151" s="107">
        <v>3.3453207326252406E-3</v>
      </c>
      <c r="BA151" s="107">
        <v>3.2573289902280132E-3</v>
      </c>
      <c r="BB151" s="107">
        <v>3.2513547311379741E-3</v>
      </c>
      <c r="BC151" s="107">
        <v>3.2402791625124627E-3</v>
      </c>
      <c r="BD151" s="107">
        <v>3.2351721277478224E-3</v>
      </c>
      <c r="BE151" s="107">
        <v>3.2327586206896551E-3</v>
      </c>
      <c r="BF151" s="107">
        <v>3.2284768211920528E-3</v>
      </c>
      <c r="BG151" s="107">
        <v>3.22180916976456E-3</v>
      </c>
      <c r="BH151" s="107">
        <v>3.2183528635088298E-3</v>
      </c>
      <c r="BI151" s="107">
        <v>3.2159643770099779E-3</v>
      </c>
      <c r="BJ151" s="107">
        <v>3.2159643770099779E-3</v>
      </c>
      <c r="BK151" s="107">
        <v>3.2172908760930538E-3</v>
      </c>
      <c r="BL151" s="107">
        <v>3.2151690024732069E-3</v>
      </c>
      <c r="BM151" s="107">
        <v>2.4732069249793899E-3</v>
      </c>
      <c r="BN151" s="107">
        <v>2.221308103661045E-3</v>
      </c>
      <c r="BO151" s="107">
        <v>2.2198470772013482E-3</v>
      </c>
      <c r="BP151" s="107">
        <v>2.220029600394672E-3</v>
      </c>
      <c r="BQ151" s="107">
        <v>2.2185702547247331E-3</v>
      </c>
      <c r="BR151" s="107">
        <v>2.2143853030427295E-3</v>
      </c>
      <c r="BS151" s="107">
        <v>2.2131147540983605E-3</v>
      </c>
      <c r="BT151" s="107">
        <v>2.2131147540983605E-3</v>
      </c>
      <c r="BU151" s="107">
        <v>2.2131147540983605E-3</v>
      </c>
      <c r="BV151" s="107">
        <v>2.2120268720301492E-3</v>
      </c>
      <c r="BW151" s="107">
        <v>2.1276595744680851E-3</v>
      </c>
      <c r="BX151" s="107">
        <v>2.1243565650788461E-3</v>
      </c>
      <c r="BY151" s="107">
        <v>2.1205448168991111E-3</v>
      </c>
      <c r="BZ151" s="107">
        <v>2.1195076220754871E-3</v>
      </c>
      <c r="CA151" s="107">
        <v>2.1214099216710185E-3</v>
      </c>
      <c r="CB151" s="107">
        <v>2.1195076220754871E-3</v>
      </c>
      <c r="CC151" s="107">
        <v>2.1188167223535163E-3</v>
      </c>
      <c r="CD151" s="107">
        <v>2.116746723113246E-3</v>
      </c>
      <c r="CE151" s="107">
        <v>2.1164021164021165E-3</v>
      </c>
      <c r="CF151" s="107">
        <v>2.1158854166666665E-3</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31</v>
      </c>
      <c r="J152" s="150">
        <v>30</v>
      </c>
      <c r="K152" s="150">
        <v>31</v>
      </c>
      <c r="L152" s="150">
        <v>33</v>
      </c>
      <c r="M152" s="150">
        <v>36</v>
      </c>
      <c r="N152" s="150">
        <v>33</v>
      </c>
      <c r="O152" s="150">
        <v>32</v>
      </c>
      <c r="P152" s="150">
        <v>32</v>
      </c>
      <c r="Q152" s="150">
        <v>33</v>
      </c>
      <c r="R152" s="150">
        <v>33</v>
      </c>
      <c r="S152" s="150">
        <v>33</v>
      </c>
      <c r="T152" s="150">
        <v>36</v>
      </c>
      <c r="U152" s="150">
        <v>40</v>
      </c>
      <c r="V152" s="150">
        <v>35</v>
      </c>
      <c r="W152" s="150">
        <v>36</v>
      </c>
      <c r="X152" s="150">
        <v>35</v>
      </c>
      <c r="Y152" s="150">
        <v>32</v>
      </c>
      <c r="Z152" s="150">
        <v>32</v>
      </c>
      <c r="AA152" s="150">
        <v>33</v>
      </c>
      <c r="AB152" s="150">
        <v>32</v>
      </c>
      <c r="AC152" s="150">
        <v>28</v>
      </c>
      <c r="AD152" s="150">
        <v>27</v>
      </c>
      <c r="AE152" s="150">
        <v>27</v>
      </c>
      <c r="AF152" s="150">
        <v>29</v>
      </c>
      <c r="AG152" s="150">
        <v>28</v>
      </c>
      <c r="AH152" s="150">
        <v>27</v>
      </c>
      <c r="AI152" s="150">
        <v>27</v>
      </c>
      <c r="AJ152" s="150">
        <v>28</v>
      </c>
      <c r="AK152" s="150">
        <v>27</v>
      </c>
      <c r="AL152" s="150">
        <v>23</v>
      </c>
      <c r="AM152" s="150">
        <v>24</v>
      </c>
      <c r="AN152" s="150">
        <v>25</v>
      </c>
      <c r="AO152" s="150">
        <v>25</v>
      </c>
      <c r="AP152" s="150">
        <v>24</v>
      </c>
      <c r="AQ152" s="150">
        <v>0</v>
      </c>
      <c r="AR152" s="150">
        <v>23</v>
      </c>
      <c r="AS152" s="150">
        <v>23</v>
      </c>
      <c r="AT152" s="150">
        <v>26</v>
      </c>
      <c r="AU152" s="150">
        <v>27</v>
      </c>
      <c r="AV152" s="150">
        <v>27</v>
      </c>
      <c r="AW152" s="150">
        <v>24</v>
      </c>
      <c r="AX152" s="150">
        <v>24</v>
      </c>
      <c r="AY152" s="150">
        <v>21</v>
      </c>
      <c r="AZ152" s="150">
        <v>19</v>
      </c>
      <c r="BA152" s="150">
        <v>20</v>
      </c>
      <c r="BB152" s="150">
        <v>20</v>
      </c>
      <c r="BC152" s="150">
        <v>19</v>
      </c>
      <c r="BD152" s="150">
        <v>19</v>
      </c>
      <c r="BE152" s="150">
        <v>19</v>
      </c>
      <c r="BF152" s="150">
        <v>20</v>
      </c>
      <c r="BG152" s="150">
        <v>21</v>
      </c>
      <c r="BH152" s="150">
        <v>21</v>
      </c>
      <c r="BI152" s="150">
        <v>18</v>
      </c>
      <c r="BJ152" s="150">
        <v>18</v>
      </c>
      <c r="BK152" s="150">
        <v>16</v>
      </c>
      <c r="BL152" s="150">
        <v>18</v>
      </c>
      <c r="BM152" s="150">
        <v>0</v>
      </c>
      <c r="BN152" s="150">
        <v>18</v>
      </c>
      <c r="BO152" s="150">
        <v>18</v>
      </c>
      <c r="BP152" s="150">
        <v>23</v>
      </c>
      <c r="BQ152" s="150">
        <v>21</v>
      </c>
      <c r="BR152" s="150">
        <v>23</v>
      </c>
      <c r="BS152" s="150">
        <v>23</v>
      </c>
      <c r="BT152" s="150">
        <v>27</v>
      </c>
      <c r="BU152" s="150">
        <v>30</v>
      </c>
      <c r="BV152" s="150">
        <v>24</v>
      </c>
      <c r="BW152" s="150">
        <v>26</v>
      </c>
      <c r="BX152" s="150">
        <v>28</v>
      </c>
      <c r="BY152" s="150">
        <v>26</v>
      </c>
      <c r="BZ152" s="150">
        <v>28</v>
      </c>
      <c r="CA152" s="150">
        <v>29</v>
      </c>
      <c r="CB152" s="150">
        <v>29</v>
      </c>
      <c r="CC152" s="150">
        <v>27</v>
      </c>
      <c r="CD152" s="150">
        <v>27</v>
      </c>
      <c r="CE152" s="150">
        <v>28</v>
      </c>
      <c r="CF152" s="150">
        <v>31</v>
      </c>
    </row>
    <row r="153" spans="1:84" ht="24" x14ac:dyDescent="0.25">
      <c r="A153" s="82" t="s">
        <v>133</v>
      </c>
      <c r="B153" s="83" t="s">
        <v>134</v>
      </c>
      <c r="C153" s="84" t="s">
        <v>135</v>
      </c>
      <c r="D153" s="17"/>
      <c r="E153" s="11"/>
      <c r="F153" s="14" t="s">
        <v>151</v>
      </c>
      <c r="G153" s="23" t="e">
        <f ca="1">G152/G8</f>
        <v>#REF!</v>
      </c>
      <c r="H153" s="107" t="e">
        <f>IF(H8 = 0, 0, H152/H8)</f>
        <v>#REF!</v>
      </c>
      <c r="I153" s="107">
        <v>2.6497991281306094E-3</v>
      </c>
      <c r="J153" s="107">
        <v>2.5612567232988987E-3</v>
      </c>
      <c r="K153" s="107">
        <v>2.6455026455026454E-3</v>
      </c>
      <c r="L153" s="107">
        <v>2.8118609406952966E-3</v>
      </c>
      <c r="M153" s="107">
        <v>3.0627871362940277E-3</v>
      </c>
      <c r="N153" s="107">
        <v>2.8099455040871933E-3</v>
      </c>
      <c r="O153" s="107">
        <v>2.7266530334014998E-3</v>
      </c>
      <c r="P153" s="107">
        <v>2.7250276760623351E-3</v>
      </c>
      <c r="Q153" s="107">
        <v>2.8058838534138252E-3</v>
      </c>
      <c r="R153" s="107">
        <v>2.7973213528863271E-3</v>
      </c>
      <c r="S153" s="107">
        <v>2.7923506515484852E-3</v>
      </c>
      <c r="T153" s="107">
        <v>3.0454276287962103E-3</v>
      </c>
      <c r="U153" s="107">
        <v>3.3792346033623384E-3</v>
      </c>
      <c r="V153" s="107">
        <v>2.9451363177381354E-3</v>
      </c>
      <c r="W153" s="107">
        <v>3.0191211003019122E-3</v>
      </c>
      <c r="X153" s="107">
        <v>2.9266661092064556E-3</v>
      </c>
      <c r="Y153" s="107">
        <v>2.6746907388833165E-3</v>
      </c>
      <c r="Z153" s="107">
        <v>2.671341514316721E-3</v>
      </c>
      <c r="AA153" s="107">
        <v>2.7516051029767364E-3</v>
      </c>
      <c r="AB153" s="107">
        <v>2.660901380342591E-3</v>
      </c>
      <c r="AC153" s="107">
        <v>2.3217247097844112E-3</v>
      </c>
      <c r="AD153" s="107">
        <v>2.2358396820139118E-3</v>
      </c>
      <c r="AE153" s="107">
        <v>2.231404958677686E-3</v>
      </c>
      <c r="AF153" s="107">
        <v>2.3907666941467435E-3</v>
      </c>
      <c r="AG153" s="107">
        <v>2.3043370915973994E-3</v>
      </c>
      <c r="AH153" s="107">
        <v>2.2183879714074441E-3</v>
      </c>
      <c r="AI153" s="107">
        <v>2.21602101116218E-3</v>
      </c>
      <c r="AJ153" s="107">
        <v>2.2982844947878191E-3</v>
      </c>
      <c r="AK153" s="107">
        <v>2.21602101116218E-3</v>
      </c>
      <c r="AL153" s="107">
        <v>1.8860188601886019E-3</v>
      </c>
      <c r="AM153" s="107">
        <v>1.9665683382497543E-3</v>
      </c>
      <c r="AN153" s="107">
        <v>2.0441537203597709E-3</v>
      </c>
      <c r="AO153" s="107">
        <v>2.1113081665399881E-3</v>
      </c>
      <c r="AP153" s="107">
        <v>2.0229265003371545E-3</v>
      </c>
      <c r="AQ153" s="107">
        <v>0</v>
      </c>
      <c r="AR153" s="107">
        <v>1.9353752945136318E-3</v>
      </c>
      <c r="AS153" s="107">
        <v>1.933422999327505E-3</v>
      </c>
      <c r="AT153" s="107">
        <v>2.1830394626364399E-3</v>
      </c>
      <c r="AU153" s="107">
        <v>2.2645307389079928E-3</v>
      </c>
      <c r="AV153" s="107">
        <v>2.2652907123080794E-3</v>
      </c>
      <c r="AW153" s="107">
        <v>2.0137606981037088E-3</v>
      </c>
      <c r="AX153" s="107">
        <v>2.0100502512562816E-3</v>
      </c>
      <c r="AY153" s="107">
        <v>1.757763455260735E-3</v>
      </c>
      <c r="AZ153" s="107">
        <v>1.5890273479969893E-3</v>
      </c>
      <c r="BA153" s="107">
        <v>1.6704251231938528E-3</v>
      </c>
      <c r="BB153" s="107">
        <v>1.6673614005835765E-3</v>
      </c>
      <c r="BC153" s="107">
        <v>1.5785975407111997E-3</v>
      </c>
      <c r="BD153" s="107">
        <v>1.5761094981335546E-3</v>
      </c>
      <c r="BE153" s="107">
        <v>1.5749336870026526E-3</v>
      </c>
      <c r="BF153" s="107">
        <v>1.6556291390728477E-3</v>
      </c>
      <c r="BG153" s="107">
        <v>1.7348203221809169E-3</v>
      </c>
      <c r="BH153" s="107">
        <v>1.7329592341970622E-3</v>
      </c>
      <c r="BI153" s="107">
        <v>1.4842912509276821E-3</v>
      </c>
      <c r="BJ153" s="107">
        <v>1.4842912509276821E-3</v>
      </c>
      <c r="BK153" s="107">
        <v>1.3199142055766375E-3</v>
      </c>
      <c r="BL153" s="107">
        <v>1.483924154987634E-3</v>
      </c>
      <c r="BM153" s="107">
        <v>0</v>
      </c>
      <c r="BN153" s="107">
        <v>1.4808720691073633E-3</v>
      </c>
      <c r="BO153" s="107">
        <v>1.4798980514675656E-3</v>
      </c>
      <c r="BP153" s="107">
        <v>1.8911363262621279E-3</v>
      </c>
      <c r="BQ153" s="107">
        <v>1.7255546425636811E-3</v>
      </c>
      <c r="BR153" s="107">
        <v>1.8863282211104733E-3</v>
      </c>
      <c r="BS153" s="107">
        <v>1.8852459016393444E-3</v>
      </c>
      <c r="BT153" s="107">
        <v>2.2131147540983605E-3</v>
      </c>
      <c r="BU153" s="107">
        <v>2.4590163934426232E-3</v>
      </c>
      <c r="BV153" s="107">
        <v>1.9662461084712438E-3</v>
      </c>
      <c r="BW153" s="107">
        <v>2.1276595744680851E-3</v>
      </c>
      <c r="BX153" s="107">
        <v>2.2877686085464497E-3</v>
      </c>
      <c r="BY153" s="107">
        <v>2.1205448168991111E-3</v>
      </c>
      <c r="BZ153" s="107">
        <v>2.2825466699274476E-3</v>
      </c>
      <c r="CA153" s="107">
        <v>2.3661879895561359E-3</v>
      </c>
      <c r="CB153" s="107">
        <v>2.3640661938534278E-3</v>
      </c>
      <c r="CC153" s="107">
        <v>2.2003096732132669E-3</v>
      </c>
      <c r="CD153" s="107">
        <v>2.1981600586176014E-3</v>
      </c>
      <c r="CE153" s="107">
        <v>2.2792022792022791E-3</v>
      </c>
      <c r="CF153" s="107">
        <v>2.5227864583333335E-3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2.75" customHeight="1"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1</v>
      </c>
      <c r="J160" s="86">
        <v>4</v>
      </c>
      <c r="K160" s="86">
        <v>4</v>
      </c>
      <c r="L160" s="86">
        <v>4</v>
      </c>
      <c r="M160" s="86">
        <v>3</v>
      </c>
      <c r="N160" s="86">
        <v>0</v>
      </c>
      <c r="O160" s="86">
        <v>0</v>
      </c>
      <c r="P160" s="86">
        <v>0</v>
      </c>
      <c r="Q160" s="86">
        <v>0</v>
      </c>
      <c r="R160" s="86">
        <v>0</v>
      </c>
      <c r="S160" s="86">
        <v>0</v>
      </c>
      <c r="T160" s="86">
        <v>1</v>
      </c>
      <c r="U160" s="86">
        <v>0</v>
      </c>
      <c r="V160" s="86">
        <v>0</v>
      </c>
      <c r="W160" s="86">
        <v>0</v>
      </c>
      <c r="X160" s="86">
        <v>0</v>
      </c>
      <c r="Y160" s="86">
        <v>1</v>
      </c>
      <c r="Z160" s="86">
        <v>0</v>
      </c>
      <c r="AA160" s="86">
        <v>0</v>
      </c>
      <c r="AB160" s="86">
        <v>0</v>
      </c>
      <c r="AC160" s="86">
        <v>0</v>
      </c>
      <c r="AD160" s="86">
        <v>0</v>
      </c>
      <c r="AE160" s="86">
        <v>1</v>
      </c>
      <c r="AF160" s="86">
        <v>0</v>
      </c>
      <c r="AG160" s="86">
        <v>0</v>
      </c>
      <c r="AH160" s="86">
        <v>0</v>
      </c>
      <c r="AI160" s="86">
        <v>0</v>
      </c>
      <c r="AJ160" s="86">
        <v>0</v>
      </c>
      <c r="AK160" s="86">
        <v>0</v>
      </c>
      <c r="AL160" s="86">
        <v>1</v>
      </c>
      <c r="AM160" s="86">
        <v>1</v>
      </c>
      <c r="AN160" s="86">
        <v>0</v>
      </c>
      <c r="AO160" s="86">
        <v>0</v>
      </c>
      <c r="AP160" s="86">
        <v>1</v>
      </c>
      <c r="AQ160" s="86">
        <v>2</v>
      </c>
      <c r="AR160" s="86">
        <v>0</v>
      </c>
      <c r="AS160" s="86">
        <v>0</v>
      </c>
      <c r="AT160" s="86">
        <v>0</v>
      </c>
      <c r="AU160" s="86">
        <v>0</v>
      </c>
      <c r="AV160" s="86">
        <v>0</v>
      </c>
      <c r="AW160" s="86">
        <v>1</v>
      </c>
      <c r="AX160" s="86">
        <v>0</v>
      </c>
      <c r="AY160" s="86">
        <v>0</v>
      </c>
      <c r="AZ160" s="86">
        <v>0</v>
      </c>
      <c r="BA160" s="86">
        <v>0</v>
      </c>
      <c r="BB160" s="86">
        <v>0</v>
      </c>
      <c r="BC160" s="86">
        <v>0</v>
      </c>
      <c r="BD160" s="86">
        <v>0</v>
      </c>
      <c r="BE160" s="86">
        <v>0</v>
      </c>
      <c r="BF160" s="86">
        <v>0</v>
      </c>
      <c r="BG160" s="86">
        <v>1</v>
      </c>
      <c r="BH160" s="86">
        <v>0</v>
      </c>
      <c r="BI160" s="86">
        <v>0</v>
      </c>
      <c r="BJ160" s="86">
        <v>1</v>
      </c>
      <c r="BK160" s="86">
        <v>1</v>
      </c>
      <c r="BL160" s="86">
        <v>0</v>
      </c>
      <c r="BM160" s="86">
        <v>0</v>
      </c>
      <c r="BN160" s="86">
        <v>0</v>
      </c>
      <c r="BO160" s="86">
        <v>0</v>
      </c>
      <c r="BP160" s="86">
        <v>0</v>
      </c>
      <c r="BQ160" s="86">
        <v>0</v>
      </c>
      <c r="BR160" s="86">
        <v>0</v>
      </c>
      <c r="BS160" s="86">
        <v>0</v>
      </c>
      <c r="BT160" s="86">
        <v>1</v>
      </c>
      <c r="BU160" s="86">
        <v>0</v>
      </c>
      <c r="BV160" s="86">
        <v>1</v>
      </c>
      <c r="BW160" s="86">
        <v>0</v>
      </c>
      <c r="BX160" s="86">
        <v>1</v>
      </c>
      <c r="BY160" s="86">
        <v>1</v>
      </c>
      <c r="BZ160" s="86">
        <v>1</v>
      </c>
      <c r="CA160" s="86">
        <v>1</v>
      </c>
      <c r="CB160" s="86">
        <v>2</v>
      </c>
      <c r="CC160" s="86">
        <v>0</v>
      </c>
      <c r="CD160" s="86">
        <v>1</v>
      </c>
      <c r="CE160" s="86" t="s">
        <v>219</v>
      </c>
      <c r="CF160" s="86" t="s">
        <v>219</v>
      </c>
    </row>
    <row r="161" spans="1:84" ht="26.4" x14ac:dyDescent="0.25">
      <c r="A161" s="48" t="s">
        <v>154</v>
      </c>
      <c r="B161" s="49" t="s">
        <v>155</v>
      </c>
      <c r="C161" s="50" t="s">
        <v>156</v>
      </c>
      <c r="D161" s="17"/>
      <c r="E161" s="11"/>
      <c r="F161" s="14" t="s">
        <v>115</v>
      </c>
      <c r="G161" s="23" t="e">
        <f ca="1">G160/G8</f>
        <v>#REF!</v>
      </c>
      <c r="H161" s="60" t="e">
        <f>IF(H8=0, 0, H160/H8)</f>
        <v>#REF!</v>
      </c>
      <c r="I161" s="60">
        <v>8.5477391230019662E-5</v>
      </c>
      <c r="J161" s="60">
        <v>3.4150089643985313E-4</v>
      </c>
      <c r="K161" s="60">
        <v>3.413551800648575E-4</v>
      </c>
      <c r="L161" s="60">
        <v>3.4083162917518747E-4</v>
      </c>
      <c r="M161" s="60">
        <v>2.5523226135783564E-4</v>
      </c>
      <c r="N161" s="60">
        <v>0</v>
      </c>
      <c r="O161" s="60">
        <v>0</v>
      </c>
      <c r="P161" s="60">
        <v>0</v>
      </c>
      <c r="Q161" s="60">
        <v>0</v>
      </c>
      <c r="R161" s="60">
        <v>0</v>
      </c>
      <c r="S161" s="60">
        <v>0</v>
      </c>
      <c r="T161" s="60">
        <v>8.4595211911005832E-5</v>
      </c>
      <c r="U161" s="60">
        <v>0</v>
      </c>
      <c r="V161" s="60">
        <v>0</v>
      </c>
      <c r="W161" s="60">
        <v>0</v>
      </c>
      <c r="X161" s="60">
        <v>0</v>
      </c>
      <c r="Y161" s="60">
        <v>8.358408559010364E-5</v>
      </c>
      <c r="Z161" s="60">
        <v>0</v>
      </c>
      <c r="AA161" s="60">
        <v>0</v>
      </c>
      <c r="AB161" s="60">
        <v>0</v>
      </c>
      <c r="AC161" s="60">
        <v>0</v>
      </c>
      <c r="AD161" s="60">
        <v>0</v>
      </c>
      <c r="AE161" s="60">
        <v>8.264462809917356E-5</v>
      </c>
      <c r="AF161" s="60">
        <v>0</v>
      </c>
      <c r="AG161" s="60">
        <v>0</v>
      </c>
      <c r="AH161" s="60">
        <v>0</v>
      </c>
      <c r="AI161" s="60">
        <v>0</v>
      </c>
      <c r="AJ161" s="60">
        <v>0</v>
      </c>
      <c r="AK161" s="60">
        <v>0</v>
      </c>
      <c r="AL161" s="60">
        <v>8.2000820008200083E-5</v>
      </c>
      <c r="AM161" s="60">
        <v>8.1940347427073091E-5</v>
      </c>
      <c r="AN161" s="60">
        <v>0</v>
      </c>
      <c r="AO161" s="60">
        <v>0</v>
      </c>
      <c r="AP161" s="60">
        <v>8.4288604180714766E-5</v>
      </c>
      <c r="AQ161" s="60">
        <v>1.6283992835043154E-4</v>
      </c>
      <c r="AR161" s="60">
        <v>0</v>
      </c>
      <c r="AS161" s="60">
        <v>0</v>
      </c>
      <c r="AT161" s="60">
        <v>0</v>
      </c>
      <c r="AU161" s="60">
        <v>0</v>
      </c>
      <c r="AV161" s="60">
        <v>0</v>
      </c>
      <c r="AW161" s="60">
        <v>8.39066957543212E-5</v>
      </c>
      <c r="AX161" s="60">
        <v>0</v>
      </c>
      <c r="AY161" s="60">
        <v>0</v>
      </c>
      <c r="AZ161" s="60">
        <v>0</v>
      </c>
      <c r="BA161" s="60">
        <v>0</v>
      </c>
      <c r="BB161" s="60">
        <v>0</v>
      </c>
      <c r="BC161" s="60">
        <v>0</v>
      </c>
      <c r="BD161" s="60">
        <v>0</v>
      </c>
      <c r="BE161" s="60">
        <v>0</v>
      </c>
      <c r="BF161" s="60">
        <v>0</v>
      </c>
      <c r="BG161" s="60">
        <v>8.2610491532424622E-5</v>
      </c>
      <c r="BH161" s="60">
        <v>0</v>
      </c>
      <c r="BI161" s="60">
        <v>0</v>
      </c>
      <c r="BJ161" s="60">
        <v>8.2460625051537892E-5</v>
      </c>
      <c r="BK161" s="60">
        <v>8.2494637848539842E-5</v>
      </c>
      <c r="BL161" s="60">
        <v>0</v>
      </c>
      <c r="BM161" s="60">
        <v>0</v>
      </c>
      <c r="BN161" s="60">
        <v>0</v>
      </c>
      <c r="BO161" s="60">
        <v>0</v>
      </c>
      <c r="BP161" s="60">
        <v>0</v>
      </c>
      <c r="BQ161" s="60">
        <v>0</v>
      </c>
      <c r="BR161" s="60">
        <v>0</v>
      </c>
      <c r="BS161" s="60">
        <v>0</v>
      </c>
      <c r="BT161" s="60">
        <v>8.1967213114754098E-5</v>
      </c>
      <c r="BU161" s="60">
        <v>0</v>
      </c>
      <c r="BV161" s="60">
        <v>8.1926921186301814E-5</v>
      </c>
      <c r="BW161" s="60">
        <v>0</v>
      </c>
      <c r="BX161" s="60">
        <v>8.1706021733801777E-5</v>
      </c>
      <c r="BY161" s="60">
        <v>8.1559416034581198E-5</v>
      </c>
      <c r="BZ161" s="60">
        <v>8.1519523925980267E-5</v>
      </c>
      <c r="CA161" s="60">
        <v>8.1592689295039166E-5</v>
      </c>
      <c r="CB161" s="60">
        <v>1.6303904785196053E-4</v>
      </c>
      <c r="CC161" s="60">
        <v>0</v>
      </c>
      <c r="CD161" s="60">
        <v>8.1413335504355608E-5</v>
      </c>
      <c r="CE161" s="60" t="e">
        <v>#VALUE!</v>
      </c>
      <c r="CF161" s="60" t="e">
        <v>#VALUE!</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86" t="e">
        <f>#REF!</f>
        <v>#REF!</v>
      </c>
      <c r="I162" s="86">
        <v>0</v>
      </c>
      <c r="J162" s="86">
        <v>0</v>
      </c>
      <c r="K162" s="86">
        <v>1</v>
      </c>
      <c r="L162" s="86">
        <v>0</v>
      </c>
      <c r="M162" s="86">
        <v>2</v>
      </c>
      <c r="N162" s="86">
        <v>0</v>
      </c>
      <c r="O162" s="86">
        <v>1</v>
      </c>
      <c r="P162" s="86">
        <v>0</v>
      </c>
      <c r="Q162" s="86">
        <v>1</v>
      </c>
      <c r="R162" s="86">
        <v>1</v>
      </c>
      <c r="S162" s="86">
        <v>0</v>
      </c>
      <c r="T162" s="86">
        <v>1</v>
      </c>
      <c r="U162" s="86">
        <v>0</v>
      </c>
      <c r="V162" s="86">
        <v>0</v>
      </c>
      <c r="W162" s="86">
        <v>0</v>
      </c>
      <c r="X162" s="86">
        <v>0</v>
      </c>
      <c r="Y162" s="86">
        <v>0</v>
      </c>
      <c r="Z162" s="86">
        <v>0</v>
      </c>
      <c r="AA162" s="86">
        <v>0</v>
      </c>
      <c r="AB162" s="86">
        <v>0</v>
      </c>
      <c r="AC162" s="86">
        <v>0</v>
      </c>
      <c r="AD162" s="86">
        <v>0</v>
      </c>
      <c r="AE162" s="86">
        <v>0</v>
      </c>
      <c r="AF162" s="86">
        <v>0</v>
      </c>
      <c r="AG162" s="86">
        <v>0</v>
      </c>
      <c r="AH162" s="86">
        <v>0</v>
      </c>
      <c r="AI162" s="86">
        <v>0</v>
      </c>
      <c r="AJ162" s="86">
        <v>3</v>
      </c>
      <c r="AK162" s="86">
        <v>6</v>
      </c>
      <c r="AL162" s="86">
        <v>4</v>
      </c>
      <c r="AM162" s="86">
        <v>4</v>
      </c>
      <c r="AN162" s="86">
        <v>3</v>
      </c>
      <c r="AO162" s="86">
        <v>4</v>
      </c>
      <c r="AP162" s="86">
        <v>2</v>
      </c>
      <c r="AQ162" s="86">
        <v>6</v>
      </c>
      <c r="AR162" s="86">
        <v>6</v>
      </c>
      <c r="AS162" s="86">
        <v>6</v>
      </c>
      <c r="AT162" s="86">
        <v>3</v>
      </c>
      <c r="AU162" s="86">
        <v>4</v>
      </c>
      <c r="AV162" s="86">
        <v>0</v>
      </c>
      <c r="AW162" s="86">
        <v>4</v>
      </c>
      <c r="AX162" s="86">
        <v>4</v>
      </c>
      <c r="AY162" s="86">
        <v>4</v>
      </c>
      <c r="AZ162" s="86">
        <v>8</v>
      </c>
      <c r="BA162" s="86">
        <v>0</v>
      </c>
      <c r="BB162" s="86">
        <v>0</v>
      </c>
      <c r="BC162" s="86">
        <v>1</v>
      </c>
      <c r="BD162" s="86">
        <v>2</v>
      </c>
      <c r="BE162" s="86">
        <v>1</v>
      </c>
      <c r="BF162" s="86">
        <v>0</v>
      </c>
      <c r="BG162" s="86">
        <v>4</v>
      </c>
      <c r="BH162" s="86">
        <v>3</v>
      </c>
      <c r="BI162" s="86">
        <v>0</v>
      </c>
      <c r="BJ162" s="86">
        <v>4</v>
      </c>
      <c r="BK162" s="86">
        <v>4</v>
      </c>
      <c r="BL162" s="86">
        <v>4</v>
      </c>
      <c r="BM162" s="86">
        <v>1</v>
      </c>
      <c r="BN162" s="86">
        <v>0</v>
      </c>
      <c r="BO162" s="86">
        <v>2</v>
      </c>
      <c r="BP162" s="86">
        <v>1</v>
      </c>
      <c r="BQ162" s="86">
        <v>2</v>
      </c>
      <c r="BR162" s="86">
        <v>1</v>
      </c>
      <c r="BS162" s="86">
        <v>1</v>
      </c>
      <c r="BT162" s="86">
        <v>1</v>
      </c>
      <c r="BU162" s="86">
        <v>3</v>
      </c>
      <c r="BV162" s="86">
        <v>0</v>
      </c>
      <c r="BW162" s="86">
        <v>5</v>
      </c>
      <c r="BX162" s="86">
        <v>4</v>
      </c>
      <c r="BY162" s="86">
        <v>1</v>
      </c>
      <c r="BZ162" s="86">
        <v>1</v>
      </c>
      <c r="CA162" s="86">
        <v>2</v>
      </c>
      <c r="CB162" s="86">
        <v>1</v>
      </c>
      <c r="CC162" s="86">
        <v>0</v>
      </c>
      <c r="CD162" s="86">
        <v>0</v>
      </c>
      <c r="CE162" s="86">
        <v>5</v>
      </c>
      <c r="CF162" s="86">
        <v>10</v>
      </c>
    </row>
    <row r="163" spans="1:84" x14ac:dyDescent="0.25">
      <c r="A163" s="48" t="s">
        <v>34</v>
      </c>
      <c r="B163" s="49" t="s">
        <v>121</v>
      </c>
      <c r="C163" s="50" t="s">
        <v>122</v>
      </c>
      <c r="D163" s="17"/>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30"/>
      <c r="B164" s="131"/>
      <c r="C164" s="132"/>
      <c r="D164" s="17"/>
      <c r="E164" s="11"/>
      <c r="F164" s="133" t="s">
        <v>158</v>
      </c>
      <c r="G164" s="108" t="e">
        <f ca="1">(INDIRECT("H164")+INDIRECT("I164")+INDIRECT("J164")+INDIRECT("K164")+INDIRECT("L164")+INDIRECT("M164")+INDIRECT("N164")+INDIRECT("O164")+INDIRECT("P164")+INDIRECT("Q164")+INDIRECT("R164")+INDIRECT("S164")) / 12</f>
        <v>#REF!</v>
      </c>
      <c r="H164" s="150" t="e">
        <f>#REF!</f>
        <v>#REF!</v>
      </c>
      <c r="I164" s="150">
        <v>3101</v>
      </c>
      <c r="J164" s="150">
        <v>3095</v>
      </c>
      <c r="K164" s="150">
        <v>3095</v>
      </c>
      <c r="L164" s="150">
        <v>3105</v>
      </c>
      <c r="M164" s="150">
        <v>3117</v>
      </c>
      <c r="N164" s="150">
        <v>3117</v>
      </c>
      <c r="O164" s="150">
        <v>3070</v>
      </c>
      <c r="P164" s="150">
        <v>3051</v>
      </c>
      <c r="Q164" s="150">
        <v>3022</v>
      </c>
      <c r="R164" s="150">
        <v>3044</v>
      </c>
      <c r="S164" s="150">
        <v>0</v>
      </c>
      <c r="T164" s="150">
        <v>3052</v>
      </c>
      <c r="U164" s="150">
        <v>3038</v>
      </c>
      <c r="V164" s="150">
        <v>3038</v>
      </c>
      <c r="W164" s="150">
        <v>3037</v>
      </c>
      <c r="X164" s="150">
        <v>3037</v>
      </c>
      <c r="Y164" s="150">
        <v>3050</v>
      </c>
      <c r="Z164" s="150">
        <v>3049</v>
      </c>
      <c r="AA164" s="150">
        <v>3066</v>
      </c>
      <c r="AB164" s="150">
        <v>0</v>
      </c>
      <c r="AC164" s="150">
        <v>3057</v>
      </c>
      <c r="AD164" s="150">
        <v>3058</v>
      </c>
      <c r="AE164" s="150">
        <v>3047</v>
      </c>
      <c r="AF164" s="150">
        <v>3052</v>
      </c>
      <c r="AG164" s="150">
        <v>3048</v>
      </c>
      <c r="AH164" s="150">
        <v>3051</v>
      </c>
      <c r="AI164" s="150">
        <v>3066</v>
      </c>
      <c r="AJ164" s="150">
        <v>3070</v>
      </c>
      <c r="AK164" s="150">
        <v>3065</v>
      </c>
      <c r="AL164" s="150">
        <v>3077</v>
      </c>
      <c r="AM164" s="150">
        <v>3076</v>
      </c>
      <c r="AN164" s="150">
        <v>3077</v>
      </c>
      <c r="AO164" s="150">
        <v>3081</v>
      </c>
      <c r="AP164" s="150">
        <v>3071</v>
      </c>
      <c r="AQ164" s="150">
        <v>3080</v>
      </c>
      <c r="AR164" s="150">
        <v>3076</v>
      </c>
      <c r="AS164" s="150">
        <v>3073</v>
      </c>
      <c r="AT164" s="150">
        <v>3066</v>
      </c>
      <c r="AU164" s="150">
        <v>3075</v>
      </c>
      <c r="AV164" s="150">
        <v>3081</v>
      </c>
      <c r="AW164" s="150">
        <v>3068</v>
      </c>
      <c r="AX164" s="150">
        <v>3096</v>
      </c>
      <c r="AY164" s="150">
        <v>3096</v>
      </c>
      <c r="AZ164" s="150">
        <v>3052</v>
      </c>
      <c r="BA164" s="150">
        <v>3045</v>
      </c>
      <c r="BB164" s="150">
        <v>3044</v>
      </c>
      <c r="BC164" s="150">
        <v>3050</v>
      </c>
      <c r="BD164" s="150">
        <v>3213</v>
      </c>
      <c r="BE164" s="150">
        <v>3052</v>
      </c>
      <c r="BF164" s="150">
        <v>3051</v>
      </c>
      <c r="BG164" s="150">
        <v>3043</v>
      </c>
      <c r="BH164" s="150">
        <v>3055</v>
      </c>
      <c r="BI164" s="150">
        <v>3051</v>
      </c>
      <c r="BJ164" s="150">
        <v>3045</v>
      </c>
      <c r="BK164" s="150">
        <v>3041</v>
      </c>
      <c r="BL164" s="150">
        <v>3045</v>
      </c>
      <c r="BM164" s="150">
        <v>3039</v>
      </c>
      <c r="BN164" s="150">
        <v>3030</v>
      </c>
      <c r="BO164" s="150">
        <v>3031</v>
      </c>
      <c r="BP164" s="150">
        <v>3029</v>
      </c>
      <c r="BQ164" s="150">
        <v>3032</v>
      </c>
      <c r="BR164" s="150">
        <v>3038</v>
      </c>
      <c r="BS164" s="150">
        <v>3029</v>
      </c>
      <c r="BT164" s="150">
        <v>3042</v>
      </c>
      <c r="BU164" s="150">
        <v>3019</v>
      </c>
      <c r="BV164" s="150">
        <v>3017</v>
      </c>
      <c r="BW164" s="150">
        <v>3021</v>
      </c>
      <c r="BX164" s="150">
        <v>3022</v>
      </c>
      <c r="BY164" s="150">
        <v>3016</v>
      </c>
      <c r="BZ164" s="150">
        <v>3007</v>
      </c>
      <c r="CA164" s="150">
        <v>3003</v>
      </c>
      <c r="CB164" s="150">
        <v>3014</v>
      </c>
      <c r="CC164" s="150">
        <v>3007</v>
      </c>
      <c r="CD164" s="150">
        <v>3012</v>
      </c>
      <c r="CE164" s="150">
        <v>3012</v>
      </c>
      <c r="CF164" s="150">
        <v>3304</v>
      </c>
    </row>
    <row r="165" spans="1:84" x14ac:dyDescent="0.25">
      <c r="A165" s="130"/>
      <c r="B165" s="131"/>
      <c r="C165" s="132"/>
      <c r="D165" s="17"/>
      <c r="E165" s="11"/>
      <c r="F165" s="14" t="s">
        <v>115</v>
      </c>
      <c r="G165" s="23" t="e">
        <f ca="1">G164/G8</f>
        <v>#REF!</v>
      </c>
      <c r="H165" s="107" t="e">
        <f>H164/H8</f>
        <v>#REF!</v>
      </c>
      <c r="I165" s="107">
        <v>0.26506539020429098</v>
      </c>
      <c r="J165" s="107">
        <v>0.26423631862033636</v>
      </c>
      <c r="K165" s="107">
        <v>0.26412357057518349</v>
      </c>
      <c r="L165" s="107">
        <v>0.26457055214723929</v>
      </c>
      <c r="M165" s="107">
        <v>0.26518631955079119</v>
      </c>
      <c r="N165" s="107">
        <v>0.26541212534059944</v>
      </c>
      <c r="O165" s="107">
        <v>0.26158827539195639</v>
      </c>
      <c r="P165" s="107">
        <v>0.25981435748956827</v>
      </c>
      <c r="Q165" s="107">
        <v>0.25695093954595699</v>
      </c>
      <c r="R165" s="107">
        <v>0.25803170297533273</v>
      </c>
      <c r="S165" s="107">
        <v>0</v>
      </c>
      <c r="T165" s="107">
        <v>0.25818458675238981</v>
      </c>
      <c r="U165" s="107">
        <v>0.25665286812536958</v>
      </c>
      <c r="V165" s="107">
        <v>0.25563783237967014</v>
      </c>
      <c r="W165" s="107">
        <v>0.25469641060046966</v>
      </c>
      <c r="X165" s="107">
        <v>0.2539509992474287</v>
      </c>
      <c r="Y165" s="107">
        <v>0.25493146104981612</v>
      </c>
      <c r="Z165" s="107">
        <v>0.25452875866099006</v>
      </c>
      <c r="AA165" s="107">
        <v>0.25564912865838407</v>
      </c>
      <c r="AB165" s="107">
        <v>0</v>
      </c>
      <c r="AC165" s="107">
        <v>0.25348258706467663</v>
      </c>
      <c r="AD165" s="107">
        <v>0.25322954620735344</v>
      </c>
      <c r="AE165" s="107">
        <v>0.25181818181818183</v>
      </c>
      <c r="AF165" s="107">
        <v>0.2516075845012366</v>
      </c>
      <c r="AG165" s="107">
        <v>0.2508435519710312</v>
      </c>
      <c r="AH165" s="107">
        <v>0.25067784076904115</v>
      </c>
      <c r="AI165" s="107">
        <v>0.25164149704530531</v>
      </c>
      <c r="AJ165" s="107">
        <v>0.25199047853566447</v>
      </c>
      <c r="AK165" s="107">
        <v>0.25155942219304006</v>
      </c>
      <c r="AL165" s="107">
        <v>0.25231652316523168</v>
      </c>
      <c r="AM165" s="107">
        <v>0.25204850868567685</v>
      </c>
      <c r="AN165" s="107">
        <v>0.25159443990188063</v>
      </c>
      <c r="AO165" s="107">
        <v>0.26019761844438816</v>
      </c>
      <c r="AP165" s="107">
        <v>0.25885030343897503</v>
      </c>
      <c r="AQ165" s="107">
        <v>0.25077348965966456</v>
      </c>
      <c r="AR165" s="107">
        <v>0.25883540895321439</v>
      </c>
      <c r="AS165" s="107">
        <v>0.25832212508406188</v>
      </c>
      <c r="AT165" s="107">
        <v>0.25743073047858944</v>
      </c>
      <c r="AU165" s="107">
        <v>0.25790488970896586</v>
      </c>
      <c r="AV165" s="107">
        <v>0.25849484017115532</v>
      </c>
      <c r="AW165" s="107">
        <v>0.25742574257425743</v>
      </c>
      <c r="AX165" s="107">
        <v>0.25929648241206033</v>
      </c>
      <c r="AY165" s="107">
        <v>0.25914455511843976</v>
      </c>
      <c r="AZ165" s="107">
        <v>0.25524797189930587</v>
      </c>
      <c r="BA165" s="107">
        <v>0.25432222500626411</v>
      </c>
      <c r="BB165" s="107">
        <v>0.25377240516882033</v>
      </c>
      <c r="BC165" s="107">
        <v>0.25340644732469259</v>
      </c>
      <c r="BD165" s="107">
        <v>0.26652841144753214</v>
      </c>
      <c r="BE165" s="107">
        <v>0.25298408488063662</v>
      </c>
      <c r="BF165" s="107">
        <v>0.25256622516556293</v>
      </c>
      <c r="BG165" s="107">
        <v>0.25138372573316814</v>
      </c>
      <c r="BH165" s="107">
        <v>0.25210430764152503</v>
      </c>
      <c r="BI165" s="107">
        <v>0.2515873670322421</v>
      </c>
      <c r="BJ165" s="107">
        <v>0.25109260328193289</v>
      </c>
      <c r="BK165" s="107">
        <v>0.25086619369740965</v>
      </c>
      <c r="BL165" s="107">
        <v>0.25103050288540807</v>
      </c>
      <c r="BM165" s="107">
        <v>0.25053586150041218</v>
      </c>
      <c r="BN165" s="107">
        <v>0.2492801316330728</v>
      </c>
      <c r="BO165" s="107">
        <v>0.24919838855545506</v>
      </c>
      <c r="BP165" s="107">
        <v>0.24905443183686893</v>
      </c>
      <c r="BQ165" s="107">
        <v>0.24913722267871816</v>
      </c>
      <c r="BR165" s="107">
        <v>0.2491593537275486</v>
      </c>
      <c r="BS165" s="107">
        <v>0.24827868852459017</v>
      </c>
      <c r="BT165" s="107">
        <v>0.24934426229508197</v>
      </c>
      <c r="BU165" s="107">
        <v>0.24745901639344262</v>
      </c>
      <c r="BV165" s="107">
        <v>0.2471735212190726</v>
      </c>
      <c r="BW165" s="107">
        <v>0.24721767594108018</v>
      </c>
      <c r="BX165" s="107">
        <v>0.24691559767954899</v>
      </c>
      <c r="BY165" s="107">
        <v>0.24598319876029687</v>
      </c>
      <c r="BZ165" s="107">
        <v>0.24512920844542269</v>
      </c>
      <c r="CA165" s="107">
        <v>0.24502284595300261</v>
      </c>
      <c r="CB165" s="107">
        <v>0.24569984511290455</v>
      </c>
      <c r="CC165" s="107">
        <v>0.24504930323527016</v>
      </c>
      <c r="CD165" s="107">
        <v>0.24521696653911912</v>
      </c>
      <c r="CE165" s="107">
        <v>0.24517704517704517</v>
      </c>
      <c r="CF165" s="107">
        <v>0.26888020833333331</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12.75" customHeight="1" x14ac:dyDescent="0.25">
      <c r="A167" s="48" t="s">
        <v>154</v>
      </c>
      <c r="B167" s="49" t="s">
        <v>155</v>
      </c>
      <c r="C167" s="50" t="s">
        <v>156</v>
      </c>
      <c r="D167" s="17"/>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ht="0.75" hidden="1" customHeight="1"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252</v>
      </c>
      <c r="BV168" s="86">
        <v>252</v>
      </c>
      <c r="BW168" s="86">
        <v>252</v>
      </c>
      <c r="BX168" s="86">
        <v>252</v>
      </c>
      <c r="BY168" s="86">
        <v>252</v>
      </c>
      <c r="BZ168" s="86">
        <v>252</v>
      </c>
      <c r="CA168" s="86">
        <v>252</v>
      </c>
      <c r="CB168" s="86">
        <v>252</v>
      </c>
      <c r="CC168" s="86">
        <v>252</v>
      </c>
      <c r="CD168" s="86">
        <v>252</v>
      </c>
      <c r="CE168" s="86">
        <v>252</v>
      </c>
      <c r="CF168" s="86">
        <v>252</v>
      </c>
    </row>
    <row r="169" spans="1:84" ht="12.75" hidden="1" customHeight="1" x14ac:dyDescent="0.25">
      <c r="A169" s="48" t="s">
        <v>161</v>
      </c>
      <c r="B169" s="49" t="s">
        <v>162</v>
      </c>
      <c r="C169" s="50" t="s">
        <v>163</v>
      </c>
      <c r="D169" s="17"/>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s="66" customFormat="1"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0</v>
      </c>
      <c r="AR170" s="126">
        <v>0</v>
      </c>
      <c r="AS170" s="126">
        <v>0</v>
      </c>
      <c r="AT170" s="126">
        <v>0</v>
      </c>
      <c r="AU170" s="126">
        <v>0</v>
      </c>
      <c r="AV170" s="126">
        <v>0</v>
      </c>
      <c r="AW170" s="126">
        <v>0</v>
      </c>
      <c r="AX170" s="126">
        <v>0</v>
      </c>
      <c r="AY170" s="126">
        <v>0</v>
      </c>
      <c r="AZ170" s="126">
        <v>0</v>
      </c>
      <c r="BA170" s="126">
        <v>0</v>
      </c>
      <c r="BB170" s="126">
        <v>0</v>
      </c>
      <c r="BC170" s="126">
        <v>0</v>
      </c>
      <c r="BD170" s="126">
        <v>0</v>
      </c>
      <c r="BE170" s="126">
        <v>0</v>
      </c>
      <c r="BF170" s="126">
        <v>0</v>
      </c>
      <c r="BG170" s="126">
        <v>0</v>
      </c>
      <c r="BH170" s="126">
        <v>0</v>
      </c>
      <c r="BI170" s="126">
        <v>0</v>
      </c>
      <c r="BJ170" s="126">
        <v>0</v>
      </c>
      <c r="BK170" s="126">
        <v>0</v>
      </c>
      <c r="BL170" s="126">
        <v>0</v>
      </c>
      <c r="BM170" s="126">
        <v>0</v>
      </c>
      <c r="BN170" s="126">
        <v>0</v>
      </c>
      <c r="BO170" s="126">
        <v>0</v>
      </c>
      <c r="BP170" s="126">
        <v>0</v>
      </c>
      <c r="BQ170" s="126">
        <v>169</v>
      </c>
      <c r="BR170" s="126">
        <v>0</v>
      </c>
      <c r="BS170" s="126">
        <v>0</v>
      </c>
      <c r="BT170" s="126">
        <v>0</v>
      </c>
      <c r="BU170" s="126">
        <v>0</v>
      </c>
      <c r="BV170" s="126">
        <v>0</v>
      </c>
      <c r="BW170" s="126">
        <v>0</v>
      </c>
      <c r="BX170" s="126">
        <v>0</v>
      </c>
      <c r="BY170" s="126">
        <v>0</v>
      </c>
      <c r="BZ170" s="126">
        <v>0</v>
      </c>
      <c r="CA170" s="126">
        <v>0</v>
      </c>
      <c r="CB170" s="126">
        <v>0</v>
      </c>
      <c r="CC170" s="126">
        <v>0</v>
      </c>
      <c r="CD170" s="126">
        <v>0</v>
      </c>
      <c r="CE170" s="126">
        <v>0</v>
      </c>
      <c r="CF170" s="126">
        <v>0</v>
      </c>
    </row>
    <row r="171" spans="1:84" s="66" customFormat="1"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240</v>
      </c>
      <c r="J180" s="89">
        <v>14</v>
      </c>
      <c r="K180" s="89">
        <v>14</v>
      </c>
      <c r="L180" s="89">
        <v>14</v>
      </c>
      <c r="M180" s="89">
        <v>15</v>
      </c>
      <c r="N180" s="89">
        <v>210</v>
      </c>
      <c r="O180" s="89">
        <v>15</v>
      </c>
      <c r="P180" s="89">
        <v>15</v>
      </c>
      <c r="Q180" s="89">
        <v>15</v>
      </c>
      <c r="R180" s="89">
        <v>201</v>
      </c>
      <c r="S180" s="89">
        <v>15</v>
      </c>
      <c r="T180" s="89">
        <v>15</v>
      </c>
      <c r="U180" s="89">
        <v>15</v>
      </c>
      <c r="V180" s="89">
        <v>200</v>
      </c>
      <c r="W180" s="89">
        <v>200</v>
      </c>
      <c r="X180" s="89">
        <v>15</v>
      </c>
      <c r="Y180" s="89">
        <v>15</v>
      </c>
      <c r="Z180" s="89">
        <v>16</v>
      </c>
      <c r="AA180" s="89">
        <v>16</v>
      </c>
      <c r="AB180" s="89">
        <v>19</v>
      </c>
      <c r="AC180" s="89">
        <v>19</v>
      </c>
      <c r="AD180" s="89">
        <v>19</v>
      </c>
      <c r="AE180" s="89">
        <v>16</v>
      </c>
      <c r="AF180" s="89">
        <v>15</v>
      </c>
      <c r="AG180" s="89">
        <v>15</v>
      </c>
      <c r="AH180" s="89">
        <v>15</v>
      </c>
      <c r="AI180" s="89">
        <v>15</v>
      </c>
      <c r="AJ180" s="89">
        <v>15</v>
      </c>
      <c r="AK180" s="89">
        <v>15</v>
      </c>
      <c r="AL180" s="89">
        <v>15</v>
      </c>
      <c r="AM180" s="89">
        <v>15</v>
      </c>
      <c r="AN180" s="89">
        <v>15</v>
      </c>
      <c r="AO180" s="89">
        <v>94</v>
      </c>
      <c r="AP180" s="89">
        <v>93</v>
      </c>
      <c r="AQ180" s="89">
        <v>91</v>
      </c>
      <c r="AR180" s="89">
        <v>91</v>
      </c>
      <c r="AS180" s="89">
        <v>90</v>
      </c>
      <c r="AT180" s="89">
        <v>90</v>
      </c>
      <c r="AU180" s="89">
        <v>90</v>
      </c>
      <c r="AV180" s="89">
        <v>88</v>
      </c>
      <c r="AW180" s="89">
        <v>87</v>
      </c>
      <c r="AX180" s="89">
        <v>87</v>
      </c>
      <c r="AY180" s="89">
        <v>87</v>
      </c>
      <c r="AZ180" s="89">
        <v>86</v>
      </c>
      <c r="BA180" s="89">
        <v>83</v>
      </c>
      <c r="BB180" s="89">
        <v>80</v>
      </c>
      <c r="BC180" s="89">
        <v>75</v>
      </c>
      <c r="BD180" s="89">
        <v>73</v>
      </c>
      <c r="BE180" s="89">
        <v>66</v>
      </c>
      <c r="BF180" s="89">
        <v>66</v>
      </c>
      <c r="BG180" s="89">
        <v>65</v>
      </c>
      <c r="BH180" s="89">
        <v>61</v>
      </c>
      <c r="BI180" s="89">
        <v>60</v>
      </c>
      <c r="BJ180" s="89">
        <v>58</v>
      </c>
      <c r="BK180" s="89">
        <v>56</v>
      </c>
      <c r="BL180" s="89">
        <v>54</v>
      </c>
      <c r="BM180" s="89">
        <v>54</v>
      </c>
      <c r="BN180" s="89">
        <v>50</v>
      </c>
      <c r="BO180" s="89">
        <v>50</v>
      </c>
      <c r="BP180" s="89">
        <v>47</v>
      </c>
      <c r="BQ180" s="89">
        <v>46</v>
      </c>
      <c r="BR180" s="89">
        <v>40</v>
      </c>
      <c r="BS180" s="89">
        <v>40</v>
      </c>
      <c r="BT180" s="89">
        <v>40</v>
      </c>
      <c r="BU180" s="89">
        <v>40</v>
      </c>
      <c r="BV180" s="89">
        <v>40</v>
      </c>
      <c r="BW180" s="89">
        <v>158</v>
      </c>
      <c r="BX180" s="89">
        <v>38</v>
      </c>
      <c r="BY180" s="89">
        <v>38</v>
      </c>
      <c r="BZ180" s="89">
        <v>144</v>
      </c>
      <c r="CA180" s="89">
        <v>25</v>
      </c>
      <c r="CB180" s="89">
        <v>29</v>
      </c>
      <c r="CC180" s="89">
        <v>22</v>
      </c>
      <c r="CD180" s="89">
        <v>22</v>
      </c>
      <c r="CE180" s="89">
        <v>142</v>
      </c>
      <c r="CF180" s="89">
        <v>18</v>
      </c>
    </row>
    <row r="181" spans="1:84" x14ac:dyDescent="0.25">
      <c r="A181" s="48" t="s">
        <v>154</v>
      </c>
      <c r="B181" s="49" t="s">
        <v>165</v>
      </c>
      <c r="C181" s="50" t="s">
        <v>156</v>
      </c>
      <c r="D181" s="17"/>
      <c r="E181" s="11"/>
      <c r="F181" s="14" t="s">
        <v>172</v>
      </c>
      <c r="G181" s="23" t="e">
        <f ca="1">G180/G53</f>
        <v>#REF!</v>
      </c>
      <c r="H181" s="60" t="e">
        <f>IF(H53=0, 0, H180/H53)</f>
        <v>#REF!</v>
      </c>
      <c r="I181" s="60">
        <v>1.7269914370007914E-2</v>
      </c>
      <c r="J181" s="60">
        <v>1.0868721372564241E-3</v>
      </c>
      <c r="K181" s="60">
        <v>1.0601241859760715E-3</v>
      </c>
      <c r="L181" s="60">
        <v>8.5215168299957388E-4</v>
      </c>
      <c r="M181" s="60">
        <v>8.9004924939179971E-4</v>
      </c>
      <c r="N181" s="60">
        <v>1.2222804260520342E-2</v>
      </c>
      <c r="O181" s="60">
        <v>8.8978526515600905E-4</v>
      </c>
      <c r="P181" s="60">
        <v>8.5227272727272723E-4</v>
      </c>
      <c r="Q181" s="60">
        <v>8.3028894055131185E-4</v>
      </c>
      <c r="R181" s="60">
        <v>1.1596376853401027E-2</v>
      </c>
      <c r="S181" s="60">
        <v>9.0859531164819184E-4</v>
      </c>
      <c r="T181" s="60">
        <v>9.4690991730320053E-4</v>
      </c>
      <c r="U181" s="60">
        <v>9.4416818782652484E-4</v>
      </c>
      <c r="V181" s="60">
        <v>1.2794268167860799E-2</v>
      </c>
      <c r="W181" s="60">
        <v>1.3155298296388871E-2</v>
      </c>
      <c r="X181" s="60">
        <v>9.993337774816789E-4</v>
      </c>
      <c r="Y181" s="60">
        <v>9.9088386841062219E-4</v>
      </c>
      <c r="Z181" s="60">
        <v>1.1074963660275489E-3</v>
      </c>
      <c r="AA181" s="60">
        <v>1.1098009294582783E-3</v>
      </c>
      <c r="AB181" s="60">
        <v>1.3141513349010929E-3</v>
      </c>
      <c r="AC181" s="60">
        <v>1.3690733535091512E-3</v>
      </c>
      <c r="AD181" s="60">
        <v>1.4141113426615064E-3</v>
      </c>
      <c r="AE181" s="60">
        <v>1.1775095672652341E-3</v>
      </c>
      <c r="AF181" s="60">
        <v>1.1204063340304749E-3</v>
      </c>
      <c r="AG181" s="60">
        <v>1.2410027302060065E-3</v>
      </c>
      <c r="AH181" s="60">
        <v>1.3614086041023779E-3</v>
      </c>
      <c r="AI181" s="60">
        <v>1.4612761811982464E-3</v>
      </c>
      <c r="AJ181" s="60">
        <v>1.5090543259557343E-3</v>
      </c>
      <c r="AK181" s="60">
        <v>1.6359472134365798E-3</v>
      </c>
      <c r="AL181" s="60">
        <v>1.7066788030492661E-3</v>
      </c>
      <c r="AM181" s="60">
        <v>1.8391368317802845E-3</v>
      </c>
      <c r="AN181" s="60">
        <v>1.9485580670303975E-3</v>
      </c>
      <c r="AO181" s="60">
        <v>1.29565816678153E-2</v>
      </c>
      <c r="AP181" s="60">
        <v>1.35885447106955E-2</v>
      </c>
      <c r="AQ181" s="60">
        <v>1.7446319018404908E-2</v>
      </c>
      <c r="AR181" s="60">
        <v>1.9105605710686542E-2</v>
      </c>
      <c r="AS181" s="60">
        <v>2.3255813953488372E-2</v>
      </c>
      <c r="AT181" s="60">
        <v>3.0241935483870969E-2</v>
      </c>
      <c r="AU181" s="60">
        <v>3.877638948728996E-2</v>
      </c>
      <c r="AV181" s="60">
        <v>2.030456852791878E-2</v>
      </c>
      <c r="AW181" s="60">
        <v>1.8366054464851171E-2</v>
      </c>
      <c r="AX181" s="60">
        <v>2.4146544546211492E-2</v>
      </c>
      <c r="AY181" s="60">
        <v>2.5985663082437275E-2</v>
      </c>
      <c r="AZ181" s="60">
        <v>2.3382272974442633E-2</v>
      </c>
      <c r="BA181" s="60">
        <v>2.6670951156812339E-2</v>
      </c>
      <c r="BB181" s="60">
        <v>2.7624309392265192E-2</v>
      </c>
      <c r="BC181" s="60">
        <v>1.662971175166297E-2</v>
      </c>
      <c r="BD181" s="60">
        <v>1.3456221198156683E-2</v>
      </c>
      <c r="BE181" s="60">
        <v>1.2533232054690467E-2</v>
      </c>
      <c r="BF181" s="60">
        <v>1.079666284966465E-2</v>
      </c>
      <c r="BG181" s="60">
        <v>1.0328936914031464E-2</v>
      </c>
      <c r="BH181" s="60">
        <v>1.019896338404949E-2</v>
      </c>
      <c r="BI181" s="60">
        <v>1.1518525628719524E-2</v>
      </c>
      <c r="BJ181" s="60">
        <v>1.3705103969754254E-2</v>
      </c>
      <c r="BK181" s="60">
        <v>1.6746411483253589E-2</v>
      </c>
      <c r="BL181" s="60">
        <v>2.081727062451812E-2</v>
      </c>
      <c r="BM181" s="60">
        <v>2.0673813169984685E-2</v>
      </c>
      <c r="BN181" s="60">
        <v>1.9462826002335541E-2</v>
      </c>
      <c r="BO181" s="60">
        <v>1.3502565487442613E-2</v>
      </c>
      <c r="BP181" s="60">
        <v>9.1832747166862051E-3</v>
      </c>
      <c r="BQ181" s="60">
        <v>9.3705438989610916E-3</v>
      </c>
      <c r="BR181" s="60">
        <v>8.4068936527952921E-3</v>
      </c>
      <c r="BS181" s="60">
        <v>6.5789473684210523E-3</v>
      </c>
      <c r="BT181" s="60">
        <v>6.4714447500404462E-3</v>
      </c>
      <c r="BU181" s="60">
        <v>6.3231109705975336E-3</v>
      </c>
      <c r="BV181" s="60">
        <v>6.4913988964621873E-3</v>
      </c>
      <c r="BW181" s="60">
        <v>2.7622377622377622E-2</v>
      </c>
      <c r="BX181" s="60">
        <v>6.0848678943154523E-3</v>
      </c>
      <c r="BY181" s="60">
        <v>6.7881386209360482E-3</v>
      </c>
      <c r="BZ181" s="60">
        <v>2.5223331581713086E-2</v>
      </c>
      <c r="CA181" s="60">
        <v>5.2476910159529808E-3</v>
      </c>
      <c r="CB181" s="60">
        <v>5.9904978310266477E-3</v>
      </c>
      <c r="CC181" s="60">
        <v>1.0072337698013004E-3</v>
      </c>
      <c r="CD181" s="60">
        <v>3.6844749623178696E-3</v>
      </c>
      <c r="CE181" s="60">
        <v>2.6204096696807528E-2</v>
      </c>
      <c r="CF181" s="60">
        <v>3.4856700232378003E-3</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22544</v>
      </c>
      <c r="J182" s="89">
        <v>22657</v>
      </c>
      <c r="K182" s="89">
        <v>23171</v>
      </c>
      <c r="L182" s="89">
        <v>24622</v>
      </c>
      <c r="M182" s="89">
        <v>23795</v>
      </c>
      <c r="N182" s="89">
        <v>22983</v>
      </c>
      <c r="O182" s="89">
        <v>21057</v>
      </c>
      <c r="P182" s="89">
        <v>14995</v>
      </c>
      <c r="Q182" s="89">
        <v>14704</v>
      </c>
      <c r="R182" s="89">
        <v>14591</v>
      </c>
      <c r="S182" s="89">
        <v>14455</v>
      </c>
      <c r="T182" s="89">
        <v>14302</v>
      </c>
      <c r="U182" s="89">
        <v>14283</v>
      </c>
      <c r="V182" s="89">
        <v>14220</v>
      </c>
      <c r="W182" s="89">
        <v>14286</v>
      </c>
      <c r="X182" s="89">
        <v>14115</v>
      </c>
      <c r="Y182" s="89">
        <v>14518</v>
      </c>
      <c r="Z182" s="89">
        <v>14601</v>
      </c>
      <c r="AA182" s="89">
        <v>14348</v>
      </c>
      <c r="AB182" s="89">
        <v>14906</v>
      </c>
      <c r="AC182" s="89">
        <v>14827</v>
      </c>
      <c r="AD182" s="89">
        <v>14559</v>
      </c>
      <c r="AE182" s="89">
        <v>14186</v>
      </c>
      <c r="AF182" s="89">
        <v>13922</v>
      </c>
      <c r="AG182" s="89">
        <v>13656</v>
      </c>
      <c r="AH182" s="89">
        <v>13861</v>
      </c>
      <c r="AI182" s="89">
        <v>13660</v>
      </c>
      <c r="AJ182" s="89">
        <v>13393</v>
      </c>
      <c r="AK182" s="89">
        <v>13000</v>
      </c>
      <c r="AL182" s="89">
        <v>12846</v>
      </c>
      <c r="AM182" s="89">
        <v>12693</v>
      </c>
      <c r="AN182" s="89">
        <v>12346</v>
      </c>
      <c r="AO182" s="89">
        <v>12503</v>
      </c>
      <c r="AP182" s="89">
        <v>12308</v>
      </c>
      <c r="AQ182" s="89">
        <v>12013</v>
      </c>
      <c r="AR182" s="89">
        <v>11959</v>
      </c>
      <c r="AS182" s="89">
        <v>11821</v>
      </c>
      <c r="AT182" s="89">
        <v>11684</v>
      </c>
      <c r="AU182" s="89">
        <v>11551</v>
      </c>
      <c r="AV182" s="89">
        <v>11287</v>
      </c>
      <c r="AW182" s="89">
        <v>11184</v>
      </c>
      <c r="AX182" s="89">
        <v>11115</v>
      </c>
      <c r="AY182" s="89">
        <v>10895</v>
      </c>
      <c r="AZ182" s="89">
        <v>10812</v>
      </c>
      <c r="BA182" s="89">
        <v>10558</v>
      </c>
      <c r="BB182" s="89">
        <v>10346</v>
      </c>
      <c r="BC182" s="89">
        <v>10242</v>
      </c>
      <c r="BD182" s="89">
        <v>10013</v>
      </c>
      <c r="BE182" s="89">
        <v>9866</v>
      </c>
      <c r="BF182" s="89">
        <v>9850</v>
      </c>
      <c r="BG182" s="89">
        <v>9800</v>
      </c>
      <c r="BH182" s="89">
        <v>9789</v>
      </c>
      <c r="BI182" s="89">
        <v>9782</v>
      </c>
      <c r="BJ182" s="89">
        <v>8385</v>
      </c>
      <c r="BK182" s="89">
        <v>8311</v>
      </c>
      <c r="BL182" s="89">
        <v>8252</v>
      </c>
      <c r="BM182" s="89">
        <v>8228</v>
      </c>
      <c r="BN182" s="89">
        <v>8182</v>
      </c>
      <c r="BO182" s="89">
        <v>8131</v>
      </c>
      <c r="BP182" s="89">
        <v>8126</v>
      </c>
      <c r="BQ182" s="89">
        <v>8164</v>
      </c>
      <c r="BR182" s="89">
        <v>8194</v>
      </c>
      <c r="BS182" s="89">
        <v>6841</v>
      </c>
      <c r="BT182" s="89">
        <v>5695</v>
      </c>
      <c r="BU182" s="89">
        <v>5384</v>
      </c>
      <c r="BV182" s="89">
        <v>5234</v>
      </c>
      <c r="BW182" s="89">
        <v>5116</v>
      </c>
      <c r="BX182" s="89">
        <v>4961</v>
      </c>
      <c r="BY182" s="89">
        <v>4867</v>
      </c>
      <c r="BZ182" s="89">
        <v>5052</v>
      </c>
      <c r="CA182" s="89">
        <v>4938</v>
      </c>
      <c r="CB182" s="89">
        <v>4812</v>
      </c>
      <c r="CC182" s="89">
        <v>5063</v>
      </c>
      <c r="CD182" s="89">
        <v>5424</v>
      </c>
      <c r="CE182" s="89">
        <v>5257</v>
      </c>
      <c r="CF182" s="89">
        <v>5695</v>
      </c>
    </row>
    <row r="183" spans="1:84" x14ac:dyDescent="0.25">
      <c r="A183" s="48" t="s">
        <v>117</v>
      </c>
      <c r="B183" s="49" t="s">
        <v>118</v>
      </c>
      <c r="C183" s="50" t="s">
        <v>119</v>
      </c>
      <c r="D183" s="17"/>
      <c r="E183" s="11"/>
      <c r="F183" s="14" t="s">
        <v>172</v>
      </c>
      <c r="G183" s="23" t="e">
        <f ca="1">G182/G53</f>
        <v>#REF!</v>
      </c>
      <c r="H183" s="60" t="e">
        <f>IF(H53=0, 0, H182/H53)</f>
        <v>#REF!</v>
      </c>
      <c r="I183" s="60">
        <v>1.622220623156077</v>
      </c>
      <c r="J183" s="60">
        <v>1.7589472867013431</v>
      </c>
      <c r="K183" s="60">
        <v>1.7545812509465395</v>
      </c>
      <c r="L183" s="60">
        <v>1.4986913384868221</v>
      </c>
      <c r="M183" s="60">
        <v>1.4119147926185249</v>
      </c>
      <c r="N183" s="60">
        <v>1.3376986205692334</v>
      </c>
      <c r="O183" s="60">
        <v>1.2490805552260054</v>
      </c>
      <c r="P183" s="60">
        <v>0.85198863636363631</v>
      </c>
      <c r="Q183" s="60">
        <v>0.81390457212443268</v>
      </c>
      <c r="R183" s="60">
        <v>0.84180465008942484</v>
      </c>
      <c r="S183" s="60">
        <v>0.87558301532497429</v>
      </c>
      <c r="T183" s="60">
        <v>0.90284704248469161</v>
      </c>
      <c r="U183" s="60">
        <v>0.89903694844841697</v>
      </c>
      <c r="V183" s="60">
        <v>0.90967246673490276</v>
      </c>
      <c r="W183" s="60">
        <v>0.939682957311057</v>
      </c>
      <c r="X183" s="60">
        <v>0.94037308461025981</v>
      </c>
      <c r="Y183" s="60">
        <v>0.95904346677236096</v>
      </c>
      <c r="Z183" s="60">
        <v>1.0106596525230152</v>
      </c>
      <c r="AA183" s="60">
        <v>0.9952139834917112</v>
      </c>
      <c r="AB183" s="60">
        <v>1.0309863051597732</v>
      </c>
      <c r="AC183" s="60">
        <v>1.0683816111831677</v>
      </c>
      <c r="AD183" s="60">
        <v>1.0835814230425722</v>
      </c>
      <c r="AE183" s="60">
        <v>1.0440094200765382</v>
      </c>
      <c r="AF183" s="60">
        <v>1.039886465491485</v>
      </c>
      <c r="AG183" s="60">
        <v>1.1298088855795483</v>
      </c>
      <c r="AH183" s="60">
        <v>1.258032310764204</v>
      </c>
      <c r="AI183" s="60">
        <v>1.3307355090112032</v>
      </c>
      <c r="AJ183" s="60">
        <v>1.3473843058350101</v>
      </c>
      <c r="AK183" s="60">
        <v>1.4178209183117025</v>
      </c>
      <c r="AL183" s="60">
        <v>1.4615997269313916</v>
      </c>
      <c r="AM183" s="60">
        <v>1.5562775870524768</v>
      </c>
      <c r="AN183" s="60">
        <v>1.6037931930371525</v>
      </c>
      <c r="AO183" s="60">
        <v>1.7233631977946244</v>
      </c>
      <c r="AP183" s="60">
        <v>1.798363530099357</v>
      </c>
      <c r="AQ183" s="60">
        <v>2.303105828220859</v>
      </c>
      <c r="AR183" s="60">
        <v>2.5108125131219818</v>
      </c>
      <c r="AS183" s="60">
        <v>3.0545219638242895</v>
      </c>
      <c r="AT183" s="60">
        <v>3.9260752688172045</v>
      </c>
      <c r="AU183" s="60">
        <v>4.9767341663076259</v>
      </c>
      <c r="AV183" s="60">
        <v>2.6042916474388558</v>
      </c>
      <c r="AW183" s="60">
        <v>2.3609879670677643</v>
      </c>
      <c r="AX183" s="60">
        <v>3.0849292256452956</v>
      </c>
      <c r="AY183" s="60">
        <v>3.2541816009557945</v>
      </c>
      <c r="AZ183" s="60">
        <v>2.939641109298532</v>
      </c>
      <c r="BA183" s="60">
        <v>3.3926735218508997</v>
      </c>
      <c r="BB183" s="60">
        <v>3.5725138121546962</v>
      </c>
      <c r="BC183" s="60">
        <v>2.2709534368070954</v>
      </c>
      <c r="BD183" s="60">
        <v>1.8457142857142856</v>
      </c>
      <c r="BE183" s="60">
        <v>1.8735282947208507</v>
      </c>
      <c r="BF183" s="60">
        <v>1.6113201374120727</v>
      </c>
      <c r="BG183" s="60">
        <v>1.5572858731924359</v>
      </c>
      <c r="BH183" s="60">
        <v>1.6366828289583681</v>
      </c>
      <c r="BI183" s="60">
        <v>1.877903628335573</v>
      </c>
      <c r="BJ183" s="60">
        <v>1.9813327032136105</v>
      </c>
      <c r="BK183" s="60">
        <v>2.4853468899521531</v>
      </c>
      <c r="BL183" s="60">
        <v>3.1811873554356205</v>
      </c>
      <c r="BM183" s="60">
        <v>3.1500765696784074</v>
      </c>
      <c r="BN183" s="60">
        <v>3.1848968470221877</v>
      </c>
      <c r="BO183" s="60">
        <v>2.1957871995679179</v>
      </c>
      <c r="BP183" s="60">
        <v>1.5877295818679171</v>
      </c>
      <c r="BQ183" s="60">
        <v>1.6630678345895293</v>
      </c>
      <c r="BR183" s="60">
        <v>1.7221521647751157</v>
      </c>
      <c r="BS183" s="60">
        <v>1.1251644736842106</v>
      </c>
      <c r="BT183" s="60">
        <v>0.92137194628700858</v>
      </c>
      <c r="BU183" s="60">
        <v>0.85109073664242807</v>
      </c>
      <c r="BV183" s="60">
        <v>0.8493995456020772</v>
      </c>
      <c r="BW183" s="60">
        <v>0.89440559440559442</v>
      </c>
      <c r="BX183" s="60">
        <v>0.79439551641313055</v>
      </c>
      <c r="BY183" s="60">
        <v>0.86941764916041442</v>
      </c>
      <c r="BZ183" s="60">
        <v>0.88491854965843408</v>
      </c>
      <c r="CA183" s="60">
        <v>1.0365239294710327</v>
      </c>
      <c r="CB183" s="60">
        <v>0.99400950216897332</v>
      </c>
      <c r="CC183" s="60">
        <v>0.23180111711381743</v>
      </c>
      <c r="CD183" s="60">
        <v>0.90839055434600569</v>
      </c>
      <c r="CE183" s="60">
        <v>0.97010518545857172</v>
      </c>
      <c r="CF183" s="60">
        <v>1.1028272656855151</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779</v>
      </c>
      <c r="J184" s="89">
        <v>755</v>
      </c>
      <c r="K184" s="89">
        <v>749</v>
      </c>
      <c r="L184" s="89">
        <v>718</v>
      </c>
      <c r="M184" s="89">
        <v>736</v>
      </c>
      <c r="N184" s="89">
        <v>717</v>
      </c>
      <c r="O184" s="89">
        <v>682</v>
      </c>
      <c r="P184" s="89">
        <v>657</v>
      </c>
      <c r="Q184" s="89">
        <v>625</v>
      </c>
      <c r="R184" s="89">
        <v>591</v>
      </c>
      <c r="S184" s="89">
        <v>576</v>
      </c>
      <c r="T184" s="89">
        <v>558</v>
      </c>
      <c r="U184" s="89">
        <v>530</v>
      </c>
      <c r="V184" s="89">
        <v>518</v>
      </c>
      <c r="W184" s="89">
        <v>495</v>
      </c>
      <c r="X184" s="89">
        <v>488</v>
      </c>
      <c r="Y184" s="89">
        <v>484</v>
      </c>
      <c r="Z184" s="89">
        <v>652</v>
      </c>
      <c r="AA184" s="89">
        <v>613</v>
      </c>
      <c r="AB184" s="89">
        <v>557</v>
      </c>
      <c r="AC184" s="89">
        <v>523</v>
      </c>
      <c r="AD184" s="89">
        <v>501</v>
      </c>
      <c r="AE184" s="89">
        <v>486</v>
      </c>
      <c r="AF184" s="89">
        <v>456</v>
      </c>
      <c r="AG184" s="89">
        <v>450</v>
      </c>
      <c r="AH184" s="89">
        <v>436</v>
      </c>
      <c r="AI184" s="89">
        <v>431</v>
      </c>
      <c r="AJ184" s="89">
        <v>426</v>
      </c>
      <c r="AK184" s="89">
        <v>395</v>
      </c>
      <c r="AL184" s="89">
        <v>377</v>
      </c>
      <c r="AM184" s="89">
        <v>337</v>
      </c>
      <c r="AN184" s="89">
        <v>329</v>
      </c>
      <c r="AO184" s="89">
        <v>1301</v>
      </c>
      <c r="AP184" s="89">
        <v>1280</v>
      </c>
      <c r="AQ184" s="89">
        <v>1253</v>
      </c>
      <c r="AR184" s="89">
        <v>1247</v>
      </c>
      <c r="AS184" s="89">
        <v>1242</v>
      </c>
      <c r="AT184" s="89">
        <v>1213</v>
      </c>
      <c r="AU184" s="89">
        <v>1196</v>
      </c>
      <c r="AV184" s="89">
        <v>1176</v>
      </c>
      <c r="AW184" s="89">
        <v>1155</v>
      </c>
      <c r="AX184" s="89">
        <v>1130</v>
      </c>
      <c r="AY184" s="89">
        <v>1098</v>
      </c>
      <c r="AZ184" s="89">
        <v>1103</v>
      </c>
      <c r="BA184" s="89">
        <v>1086</v>
      </c>
      <c r="BB184" s="89">
        <v>1070</v>
      </c>
      <c r="BC184" s="89">
        <v>1045</v>
      </c>
      <c r="BD184" s="89">
        <v>1041</v>
      </c>
      <c r="BE184" s="89">
        <v>1007</v>
      </c>
      <c r="BF184" s="89">
        <v>991</v>
      </c>
      <c r="BG184" s="89">
        <v>949</v>
      </c>
      <c r="BH184" s="89">
        <v>915</v>
      </c>
      <c r="BI184" s="89">
        <v>883</v>
      </c>
      <c r="BJ184" s="89">
        <v>850</v>
      </c>
      <c r="BK184" s="89">
        <v>832</v>
      </c>
      <c r="BL184" s="89">
        <v>815</v>
      </c>
      <c r="BM184" s="89">
        <v>797</v>
      </c>
      <c r="BN184" s="89">
        <v>778</v>
      </c>
      <c r="BO184" s="89">
        <v>774</v>
      </c>
      <c r="BP184" s="89">
        <v>747</v>
      </c>
      <c r="BQ184" s="89">
        <v>741</v>
      </c>
      <c r="BR184" s="89">
        <v>722</v>
      </c>
      <c r="BS184" s="89">
        <v>691</v>
      </c>
      <c r="BT184" s="89">
        <v>676</v>
      </c>
      <c r="BU184" s="89">
        <v>664</v>
      </c>
      <c r="BV184" s="89">
        <v>657</v>
      </c>
      <c r="BW184" s="89">
        <v>628</v>
      </c>
      <c r="BX184" s="89">
        <v>608</v>
      </c>
      <c r="BY184" s="89">
        <v>589</v>
      </c>
      <c r="BZ184" s="89">
        <v>565</v>
      </c>
      <c r="CA184" s="89">
        <v>553</v>
      </c>
      <c r="CB184" s="89">
        <v>527</v>
      </c>
      <c r="CC184" s="89">
        <v>523</v>
      </c>
      <c r="CD184" s="89">
        <v>498</v>
      </c>
      <c r="CE184" s="89">
        <v>481</v>
      </c>
      <c r="CF184" s="89">
        <v>535</v>
      </c>
    </row>
    <row r="185" spans="1:84" x14ac:dyDescent="0.25">
      <c r="A185" s="48" t="s">
        <v>161</v>
      </c>
      <c r="B185" s="49" t="s">
        <v>74</v>
      </c>
      <c r="C185" s="50" t="s">
        <v>175</v>
      </c>
      <c r="D185" s="17"/>
      <c r="E185" s="11"/>
      <c r="F185" s="14" t="s">
        <v>172</v>
      </c>
      <c r="G185" s="23" t="e">
        <f ca="1">G184/G53</f>
        <v>#REF!</v>
      </c>
      <c r="H185" s="60" t="e">
        <f>IF(H53=0, 0, H184/H53)</f>
        <v>#REF!</v>
      </c>
      <c r="I185" s="60">
        <v>5.6055263725984024E-2</v>
      </c>
      <c r="J185" s="60">
        <v>5.8613461687757162E-2</v>
      </c>
      <c r="K185" s="60">
        <v>5.6716643949719828E-2</v>
      </c>
      <c r="L185" s="60">
        <v>4.370320774240672E-2</v>
      </c>
      <c r="M185" s="60">
        <v>4.3671749836824307E-2</v>
      </c>
      <c r="N185" s="60">
        <v>4.1732145975205172E-2</v>
      </c>
      <c r="O185" s="60">
        <v>4.0455570055759879E-2</v>
      </c>
      <c r="P185" s="60">
        <v>3.7329545454545456E-2</v>
      </c>
      <c r="Q185" s="60">
        <v>3.4595372522971325E-2</v>
      </c>
      <c r="R185" s="60">
        <v>3.4096809554029883E-2</v>
      </c>
      <c r="S185" s="60">
        <v>3.4890059967290568E-2</v>
      </c>
      <c r="T185" s="60">
        <v>3.5225048923679059E-2</v>
      </c>
      <c r="U185" s="60">
        <v>3.3360609303203878E-2</v>
      </c>
      <c r="V185" s="60">
        <v>3.313715455475947E-2</v>
      </c>
      <c r="W185" s="60">
        <v>3.2559363283562452E-2</v>
      </c>
      <c r="X185" s="60">
        <v>3.2511658894070622E-2</v>
      </c>
      <c r="Y185" s="60">
        <v>3.1972519487382743E-2</v>
      </c>
      <c r="Z185" s="60">
        <v>4.5130476915622622E-2</v>
      </c>
      <c r="AA185" s="60">
        <v>4.2519248109870289E-2</v>
      </c>
      <c r="AB185" s="60">
        <v>3.8525383870521512E-2</v>
      </c>
      <c r="AC185" s="60">
        <v>3.7685545467646638E-2</v>
      </c>
      <c r="AD185" s="60">
        <v>3.7287883298600777E-2</v>
      </c>
      <c r="AE185" s="60">
        <v>3.5766853105681486E-2</v>
      </c>
      <c r="AF185" s="60">
        <v>3.4060352554526441E-2</v>
      </c>
      <c r="AG185" s="60">
        <v>3.7230081906180192E-2</v>
      </c>
      <c r="AH185" s="60">
        <v>3.9571610092575787E-2</v>
      </c>
      <c r="AI185" s="60">
        <v>4.1987335606429615E-2</v>
      </c>
      <c r="AJ185" s="60">
        <v>4.2857142857142858E-2</v>
      </c>
      <c r="AK185" s="60">
        <v>4.3079943287163268E-2</v>
      </c>
      <c r="AL185" s="60">
        <v>4.2894527249971552E-2</v>
      </c>
      <c r="AM185" s="60">
        <v>4.1319274153997054E-2</v>
      </c>
      <c r="AN185" s="60">
        <v>4.2738373603533386E-2</v>
      </c>
      <c r="AO185" s="60">
        <v>0.17932460372157133</v>
      </c>
      <c r="AP185" s="60">
        <v>0.18702513150204558</v>
      </c>
      <c r="AQ185" s="60">
        <v>0.2402223926380368</v>
      </c>
      <c r="AR185" s="60">
        <v>0.26180978374973757</v>
      </c>
      <c r="AS185" s="60">
        <v>0.32093023255813952</v>
      </c>
      <c r="AT185" s="60">
        <v>0.40759408602150538</v>
      </c>
      <c r="AU185" s="60">
        <v>0.51529513140887551</v>
      </c>
      <c r="AV185" s="60">
        <v>0.27134287032764193</v>
      </c>
      <c r="AW185" s="60">
        <v>0.24382520582647246</v>
      </c>
      <c r="AX185" s="60">
        <v>0.31362753261171245</v>
      </c>
      <c r="AY185" s="60">
        <v>0.32795698924731181</v>
      </c>
      <c r="AZ185" s="60">
        <v>0.29989124524197935</v>
      </c>
      <c r="BA185" s="60">
        <v>0.34897172236503854</v>
      </c>
      <c r="BB185" s="60">
        <v>0.36947513812154698</v>
      </c>
      <c r="BC185" s="60">
        <v>0.23170731707317074</v>
      </c>
      <c r="BD185" s="60">
        <v>0.19188940092165899</v>
      </c>
      <c r="BE185" s="60">
        <v>0.19122673756171668</v>
      </c>
      <c r="BF185" s="60">
        <v>0.16211352854572222</v>
      </c>
      <c r="BG185" s="60">
        <v>0.15080247894485937</v>
      </c>
      <c r="BH185" s="60">
        <v>0.15298445076074235</v>
      </c>
      <c r="BI185" s="60">
        <v>0.16951430216932234</v>
      </c>
      <c r="BJ185" s="60">
        <v>0.20085066162570889</v>
      </c>
      <c r="BK185" s="60">
        <v>0.24880382775119617</v>
      </c>
      <c r="BL185" s="60">
        <v>0.31418658442559755</v>
      </c>
      <c r="BM185" s="60">
        <v>0.30513016845329249</v>
      </c>
      <c r="BN185" s="60">
        <v>0.30284157259634098</v>
      </c>
      <c r="BO185" s="60">
        <v>0.20901971374561168</v>
      </c>
      <c r="BP185" s="60">
        <v>0.14595545134818289</v>
      </c>
      <c r="BQ185" s="60">
        <v>0.15094723976369934</v>
      </c>
      <c r="BR185" s="60">
        <v>0.15174443043295502</v>
      </c>
      <c r="BS185" s="60">
        <v>0.11365131578947368</v>
      </c>
      <c r="BT185" s="60">
        <v>0.10936741627568354</v>
      </c>
      <c r="BU185" s="60">
        <v>0.10496364211191907</v>
      </c>
      <c r="BV185" s="60">
        <v>0.10662122687439143</v>
      </c>
      <c r="BW185" s="60">
        <v>0.10979020979020979</v>
      </c>
      <c r="BX185" s="60">
        <v>9.7357886309047237E-2</v>
      </c>
      <c r="BY185" s="60">
        <v>0.10521614862450876</v>
      </c>
      <c r="BZ185" s="60">
        <v>9.8966544053249256E-2</v>
      </c>
      <c r="CA185" s="60">
        <v>0.11607892527287993</v>
      </c>
      <c r="CB185" s="60">
        <v>0.10886180541210494</v>
      </c>
      <c r="CC185" s="60">
        <v>2.3944693709367273E-2</v>
      </c>
      <c r="CD185" s="60">
        <v>8.340311505610451E-2</v>
      </c>
      <c r="CE185" s="60">
        <v>8.8761764163129725E-2</v>
      </c>
      <c r="CF185" s="60">
        <v>0.10360185902401239</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0</v>
      </c>
      <c r="J186" s="89">
        <v>0</v>
      </c>
      <c r="K186" s="89">
        <v>0</v>
      </c>
      <c r="L186" s="89">
        <v>0</v>
      </c>
      <c r="M186" s="89">
        <v>0</v>
      </c>
      <c r="N186" s="89">
        <v>0</v>
      </c>
      <c r="O186" s="89">
        <v>0</v>
      </c>
      <c r="P186" s="89">
        <v>0</v>
      </c>
      <c r="Q186" s="89">
        <v>0</v>
      </c>
      <c r="R186" s="89">
        <v>0</v>
      </c>
      <c r="S186" s="89">
        <v>0</v>
      </c>
      <c r="T186" s="89">
        <v>0</v>
      </c>
      <c r="U186" s="89">
        <v>0</v>
      </c>
      <c r="V186" s="89">
        <v>0</v>
      </c>
      <c r="W186" s="89">
        <v>0</v>
      </c>
      <c r="X186" s="89">
        <v>0</v>
      </c>
      <c r="Y186" s="89">
        <v>0</v>
      </c>
      <c r="Z186" s="89">
        <v>0</v>
      </c>
      <c r="AA186" s="89">
        <v>0</v>
      </c>
      <c r="AB186" s="89">
        <v>0</v>
      </c>
      <c r="AC186" s="89">
        <v>0</v>
      </c>
      <c r="AD186" s="89">
        <v>0</v>
      </c>
      <c r="AE186" s="89">
        <v>0</v>
      </c>
      <c r="AF186" s="89">
        <v>0</v>
      </c>
      <c r="AG186" s="89">
        <v>0</v>
      </c>
      <c r="AH186" s="89">
        <v>0</v>
      </c>
      <c r="AI186" s="89">
        <v>0</v>
      </c>
      <c r="AJ186" s="89">
        <v>0</v>
      </c>
      <c r="AK186" s="89">
        <v>0</v>
      </c>
      <c r="AL186" s="89">
        <v>0</v>
      </c>
      <c r="AM186" s="89">
        <v>0</v>
      </c>
      <c r="AN186" s="89">
        <v>0</v>
      </c>
      <c r="AO186" s="89">
        <v>0</v>
      </c>
      <c r="AP186" s="89">
        <v>0</v>
      </c>
      <c r="AQ186" s="89">
        <v>0</v>
      </c>
      <c r="AR186" s="89">
        <v>0</v>
      </c>
      <c r="AS186" s="89">
        <v>0</v>
      </c>
      <c r="AT186" s="89">
        <v>0</v>
      </c>
      <c r="AU186" s="89">
        <v>0</v>
      </c>
      <c r="AV186" s="89">
        <v>0</v>
      </c>
      <c r="AW186" s="89">
        <v>0</v>
      </c>
      <c r="AX186" s="89">
        <v>0</v>
      </c>
      <c r="AY186" s="89">
        <v>0</v>
      </c>
      <c r="AZ186" s="89">
        <v>0</v>
      </c>
      <c r="BA186" s="89">
        <v>0</v>
      </c>
      <c r="BB186" s="89">
        <v>0</v>
      </c>
      <c r="BC186" s="89">
        <v>0</v>
      </c>
      <c r="BD186" s="89">
        <v>0</v>
      </c>
      <c r="BE186" s="89">
        <v>0</v>
      </c>
      <c r="BF186" s="89">
        <v>0</v>
      </c>
      <c r="BG186" s="89">
        <v>0</v>
      </c>
      <c r="BH186" s="89">
        <v>0</v>
      </c>
      <c r="BI186" s="89">
        <v>0</v>
      </c>
      <c r="BJ186" s="89">
        <v>0</v>
      </c>
      <c r="BK186" s="89">
        <v>0</v>
      </c>
      <c r="BL186" s="89">
        <v>0</v>
      </c>
      <c r="BM186" s="89">
        <v>0</v>
      </c>
      <c r="BN186" s="89">
        <v>0</v>
      </c>
      <c r="BO186" s="89">
        <v>0</v>
      </c>
      <c r="BP186" s="89">
        <v>0</v>
      </c>
      <c r="BQ186" s="89">
        <v>0</v>
      </c>
      <c r="BR186" s="89">
        <v>0</v>
      </c>
      <c r="BS186" s="89">
        <v>0</v>
      </c>
      <c r="BT186" s="89">
        <v>0</v>
      </c>
      <c r="BU186" s="89">
        <v>0</v>
      </c>
      <c r="BV186" s="89">
        <v>0</v>
      </c>
      <c r="BW186" s="89">
        <v>0</v>
      </c>
      <c r="BX186" s="89">
        <v>0</v>
      </c>
      <c r="BY186" s="89">
        <v>0</v>
      </c>
      <c r="BZ186" s="89">
        <v>0</v>
      </c>
      <c r="CA186" s="89">
        <v>0</v>
      </c>
      <c r="CB186" s="89">
        <v>0</v>
      </c>
      <c r="CC186" s="89">
        <v>0</v>
      </c>
      <c r="CD186" s="89">
        <v>0</v>
      </c>
      <c r="CE186" s="89">
        <v>0</v>
      </c>
      <c r="CF186" s="89">
        <v>0</v>
      </c>
    </row>
    <row r="187" spans="1:84" x14ac:dyDescent="0.25">
      <c r="A187" s="48" t="s">
        <v>161</v>
      </c>
      <c r="B187" s="49" t="s">
        <v>74</v>
      </c>
      <c r="C187" s="50" t="s">
        <v>175</v>
      </c>
      <c r="D187" s="17"/>
      <c r="E187" s="11"/>
      <c r="F187" s="14" t="s">
        <v>172</v>
      </c>
      <c r="G187" s="23" t="e">
        <f ca="1">G186/G53</f>
        <v>#REF!</v>
      </c>
      <c r="H187" s="60" t="e">
        <f>IF(H53=0, 0, H186/H53)</f>
        <v>#REF!</v>
      </c>
      <c r="I187" s="60">
        <v>0</v>
      </c>
      <c r="J187" s="60">
        <v>0</v>
      </c>
      <c r="K187" s="60">
        <v>0</v>
      </c>
      <c r="L187" s="60">
        <v>0</v>
      </c>
      <c r="M187" s="60">
        <v>0</v>
      </c>
      <c r="N187" s="60">
        <v>0</v>
      </c>
      <c r="O187" s="60">
        <v>0</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2702</v>
      </c>
      <c r="J188" s="116">
        <v>2656</v>
      </c>
      <c r="K188" s="116">
        <v>2651</v>
      </c>
      <c r="L188" s="116">
        <v>2752</v>
      </c>
      <c r="M188" s="116">
        <v>2755</v>
      </c>
      <c r="N188" s="116">
        <v>2709</v>
      </c>
      <c r="O188" s="116">
        <v>2584</v>
      </c>
      <c r="P188" s="116">
        <v>2583</v>
      </c>
      <c r="Q188" s="116">
        <v>2600</v>
      </c>
      <c r="R188" s="116">
        <v>2554</v>
      </c>
      <c r="S188" s="116">
        <v>2515</v>
      </c>
      <c r="T188" s="116">
        <v>2481</v>
      </c>
      <c r="U188" s="116">
        <v>2442</v>
      </c>
      <c r="V188" s="116">
        <v>2384</v>
      </c>
      <c r="W188" s="116">
        <v>2396</v>
      </c>
      <c r="X188" s="116">
        <v>2372</v>
      </c>
      <c r="Y188" s="116">
        <v>2402</v>
      </c>
      <c r="Z188" s="116">
        <v>2587</v>
      </c>
      <c r="AA188" s="116">
        <v>2546</v>
      </c>
      <c r="AB188" s="116">
        <v>2659</v>
      </c>
      <c r="AC188" s="116">
        <v>2581</v>
      </c>
      <c r="AD188" s="116">
        <v>2447</v>
      </c>
      <c r="AE188" s="116">
        <v>2275</v>
      </c>
      <c r="AF188" s="116">
        <v>2119</v>
      </c>
      <c r="AG188" s="116">
        <v>2058</v>
      </c>
      <c r="AH188" s="116">
        <v>2042</v>
      </c>
      <c r="AI188" s="116">
        <v>1975</v>
      </c>
      <c r="AJ188" s="116">
        <v>1883</v>
      </c>
      <c r="AK188" s="116">
        <v>1791</v>
      </c>
      <c r="AL188" s="116">
        <v>1710</v>
      </c>
      <c r="AM188" s="116">
        <v>1627</v>
      </c>
      <c r="AN188" s="116">
        <v>1500</v>
      </c>
      <c r="AO188" s="116">
        <v>4219</v>
      </c>
      <c r="AP188" s="116">
        <v>4026</v>
      </c>
      <c r="AQ188" s="116">
        <v>3877</v>
      </c>
      <c r="AR188" s="116">
        <v>3834</v>
      </c>
      <c r="AS188" s="116">
        <v>4335</v>
      </c>
      <c r="AT188" s="116">
        <v>4437</v>
      </c>
      <c r="AU188" s="116">
        <v>4382</v>
      </c>
      <c r="AV188" s="116">
        <v>4349</v>
      </c>
      <c r="AW188" s="116">
        <v>4284</v>
      </c>
      <c r="AX188" s="116">
        <v>4223</v>
      </c>
      <c r="AY188" s="116">
        <v>4179</v>
      </c>
      <c r="AZ188" s="116">
        <v>4122</v>
      </c>
      <c r="BA188" s="116">
        <v>4022</v>
      </c>
      <c r="BB188" s="116">
        <v>3918</v>
      </c>
      <c r="BC188" s="116">
        <v>3791</v>
      </c>
      <c r="BD188" s="116">
        <v>3848</v>
      </c>
      <c r="BE188" s="116">
        <v>3754</v>
      </c>
      <c r="BF188" s="116">
        <v>6113</v>
      </c>
      <c r="BG188" s="116">
        <v>3607</v>
      </c>
      <c r="BH188" s="116">
        <v>3560</v>
      </c>
      <c r="BI188" s="116">
        <v>3507</v>
      </c>
      <c r="BJ188" s="116">
        <v>3389</v>
      </c>
      <c r="BK188" s="116">
        <v>3306</v>
      </c>
      <c r="BL188" s="116">
        <v>3247</v>
      </c>
      <c r="BM188" s="116">
        <v>3197</v>
      </c>
      <c r="BN188" s="116">
        <v>3081</v>
      </c>
      <c r="BO188" s="116">
        <v>3040</v>
      </c>
      <c r="BP188" s="116">
        <v>2946</v>
      </c>
      <c r="BQ188" s="116">
        <v>2870</v>
      </c>
      <c r="BR188" s="116">
        <v>2827</v>
      </c>
      <c r="BS188" s="116">
        <v>2719</v>
      </c>
      <c r="BT188" s="116">
        <v>2606</v>
      </c>
      <c r="BU188" s="116">
        <v>2534</v>
      </c>
      <c r="BV188" s="116">
        <v>2483</v>
      </c>
      <c r="BW188" s="116">
        <v>2426</v>
      </c>
      <c r="BX188" s="116">
        <v>2285</v>
      </c>
      <c r="BY188" s="116">
        <v>2271</v>
      </c>
      <c r="BZ188" s="116">
        <v>2280</v>
      </c>
      <c r="CA188" s="116">
        <v>2232</v>
      </c>
      <c r="CB188" s="116">
        <v>2179</v>
      </c>
      <c r="CC188" s="116">
        <v>2136</v>
      </c>
      <c r="CD188" s="116">
        <v>2092</v>
      </c>
      <c r="CE188" s="116">
        <v>2061</v>
      </c>
      <c r="CF188" s="116">
        <v>3315</v>
      </c>
    </row>
    <row r="189" spans="1:84" x14ac:dyDescent="0.25">
      <c r="A189" s="48" t="s">
        <v>117</v>
      </c>
      <c r="B189" s="49" t="s">
        <v>118</v>
      </c>
      <c r="C189" s="50" t="s">
        <v>119</v>
      </c>
      <c r="D189" s="17"/>
      <c r="E189" s="11"/>
      <c r="F189" s="14" t="s">
        <v>172</v>
      </c>
      <c r="G189" s="23" t="e">
        <f ca="1">G188/G53</f>
        <v>#REF!</v>
      </c>
      <c r="H189" s="30" t="e">
        <f>IF(H53=0, 0, H188/H53)</f>
        <v>#REF!</v>
      </c>
      <c r="I189" s="30">
        <v>0.19443045261567246</v>
      </c>
      <c r="J189" s="30">
        <v>0.20619517118236161</v>
      </c>
      <c r="K189" s="30">
        <v>0.20074208693018325</v>
      </c>
      <c r="L189" s="30">
        <v>0.16750867368677338</v>
      </c>
      <c r="M189" s="30">
        <v>0.16347237880496054</v>
      </c>
      <c r="N189" s="30">
        <v>0.15767417496071243</v>
      </c>
      <c r="O189" s="30">
        <v>0.15328034167754181</v>
      </c>
      <c r="P189" s="30">
        <v>0.14676136363636363</v>
      </c>
      <c r="Q189" s="30">
        <v>0.14391674969556073</v>
      </c>
      <c r="R189" s="30">
        <v>0.14734898748052846</v>
      </c>
      <c r="S189" s="30">
        <v>0.15234114725301351</v>
      </c>
      <c r="T189" s="30">
        <v>0.15661890032194936</v>
      </c>
      <c r="U189" s="30">
        <v>0.15371058097815823</v>
      </c>
      <c r="V189" s="30">
        <v>0.15250767656090072</v>
      </c>
      <c r="W189" s="30">
        <v>0.15760047359073867</v>
      </c>
      <c r="X189" s="30">
        <v>0.15802798134576948</v>
      </c>
      <c r="Y189" s="30">
        <v>0.15867353679482099</v>
      </c>
      <c r="Z189" s="30">
        <v>0.17906831868207931</v>
      </c>
      <c r="AA189" s="30">
        <v>0.17659707290004856</v>
      </c>
      <c r="AB189" s="30">
        <v>0.18391202102642135</v>
      </c>
      <c r="AC189" s="30">
        <v>0.18597780660037469</v>
      </c>
      <c r="AD189" s="30">
        <v>0.18212265555224769</v>
      </c>
      <c r="AE189" s="30">
        <v>0.16742714159552546</v>
      </c>
      <c r="AF189" s="30">
        <v>0.1582760681207051</v>
      </c>
      <c r="AG189" s="30">
        <v>0.17026557458426408</v>
      </c>
      <c r="AH189" s="30">
        <v>0.18533309130513706</v>
      </c>
      <c r="AI189" s="30">
        <v>0.19240136385776913</v>
      </c>
      <c r="AJ189" s="30">
        <v>0.18943661971830986</v>
      </c>
      <c r="AK189" s="30">
        <v>0.19533209728432763</v>
      </c>
      <c r="AL189" s="30">
        <v>0.19456138354761635</v>
      </c>
      <c r="AM189" s="30">
        <v>0.19948504168710152</v>
      </c>
      <c r="AN189" s="30">
        <v>0.19485580670303976</v>
      </c>
      <c r="AO189" s="30">
        <v>0.58152997932460371</v>
      </c>
      <c r="AP189" s="30">
        <v>0.58825248392752771</v>
      </c>
      <c r="AQ189" s="30">
        <v>0.74328987730061347</v>
      </c>
      <c r="AR189" s="30">
        <v>0.80495486038211217</v>
      </c>
      <c r="AS189" s="30">
        <v>1.1201550387596899</v>
      </c>
      <c r="AT189" s="30">
        <v>1.4909274193548387</v>
      </c>
      <c r="AU189" s="30">
        <v>1.88797931925894</v>
      </c>
      <c r="AV189" s="30">
        <v>1.0034610059990772</v>
      </c>
      <c r="AW189" s="30">
        <v>0.90436985433818873</v>
      </c>
      <c r="AX189" s="30">
        <v>1.1720788232028865</v>
      </c>
      <c r="AY189" s="30">
        <v>1.2482078853046594</v>
      </c>
      <c r="AZ189" s="30">
        <v>1.1207177814029363</v>
      </c>
      <c r="BA189" s="30">
        <v>1.2924164524421593</v>
      </c>
      <c r="BB189" s="30">
        <v>1.3529005524861879</v>
      </c>
      <c r="BC189" s="30">
        <v>0.84057649667405765</v>
      </c>
      <c r="BD189" s="30">
        <v>0.70930875576036867</v>
      </c>
      <c r="BE189" s="30">
        <v>0.71287504747436381</v>
      </c>
      <c r="BF189" s="30">
        <v>1</v>
      </c>
      <c r="BG189" s="30">
        <v>0.57317654536786911</v>
      </c>
      <c r="BH189" s="30">
        <v>0.59521819093797024</v>
      </c>
      <c r="BI189" s="30">
        <v>0.67325782299865622</v>
      </c>
      <c r="BJ189" s="30">
        <v>0.80080340264650285</v>
      </c>
      <c r="BK189" s="30">
        <v>0.98863636363636365</v>
      </c>
      <c r="BL189" s="30">
        <v>1.2517347725520431</v>
      </c>
      <c r="BM189" s="30">
        <v>1.2239663093415007</v>
      </c>
      <c r="BN189" s="30">
        <v>1.1992993382639159</v>
      </c>
      <c r="BO189" s="30">
        <v>0.82095598163651096</v>
      </c>
      <c r="BP189" s="30">
        <v>0.57561547479484176</v>
      </c>
      <c r="BQ189" s="30">
        <v>0.58464045630474637</v>
      </c>
      <c r="BR189" s="30">
        <v>0.5941572089113073</v>
      </c>
      <c r="BS189" s="30">
        <v>0.44720394736842106</v>
      </c>
      <c r="BT189" s="30">
        <v>0.42161462546513512</v>
      </c>
      <c r="BU189" s="30">
        <v>0.4005690799873538</v>
      </c>
      <c r="BV189" s="30">
        <v>0.40295358649789031</v>
      </c>
      <c r="BW189" s="30">
        <v>0.4241258741258741</v>
      </c>
      <c r="BX189" s="30">
        <v>0.36589271417133706</v>
      </c>
      <c r="BY189" s="30">
        <v>0.40568060021436225</v>
      </c>
      <c r="BZ189" s="30">
        <v>0.39936941671045717</v>
      </c>
      <c r="CA189" s="30">
        <v>0.46851385390428213</v>
      </c>
      <c r="CB189" s="30">
        <v>0.45011361288989876</v>
      </c>
      <c r="CC189" s="30">
        <v>9.7793242377071696E-2</v>
      </c>
      <c r="CD189" s="30">
        <v>0.35036007368949923</v>
      </c>
      <c r="CE189" s="30">
        <v>0.38032847388817126</v>
      </c>
      <c r="CF189" s="30">
        <v>0.64194422927962824</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row>
    <row r="206" spans="1:84" ht="13.8" thickBot="1" x14ac:dyDescent="0.3">
      <c r="A206" s="17"/>
      <c r="B206" s="17"/>
      <c r="C206" s="17"/>
      <c r="D206" s="17"/>
      <c r="E206" s="11"/>
      <c r="F206" s="25" t="s">
        <v>192</v>
      </c>
      <c r="G206" s="117"/>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116" t="e">
        <f>#REF!</f>
        <v>#REF!</v>
      </c>
      <c r="I207" s="116">
        <v>0</v>
      </c>
      <c r="J207" s="116">
        <v>0</v>
      </c>
      <c r="K207" s="116">
        <v>0</v>
      </c>
      <c r="L207" s="116">
        <v>0</v>
      </c>
      <c r="M207" s="116">
        <v>0</v>
      </c>
      <c r="N207" s="116">
        <v>0</v>
      </c>
      <c r="O207" s="116">
        <v>0</v>
      </c>
      <c r="P207" s="116">
        <v>0</v>
      </c>
      <c r="Q207" s="116">
        <v>0</v>
      </c>
      <c r="R207" s="116">
        <v>0</v>
      </c>
      <c r="S207" s="116">
        <v>0</v>
      </c>
      <c r="T207" s="116">
        <v>0</v>
      </c>
      <c r="U207" s="116">
        <v>0</v>
      </c>
      <c r="V207" s="116">
        <v>0</v>
      </c>
      <c r="W207" s="116">
        <v>0</v>
      </c>
      <c r="X207" s="116">
        <v>0</v>
      </c>
      <c r="Y207" s="116">
        <v>0</v>
      </c>
      <c r="Z207" s="116">
        <v>0</v>
      </c>
      <c r="AA207" s="116">
        <v>0</v>
      </c>
      <c r="AB207" s="116">
        <v>0</v>
      </c>
      <c r="AC207" s="116">
        <v>0</v>
      </c>
      <c r="AD207" s="116">
        <v>0</v>
      </c>
      <c r="AE207" s="116">
        <v>0</v>
      </c>
      <c r="AF207" s="116">
        <v>0</v>
      </c>
      <c r="AG207" s="116">
        <v>0</v>
      </c>
      <c r="AH207" s="116">
        <v>0</v>
      </c>
      <c r="AI207" s="116">
        <v>0</v>
      </c>
      <c r="AJ207" s="116">
        <v>0</v>
      </c>
      <c r="AK207" s="116">
        <v>0</v>
      </c>
      <c r="AL207" s="116">
        <v>0</v>
      </c>
      <c r="AM207" s="116">
        <v>0</v>
      </c>
      <c r="AN207" s="116">
        <v>0</v>
      </c>
      <c r="AO207" s="116">
        <v>0</v>
      </c>
      <c r="AP207" s="116">
        <v>0</v>
      </c>
      <c r="AQ207" s="116">
        <v>0</v>
      </c>
      <c r="AR207" s="116">
        <v>0</v>
      </c>
      <c r="AS207" s="116">
        <v>0</v>
      </c>
      <c r="AT207" s="116">
        <v>0</v>
      </c>
      <c r="AU207" s="116">
        <v>0</v>
      </c>
      <c r="AV207" s="116">
        <v>0</v>
      </c>
      <c r="AW207" s="116">
        <v>0</v>
      </c>
      <c r="AX207" s="116">
        <v>0</v>
      </c>
      <c r="AY207" s="116">
        <v>0</v>
      </c>
      <c r="AZ207" s="116">
        <v>0</v>
      </c>
      <c r="BA207" s="116">
        <v>0</v>
      </c>
      <c r="BB207" s="116">
        <v>0</v>
      </c>
      <c r="BC207" s="116">
        <v>0</v>
      </c>
      <c r="BD207" s="116">
        <v>0</v>
      </c>
      <c r="BE207" s="116">
        <v>0</v>
      </c>
      <c r="BF207" s="116">
        <v>0</v>
      </c>
      <c r="BG207" s="116">
        <v>0</v>
      </c>
      <c r="BH207" s="116">
        <v>0</v>
      </c>
      <c r="BI207" s="116">
        <v>0</v>
      </c>
      <c r="BJ207" s="116">
        <v>0</v>
      </c>
      <c r="BK207" s="116">
        <v>0</v>
      </c>
      <c r="BL207" s="116">
        <v>0</v>
      </c>
      <c r="BM207" s="116">
        <v>0</v>
      </c>
      <c r="BN207" s="116">
        <v>0</v>
      </c>
      <c r="BO207" s="116">
        <v>0</v>
      </c>
      <c r="BP207" s="116">
        <v>0</v>
      </c>
      <c r="BQ207" s="116">
        <v>0</v>
      </c>
      <c r="BR207" s="116">
        <v>0</v>
      </c>
      <c r="BS207" s="116">
        <v>0</v>
      </c>
      <c r="BT207" s="116">
        <v>0</v>
      </c>
      <c r="BU207" s="116">
        <v>0</v>
      </c>
      <c r="BV207" s="116">
        <v>0</v>
      </c>
      <c r="BW207" s="116">
        <v>0</v>
      </c>
      <c r="BX207" s="116">
        <v>0</v>
      </c>
      <c r="BY207" s="116">
        <v>0</v>
      </c>
      <c r="BZ207" s="116">
        <v>0</v>
      </c>
      <c r="CA207" s="116">
        <v>0</v>
      </c>
      <c r="CB207" s="116">
        <v>0</v>
      </c>
      <c r="CC207" s="116">
        <v>0</v>
      </c>
      <c r="CD207" s="116">
        <v>0</v>
      </c>
      <c r="CE207" s="116">
        <v>0</v>
      </c>
      <c r="CF207" s="116">
        <v>0</v>
      </c>
    </row>
    <row r="208" spans="1:84" x14ac:dyDescent="0.25">
      <c r="A208" s="48" t="s">
        <v>194</v>
      </c>
      <c r="B208" s="49" t="s">
        <v>16</v>
      </c>
      <c r="C208" s="50" t="s">
        <v>17</v>
      </c>
      <c r="D208" s="17"/>
      <c r="E208" s="11"/>
      <c r="F208" s="27" t="s">
        <v>115</v>
      </c>
      <c r="G208" s="23" t="e">
        <f ca="1" xml:space="preserve"> G207/G9</f>
        <v>#REF!</v>
      </c>
      <c r="H208" s="30" t="e">
        <f>IF(H9=0, 0, H207/H9)</f>
        <v>#REF!</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0</v>
      </c>
      <c r="X209" s="116">
        <v>0</v>
      </c>
      <c r="Y209" s="116">
        <v>0</v>
      </c>
      <c r="Z209" s="116">
        <v>0</v>
      </c>
      <c r="AA209" s="116">
        <v>0</v>
      </c>
      <c r="AB209" s="116">
        <v>0</v>
      </c>
      <c r="AC209" s="116">
        <v>0</v>
      </c>
      <c r="AD209" s="116">
        <v>0</v>
      </c>
      <c r="AE209" s="116">
        <v>0</v>
      </c>
      <c r="AF209" s="116">
        <v>0</v>
      </c>
      <c r="AG209" s="116">
        <v>0</v>
      </c>
      <c r="AH209" s="116">
        <v>0</v>
      </c>
      <c r="AI209" s="116">
        <v>0</v>
      </c>
      <c r="AJ209" s="116">
        <v>0</v>
      </c>
      <c r="AK209" s="116">
        <v>0</v>
      </c>
      <c r="AL209" s="116">
        <v>0</v>
      </c>
      <c r="AM209" s="116">
        <v>0</v>
      </c>
      <c r="AN209" s="116">
        <v>0</v>
      </c>
      <c r="AO209" s="116">
        <v>0</v>
      </c>
      <c r="AP209" s="116">
        <v>0</v>
      </c>
      <c r="AQ209" s="116">
        <v>0</v>
      </c>
      <c r="AR209" s="116">
        <v>0</v>
      </c>
      <c r="AS209" s="116">
        <v>0</v>
      </c>
      <c r="AT209" s="116">
        <v>0</v>
      </c>
      <c r="AU209" s="116">
        <v>0</v>
      </c>
      <c r="AV209" s="116">
        <v>0</v>
      </c>
      <c r="AW209" s="116">
        <v>0</v>
      </c>
      <c r="AX209" s="116">
        <v>0</v>
      </c>
      <c r="AY209" s="116">
        <v>0</v>
      </c>
      <c r="AZ209" s="116">
        <v>0</v>
      </c>
      <c r="BA209" s="116">
        <v>0</v>
      </c>
      <c r="BB209" s="116">
        <v>0</v>
      </c>
      <c r="BC209" s="116">
        <v>0</v>
      </c>
      <c r="BD209" s="116">
        <v>0</v>
      </c>
      <c r="BE209" s="116">
        <v>0</v>
      </c>
      <c r="BF209" s="116">
        <v>0</v>
      </c>
      <c r="BG209" s="116">
        <v>0</v>
      </c>
      <c r="BH209" s="116">
        <v>0</v>
      </c>
      <c r="BI209" s="116">
        <v>0</v>
      </c>
      <c r="BJ209" s="116">
        <v>0</v>
      </c>
      <c r="BK209" s="116">
        <v>0</v>
      </c>
      <c r="BL209" s="116">
        <v>0</v>
      </c>
      <c r="BM209" s="116">
        <v>0</v>
      </c>
      <c r="BN209" s="116">
        <v>0</v>
      </c>
      <c r="BO209" s="116">
        <v>0</v>
      </c>
      <c r="BP209" s="116">
        <v>0</v>
      </c>
      <c r="BQ209" s="116">
        <v>0</v>
      </c>
      <c r="BR209" s="116">
        <v>0</v>
      </c>
      <c r="BS209" s="116">
        <v>0</v>
      </c>
      <c r="BT209" s="116">
        <v>0</v>
      </c>
      <c r="BU209" s="116">
        <v>0</v>
      </c>
      <c r="BV209" s="116">
        <v>0</v>
      </c>
      <c r="BW209" s="116">
        <v>0</v>
      </c>
      <c r="BX209" s="116">
        <v>0</v>
      </c>
      <c r="BY209" s="116">
        <v>38899</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0</v>
      </c>
      <c r="J213" s="116">
        <v>0</v>
      </c>
      <c r="K213" s="116">
        <v>0</v>
      </c>
      <c r="L213" s="116">
        <v>0</v>
      </c>
      <c r="M213" s="116">
        <v>0</v>
      </c>
      <c r="N213" s="116">
        <v>0</v>
      </c>
      <c r="O213" s="116">
        <v>0</v>
      </c>
      <c r="P213" s="116">
        <v>0</v>
      </c>
      <c r="Q213" s="116">
        <v>0</v>
      </c>
      <c r="R213" s="116">
        <v>0</v>
      </c>
      <c r="S213" s="116">
        <v>0</v>
      </c>
      <c r="T213" s="116">
        <v>0</v>
      </c>
      <c r="U213" s="116">
        <v>0</v>
      </c>
      <c r="V213" s="116">
        <v>0</v>
      </c>
      <c r="W213" s="116">
        <v>0</v>
      </c>
      <c r="X213" s="116">
        <v>0</v>
      </c>
      <c r="Y213" s="116">
        <v>0</v>
      </c>
      <c r="Z213" s="116">
        <v>0</v>
      </c>
      <c r="AA213" s="116">
        <v>0</v>
      </c>
      <c r="AB213" s="116">
        <v>0</v>
      </c>
      <c r="AC213" s="116">
        <v>0</v>
      </c>
      <c r="AD213" s="116">
        <v>0</v>
      </c>
      <c r="AE213" s="116">
        <v>0</v>
      </c>
      <c r="AF213" s="116">
        <v>0</v>
      </c>
      <c r="AG213" s="116">
        <v>0</v>
      </c>
      <c r="AH213" s="116">
        <v>0</v>
      </c>
      <c r="AI213" s="116">
        <v>0</v>
      </c>
      <c r="AJ213" s="116">
        <v>0</v>
      </c>
      <c r="AK213" s="116">
        <v>0</v>
      </c>
      <c r="AL213" s="116">
        <v>0</v>
      </c>
      <c r="AM213" s="116">
        <v>0</v>
      </c>
      <c r="AN213" s="116">
        <v>0</v>
      </c>
      <c r="AO213" s="116">
        <v>0</v>
      </c>
      <c r="AP213" s="116">
        <v>0</v>
      </c>
      <c r="AQ213" s="116">
        <v>0</v>
      </c>
      <c r="AR213" s="116">
        <v>0</v>
      </c>
      <c r="AS213" s="116">
        <v>0</v>
      </c>
      <c r="AT213" s="116">
        <v>0</v>
      </c>
      <c r="AU213" s="116">
        <v>0</v>
      </c>
      <c r="AV213" s="116">
        <v>0</v>
      </c>
      <c r="AW213" s="116">
        <v>0</v>
      </c>
      <c r="AX213" s="116">
        <v>0</v>
      </c>
      <c r="AY213" s="116">
        <v>0</v>
      </c>
      <c r="AZ213" s="116">
        <v>0</v>
      </c>
      <c r="BA213" s="116">
        <v>0</v>
      </c>
      <c r="BB213" s="116">
        <v>0</v>
      </c>
      <c r="BC213" s="116">
        <v>0</v>
      </c>
      <c r="BD213" s="116">
        <v>0</v>
      </c>
      <c r="BE213" s="116">
        <v>0</v>
      </c>
      <c r="BF213" s="116">
        <v>0</v>
      </c>
      <c r="BG213" s="116">
        <v>0</v>
      </c>
      <c r="BH213" s="116">
        <v>0</v>
      </c>
      <c r="BI213" s="116">
        <v>0</v>
      </c>
      <c r="BJ213" s="116">
        <v>0</v>
      </c>
      <c r="BK213" s="116">
        <v>0</v>
      </c>
      <c r="BL213" s="116">
        <v>0</v>
      </c>
      <c r="BM213" s="116">
        <v>0</v>
      </c>
      <c r="BN213" s="116">
        <v>0</v>
      </c>
      <c r="BO213" s="116">
        <v>0</v>
      </c>
      <c r="BP213" s="116">
        <v>0</v>
      </c>
      <c r="BQ213" s="116">
        <v>0</v>
      </c>
      <c r="BR213" s="116">
        <v>0</v>
      </c>
      <c r="BS213" s="116">
        <v>0</v>
      </c>
      <c r="BT213" s="116">
        <v>0</v>
      </c>
      <c r="BU213" s="116">
        <v>0</v>
      </c>
      <c r="BV213" s="116">
        <v>0</v>
      </c>
      <c r="BW213" s="116">
        <v>0</v>
      </c>
      <c r="BX213" s="116">
        <v>0</v>
      </c>
      <c r="BY213" s="116">
        <v>733</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0</v>
      </c>
      <c r="J215" s="116">
        <v>0</v>
      </c>
      <c r="K215" s="116">
        <v>0</v>
      </c>
      <c r="L215" s="116">
        <v>0</v>
      </c>
      <c r="M215" s="116">
        <v>0</v>
      </c>
      <c r="N215" s="116">
        <v>0</v>
      </c>
      <c r="O215" s="116">
        <v>0</v>
      </c>
      <c r="P215" s="116">
        <v>0</v>
      </c>
      <c r="Q215" s="116">
        <v>0</v>
      </c>
      <c r="R215" s="116">
        <v>0</v>
      </c>
      <c r="S215" s="116">
        <v>0</v>
      </c>
      <c r="T215" s="116">
        <v>0</v>
      </c>
      <c r="U215" s="116">
        <v>0</v>
      </c>
      <c r="V215" s="116">
        <v>0</v>
      </c>
      <c r="W215" s="116">
        <v>0</v>
      </c>
      <c r="X215" s="116">
        <v>0</v>
      </c>
      <c r="Y215" s="116">
        <v>0</v>
      </c>
      <c r="Z215" s="116">
        <v>0</v>
      </c>
      <c r="AA215" s="116">
        <v>0</v>
      </c>
      <c r="AB215" s="116">
        <v>0</v>
      </c>
      <c r="AC215" s="116">
        <v>0</v>
      </c>
      <c r="AD215" s="116">
        <v>0</v>
      </c>
      <c r="AE215" s="116">
        <v>0</v>
      </c>
      <c r="AF215" s="116">
        <v>0</v>
      </c>
      <c r="AG215" s="116">
        <v>0</v>
      </c>
      <c r="AH215" s="116">
        <v>0</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0</v>
      </c>
      <c r="AX215" s="116">
        <v>0</v>
      </c>
      <c r="AY215" s="116">
        <v>0</v>
      </c>
      <c r="AZ215" s="116">
        <v>0</v>
      </c>
      <c r="BA215" s="116">
        <v>0</v>
      </c>
      <c r="BB215" s="116">
        <v>0</v>
      </c>
      <c r="BC215" s="116">
        <v>0</v>
      </c>
      <c r="BD215" s="116">
        <v>0</v>
      </c>
      <c r="BE215" s="116">
        <v>0</v>
      </c>
      <c r="BF215" s="116">
        <v>0</v>
      </c>
      <c r="BG215" s="116">
        <v>0</v>
      </c>
      <c r="BH215" s="116">
        <v>0</v>
      </c>
      <c r="BI215" s="116">
        <v>0</v>
      </c>
      <c r="BJ215" s="116">
        <v>0</v>
      </c>
      <c r="BK215" s="116">
        <v>0</v>
      </c>
      <c r="BL215" s="116">
        <v>0</v>
      </c>
      <c r="BM215" s="116">
        <v>0</v>
      </c>
      <c r="BN215" s="116">
        <v>0</v>
      </c>
      <c r="BO215" s="116">
        <v>0</v>
      </c>
      <c r="BP215" s="116">
        <v>0</v>
      </c>
      <c r="BQ215" s="116">
        <v>0</v>
      </c>
      <c r="BR215" s="116">
        <v>0</v>
      </c>
      <c r="BS215" s="116">
        <v>0</v>
      </c>
      <c r="BT215" s="116">
        <v>0</v>
      </c>
      <c r="BU215" s="116">
        <v>0</v>
      </c>
      <c r="BV215" s="116">
        <v>0</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4.25" customHeight="1"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15" t="e">
        <f>#REF!</f>
        <v>#REF!</v>
      </c>
      <c r="I224" s="115">
        <v>187</v>
      </c>
      <c r="J224" s="115">
        <v>189</v>
      </c>
      <c r="K224" s="115">
        <v>191</v>
      </c>
      <c r="L224" s="115">
        <v>191</v>
      </c>
      <c r="M224" s="115">
        <v>192</v>
      </c>
      <c r="N224" s="115">
        <v>189</v>
      </c>
      <c r="O224" s="115">
        <v>8</v>
      </c>
      <c r="P224" s="115">
        <v>192</v>
      </c>
      <c r="Q224" s="115">
        <v>179</v>
      </c>
      <c r="R224" s="115">
        <v>176</v>
      </c>
      <c r="S224" s="115">
        <v>175</v>
      </c>
      <c r="T224" s="115">
        <v>177</v>
      </c>
      <c r="U224" s="115">
        <v>177</v>
      </c>
      <c r="V224" s="115">
        <v>177</v>
      </c>
      <c r="W224" s="115">
        <v>177</v>
      </c>
      <c r="X224" s="115">
        <v>176</v>
      </c>
      <c r="Y224" s="115">
        <v>177</v>
      </c>
      <c r="Z224" s="115">
        <v>178</v>
      </c>
      <c r="AA224" s="115">
        <v>176</v>
      </c>
      <c r="AB224" s="115">
        <v>178</v>
      </c>
      <c r="AC224" s="115">
        <v>179</v>
      </c>
      <c r="AD224" s="115">
        <v>174</v>
      </c>
      <c r="AE224" s="115">
        <v>170</v>
      </c>
      <c r="AF224" s="115">
        <v>169</v>
      </c>
      <c r="AG224" s="115">
        <v>2</v>
      </c>
      <c r="AH224" s="115">
        <v>166</v>
      </c>
      <c r="AI224" s="115">
        <v>2</v>
      </c>
      <c r="AJ224" s="115">
        <v>162</v>
      </c>
      <c r="AK224" s="115">
        <v>0</v>
      </c>
      <c r="AL224" s="115">
        <v>163</v>
      </c>
      <c r="AM224" s="115">
        <v>8</v>
      </c>
      <c r="AN224" s="115">
        <v>164</v>
      </c>
      <c r="AO224" s="115">
        <v>163</v>
      </c>
      <c r="AP224" s="115">
        <v>6</v>
      </c>
      <c r="AQ224" s="115">
        <v>161</v>
      </c>
      <c r="AR224" s="115">
        <v>165</v>
      </c>
      <c r="AS224" s="115">
        <v>166</v>
      </c>
      <c r="AT224" s="115">
        <v>164</v>
      </c>
      <c r="AU224" s="115">
        <v>164</v>
      </c>
      <c r="AV224" s="115">
        <v>164</v>
      </c>
      <c r="AW224" s="115">
        <v>164</v>
      </c>
      <c r="AX224" s="115">
        <v>161</v>
      </c>
      <c r="AY224" s="115">
        <v>160</v>
      </c>
      <c r="AZ224" s="115">
        <v>161</v>
      </c>
      <c r="BA224" s="115">
        <v>163</v>
      </c>
      <c r="BB224" s="115">
        <v>165</v>
      </c>
      <c r="BC224" s="115">
        <v>168</v>
      </c>
      <c r="BD224" s="115">
        <v>166</v>
      </c>
      <c r="BE224" s="115">
        <v>166</v>
      </c>
      <c r="BF224" s="115">
        <v>165</v>
      </c>
      <c r="BG224" s="115">
        <v>166</v>
      </c>
      <c r="BH224" s="115">
        <v>169</v>
      </c>
      <c r="BI224" s="115">
        <v>168</v>
      </c>
      <c r="BJ224" s="115">
        <v>168</v>
      </c>
      <c r="BK224" s="115">
        <v>211</v>
      </c>
      <c r="BL224" s="115">
        <v>213</v>
      </c>
      <c r="BM224" s="115">
        <v>213</v>
      </c>
      <c r="BN224" s="115">
        <v>210</v>
      </c>
      <c r="BO224" s="115">
        <v>210</v>
      </c>
      <c r="BP224" s="115">
        <v>210</v>
      </c>
      <c r="BQ224" s="115">
        <v>209</v>
      </c>
      <c r="BR224" s="115">
        <v>206</v>
      </c>
      <c r="BS224" s="115">
        <v>209</v>
      </c>
      <c r="BT224" s="115">
        <v>207</v>
      </c>
      <c r="BU224" s="115">
        <v>210</v>
      </c>
      <c r="BV224" s="115">
        <v>211</v>
      </c>
      <c r="BW224" s="115">
        <v>207</v>
      </c>
      <c r="BX224" s="115">
        <v>205</v>
      </c>
      <c r="BY224" s="115">
        <v>205</v>
      </c>
      <c r="BZ224" s="115">
        <v>206</v>
      </c>
      <c r="CA224" s="115">
        <v>203</v>
      </c>
      <c r="CB224" s="115">
        <v>199</v>
      </c>
      <c r="CC224" s="115">
        <v>201</v>
      </c>
      <c r="CD224" s="115">
        <v>191</v>
      </c>
      <c r="CE224" s="115">
        <v>191</v>
      </c>
      <c r="CF224" s="115">
        <v>177</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15" t="e">
        <f>#REF!</f>
        <v>#REF!</v>
      </c>
      <c r="I225" s="115">
        <v>8</v>
      </c>
      <c r="J225" s="115">
        <v>7</v>
      </c>
      <c r="K225" s="115">
        <v>13</v>
      </c>
      <c r="L225" s="115">
        <v>8</v>
      </c>
      <c r="M225" s="115">
        <v>25</v>
      </c>
      <c r="N225" s="115">
        <v>14</v>
      </c>
      <c r="O225" s="115">
        <v>187</v>
      </c>
      <c r="P225" s="115">
        <v>9</v>
      </c>
      <c r="Q225" s="115">
        <v>15</v>
      </c>
      <c r="R225" s="115">
        <v>4</v>
      </c>
      <c r="S225" s="115">
        <v>4</v>
      </c>
      <c r="T225" s="115">
        <v>6</v>
      </c>
      <c r="U225" s="115">
        <v>5</v>
      </c>
      <c r="V225" s="115">
        <v>4</v>
      </c>
      <c r="W225" s="115">
        <v>7</v>
      </c>
      <c r="X225" s="115">
        <v>2</v>
      </c>
      <c r="Y225" s="115">
        <v>1</v>
      </c>
      <c r="Z225" s="115">
        <v>5</v>
      </c>
      <c r="AA225" s="115">
        <v>5</v>
      </c>
      <c r="AB225" s="115">
        <v>2</v>
      </c>
      <c r="AC225" s="115">
        <v>7</v>
      </c>
      <c r="AD225" s="115">
        <v>12</v>
      </c>
      <c r="AE225" s="115">
        <v>7</v>
      </c>
      <c r="AF225" s="115">
        <v>12</v>
      </c>
      <c r="AG225" s="115">
        <v>170</v>
      </c>
      <c r="AH225" s="115">
        <v>7</v>
      </c>
      <c r="AI225" s="115">
        <v>165</v>
      </c>
      <c r="AJ225" s="115">
        <v>4</v>
      </c>
      <c r="AK225" s="115">
        <v>163</v>
      </c>
      <c r="AL225" s="115">
        <v>7</v>
      </c>
      <c r="AM225" s="115">
        <v>163</v>
      </c>
      <c r="AN225" s="115">
        <v>1</v>
      </c>
      <c r="AO225" s="115">
        <v>8</v>
      </c>
      <c r="AP225" s="115">
        <v>160</v>
      </c>
      <c r="AQ225" s="115">
        <v>6</v>
      </c>
      <c r="AR225" s="115">
        <v>1</v>
      </c>
      <c r="AS225" s="115">
        <v>2</v>
      </c>
      <c r="AT225" s="115">
        <v>4</v>
      </c>
      <c r="AU225" s="115">
        <v>6</v>
      </c>
      <c r="AV225" s="115">
        <v>5</v>
      </c>
      <c r="AW225" s="115">
        <v>3</v>
      </c>
      <c r="AX225" s="115">
        <v>5</v>
      </c>
      <c r="AY225" s="115">
        <v>1</v>
      </c>
      <c r="AZ225" s="115">
        <v>1</v>
      </c>
      <c r="BA225" s="115">
        <v>3</v>
      </c>
      <c r="BB225" s="115">
        <v>10</v>
      </c>
      <c r="BC225" s="115">
        <v>6</v>
      </c>
      <c r="BD225" s="115">
        <v>8</v>
      </c>
      <c r="BE225" s="115">
        <v>3</v>
      </c>
      <c r="BF225" s="115">
        <v>3</v>
      </c>
      <c r="BG225" s="115">
        <v>0</v>
      </c>
      <c r="BH225" s="115">
        <v>3</v>
      </c>
      <c r="BI225" s="115">
        <v>8</v>
      </c>
      <c r="BJ225" s="115">
        <v>7</v>
      </c>
      <c r="BK225" s="115">
        <v>6</v>
      </c>
      <c r="BL225" s="115">
        <v>7</v>
      </c>
      <c r="BM225" s="115">
        <v>2</v>
      </c>
      <c r="BN225" s="115">
        <v>10</v>
      </c>
      <c r="BO225" s="115">
        <v>2</v>
      </c>
      <c r="BP225" s="115">
        <v>8</v>
      </c>
      <c r="BQ225" s="115">
        <v>6</v>
      </c>
      <c r="BR225" s="115">
        <v>4</v>
      </c>
      <c r="BS225" s="115">
        <v>3</v>
      </c>
      <c r="BT225" s="115">
        <v>7</v>
      </c>
      <c r="BU225" s="115">
        <v>5</v>
      </c>
      <c r="BV225" s="115">
        <v>8</v>
      </c>
      <c r="BW225" s="115">
        <v>13</v>
      </c>
      <c r="BX225" s="115">
        <v>7</v>
      </c>
      <c r="BY225" s="115">
        <v>8</v>
      </c>
      <c r="BZ225" s="115">
        <v>9</v>
      </c>
      <c r="CA225" s="115">
        <v>8</v>
      </c>
      <c r="CB225" s="115">
        <v>7</v>
      </c>
      <c r="CC225" s="115">
        <v>4</v>
      </c>
      <c r="CD225" s="115">
        <v>11</v>
      </c>
      <c r="CE225" s="115">
        <v>19</v>
      </c>
      <c r="CF225" s="115">
        <v>17</v>
      </c>
    </row>
    <row r="226" spans="1:84" x14ac:dyDescent="0.25">
      <c r="A226" s="17"/>
      <c r="B226" s="17"/>
      <c r="C226" s="17"/>
      <c r="D226" s="17"/>
      <c r="E226" s="11"/>
      <c r="F226" s="27" t="s">
        <v>68</v>
      </c>
      <c r="G226" s="106" t="e">
        <f ca="1" xml:space="preserve"> G225/G8</f>
        <v>#REF!</v>
      </c>
      <c r="H226" s="74" t="e">
        <f>IF(H8=0, 0, H225/H8)</f>
        <v>#REF!</v>
      </c>
      <c r="I226" s="74">
        <v>6.838191298401573E-4</v>
      </c>
      <c r="J226" s="74">
        <v>5.9762656876974297E-4</v>
      </c>
      <c r="K226" s="74">
        <v>1.1094043352107869E-3</v>
      </c>
      <c r="L226" s="74">
        <v>6.8166325835037494E-4</v>
      </c>
      <c r="M226" s="74">
        <v>2.1269355113152969E-3</v>
      </c>
      <c r="N226" s="74">
        <v>1.1920980926430518E-3</v>
      </c>
      <c r="O226" s="74">
        <v>1.5933878663940013E-2</v>
      </c>
      <c r="P226" s="74">
        <v>7.6641403389253167E-4</v>
      </c>
      <c r="Q226" s="74">
        <v>1.2754017515517388E-3</v>
      </c>
      <c r="R226" s="74">
        <v>3.3906925489531238E-4</v>
      </c>
      <c r="S226" s="74">
        <v>3.3846674564224065E-4</v>
      </c>
      <c r="T226" s="74">
        <v>5.0757127146603504E-4</v>
      </c>
      <c r="U226" s="74">
        <v>4.2240432542029231E-4</v>
      </c>
      <c r="V226" s="74">
        <v>3.3658700774150119E-4</v>
      </c>
      <c r="W226" s="74">
        <v>5.8705132505870511E-4</v>
      </c>
      <c r="X226" s="74">
        <v>1.6723806338322602E-4</v>
      </c>
      <c r="Y226" s="74">
        <v>8.358408559010364E-5</v>
      </c>
      <c r="Z226" s="74">
        <v>4.1739711161198763E-4</v>
      </c>
      <c r="AA226" s="74">
        <v>4.169098640873843E-4</v>
      </c>
      <c r="AB226" s="74">
        <v>1.6630633627141194E-4</v>
      </c>
      <c r="AC226" s="74">
        <v>5.804311774461028E-4</v>
      </c>
      <c r="AD226" s="74">
        <v>9.9370652533951648E-4</v>
      </c>
      <c r="AE226" s="74">
        <v>5.7851239669421491E-4</v>
      </c>
      <c r="AF226" s="74">
        <v>9.8928276999175608E-4</v>
      </c>
      <c r="AG226" s="74">
        <v>1.3990618056127068E-2</v>
      </c>
      <c r="AH226" s="74">
        <v>5.7513762221674469E-4</v>
      </c>
      <c r="AI226" s="74">
        <v>1.3542350623768877E-2</v>
      </c>
      <c r="AJ226" s="74">
        <v>3.2832635639825985E-4</v>
      </c>
      <c r="AK226" s="74">
        <v>1.3378200919238345E-2</v>
      </c>
      <c r="AL226" s="74">
        <v>5.7400574005740061E-4</v>
      </c>
      <c r="AM226" s="74">
        <v>1.3356276630612915E-2</v>
      </c>
      <c r="AN226" s="74">
        <v>8.176614881439084E-5</v>
      </c>
      <c r="AO226" s="74">
        <v>6.7561861329279622E-4</v>
      </c>
      <c r="AP226" s="74">
        <v>1.3486176668914362E-2</v>
      </c>
      <c r="AQ226" s="74">
        <v>4.8851978505129456E-4</v>
      </c>
      <c r="AR226" s="74">
        <v>8.4146751935375297E-5</v>
      </c>
      <c r="AS226" s="74">
        <v>1.6812373907195696E-4</v>
      </c>
      <c r="AT226" s="74">
        <v>3.3585222502099076E-4</v>
      </c>
      <c r="AU226" s="74">
        <v>5.0322905309066511E-4</v>
      </c>
      <c r="AV226" s="74">
        <v>4.1949828005705174E-4</v>
      </c>
      <c r="AW226" s="74">
        <v>2.517200872629636E-4</v>
      </c>
      <c r="AX226" s="74">
        <v>4.187604690117253E-4</v>
      </c>
      <c r="AY226" s="74">
        <v>8.370302167908261E-5</v>
      </c>
      <c r="AZ226" s="74">
        <v>8.3633018315631012E-5</v>
      </c>
      <c r="BA226" s="74">
        <v>2.5056376847907793E-4</v>
      </c>
      <c r="BB226" s="74">
        <v>8.3368070029178826E-4</v>
      </c>
      <c r="BC226" s="74">
        <v>4.9850448654037882E-4</v>
      </c>
      <c r="BD226" s="74">
        <v>6.6362505184570713E-4</v>
      </c>
      <c r="BE226" s="74">
        <v>2.486737400530504E-4</v>
      </c>
      <c r="BF226" s="74">
        <v>2.4834437086092715E-4</v>
      </c>
      <c r="BG226" s="74">
        <v>0</v>
      </c>
      <c r="BH226" s="74">
        <v>2.4756560488529462E-4</v>
      </c>
      <c r="BI226" s="74">
        <v>6.5968500041230314E-4</v>
      </c>
      <c r="BJ226" s="74">
        <v>5.7722437536076524E-4</v>
      </c>
      <c r="BK226" s="74">
        <v>4.9496782709123905E-4</v>
      </c>
      <c r="BL226" s="74">
        <v>5.7708161582852436E-4</v>
      </c>
      <c r="BM226" s="74">
        <v>1.6488046166529267E-4</v>
      </c>
      <c r="BN226" s="74">
        <v>8.2270670505964628E-4</v>
      </c>
      <c r="BO226" s="74">
        <v>1.644331168297295E-4</v>
      </c>
      <c r="BP226" s="74">
        <v>6.57786548265088E-4</v>
      </c>
      <c r="BQ226" s="74">
        <v>4.9301561216105174E-4</v>
      </c>
      <c r="BR226" s="74">
        <v>3.2805708193225621E-4</v>
      </c>
      <c r="BS226" s="74">
        <v>2.4590163934426229E-4</v>
      </c>
      <c r="BT226" s="74">
        <v>5.7377049180327869E-4</v>
      </c>
      <c r="BU226" s="74">
        <v>4.0983606557377049E-4</v>
      </c>
      <c r="BV226" s="74">
        <v>6.5541536949041451E-4</v>
      </c>
      <c r="BW226" s="74">
        <v>1.0638297872340426E-3</v>
      </c>
      <c r="BX226" s="74">
        <v>5.7194215213661242E-4</v>
      </c>
      <c r="BY226" s="74">
        <v>6.5247532827664959E-4</v>
      </c>
      <c r="BZ226" s="74">
        <v>7.3367571533382249E-4</v>
      </c>
      <c r="CA226" s="74">
        <v>6.5274151436031332E-4</v>
      </c>
      <c r="CB226" s="74">
        <v>5.706366674818619E-4</v>
      </c>
      <c r="CC226" s="74">
        <v>3.2597180343900254E-4</v>
      </c>
      <c r="CD226" s="74">
        <v>8.9554669054791171E-4</v>
      </c>
      <c r="CE226" s="74">
        <v>1.5466015466015467E-3</v>
      </c>
      <c r="CF226" s="74">
        <v>1.3834635416666667E-3</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4.25" customHeight="1"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0</v>
      </c>
      <c r="J233" s="73">
        <v>0</v>
      </c>
      <c r="K233" s="73">
        <v>0</v>
      </c>
      <c r="L233" s="73">
        <v>0</v>
      </c>
      <c r="M233" s="73">
        <v>0</v>
      </c>
      <c r="N233" s="73">
        <v>0</v>
      </c>
      <c r="O233" s="73">
        <v>0</v>
      </c>
      <c r="P233" s="73">
        <v>1</v>
      </c>
      <c r="Q233" s="73">
        <v>2</v>
      </c>
      <c r="R233" s="73">
        <v>1</v>
      </c>
      <c r="S233" s="73">
        <v>1</v>
      </c>
      <c r="T233" s="73">
        <v>2</v>
      </c>
      <c r="U233" s="73">
        <v>3</v>
      </c>
      <c r="V233" s="73">
        <v>2</v>
      </c>
      <c r="W233" s="73">
        <v>0</v>
      </c>
      <c r="X233" s="73">
        <v>1</v>
      </c>
      <c r="Y233" s="73">
        <v>1</v>
      </c>
      <c r="Z233" s="73">
        <v>0</v>
      </c>
      <c r="AA233" s="73">
        <v>0</v>
      </c>
      <c r="AB233" s="73">
        <v>2</v>
      </c>
      <c r="AC233" s="73">
        <v>2</v>
      </c>
      <c r="AD233" s="73">
        <v>0</v>
      </c>
      <c r="AE233" s="73">
        <v>0</v>
      </c>
      <c r="AF233" s="73">
        <v>0</v>
      </c>
      <c r="AG233" s="73">
        <v>0</v>
      </c>
      <c r="AH233" s="73">
        <v>0</v>
      </c>
      <c r="AI233" s="73">
        <v>0</v>
      </c>
      <c r="AJ233" s="73">
        <v>0</v>
      </c>
      <c r="AK233" s="73">
        <v>0</v>
      </c>
      <c r="AL233" s="73">
        <v>0</v>
      </c>
      <c r="AM233" s="73">
        <v>0</v>
      </c>
      <c r="AN233" s="73">
        <v>0</v>
      </c>
      <c r="AO233" s="73">
        <v>0</v>
      </c>
      <c r="AP233" s="73">
        <v>0</v>
      </c>
      <c r="AQ233" s="73">
        <v>0</v>
      </c>
      <c r="AR233" s="73">
        <v>0</v>
      </c>
      <c r="AS233" s="73">
        <v>0</v>
      </c>
      <c r="AT233" s="73">
        <v>0</v>
      </c>
      <c r="AU233" s="73">
        <v>0</v>
      </c>
      <c r="AV233" s="73">
        <v>0</v>
      </c>
      <c r="AW233" s="73">
        <v>1</v>
      </c>
      <c r="AX233" s="73">
        <v>2</v>
      </c>
      <c r="AY233" s="73">
        <v>1</v>
      </c>
      <c r="AZ233" s="73">
        <v>1</v>
      </c>
      <c r="BA233" s="73">
        <v>2</v>
      </c>
      <c r="BB233" s="73">
        <v>2</v>
      </c>
      <c r="BC233" s="73">
        <v>2</v>
      </c>
      <c r="BD233" s="73">
        <v>2</v>
      </c>
      <c r="BE233" s="73">
        <v>2</v>
      </c>
      <c r="BF233" s="73">
        <v>4</v>
      </c>
      <c r="BG233" s="73">
        <v>3</v>
      </c>
      <c r="BH233" s="73">
        <v>3</v>
      </c>
      <c r="BI233" s="73">
        <v>3</v>
      </c>
      <c r="BJ233" s="73">
        <v>3</v>
      </c>
      <c r="BK233" s="73">
        <v>3</v>
      </c>
      <c r="BL233" s="73">
        <v>3</v>
      </c>
      <c r="BM233" s="73">
        <v>3</v>
      </c>
      <c r="BN233" s="73">
        <v>3</v>
      </c>
      <c r="BO233" s="73">
        <v>3</v>
      </c>
      <c r="BP233" s="73">
        <v>3</v>
      </c>
      <c r="BQ233" s="73">
        <v>3</v>
      </c>
      <c r="BR233" s="73">
        <v>3</v>
      </c>
      <c r="BS233" s="73">
        <v>3</v>
      </c>
      <c r="BT233" s="73">
        <v>2</v>
      </c>
      <c r="BU233" s="73">
        <v>2</v>
      </c>
      <c r="BV233" s="73">
        <v>3</v>
      </c>
      <c r="BW233" s="73">
        <v>2</v>
      </c>
      <c r="BX233" s="73">
        <v>3</v>
      </c>
      <c r="BY233" s="73">
        <v>3</v>
      </c>
      <c r="BZ233" s="73">
        <v>2</v>
      </c>
      <c r="CA233" s="73">
        <v>2</v>
      </c>
      <c r="CB233" s="73">
        <v>3</v>
      </c>
      <c r="CC233" s="73">
        <v>3</v>
      </c>
      <c r="CD233" s="73">
        <v>3</v>
      </c>
      <c r="CE233" s="73">
        <v>3</v>
      </c>
      <c r="CF233" s="73">
        <v>3</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1</v>
      </c>
      <c r="J234" s="73">
        <v>1</v>
      </c>
      <c r="K234" s="73">
        <v>1</v>
      </c>
      <c r="L234" s="73">
        <v>1</v>
      </c>
      <c r="M234" s="73">
        <v>1</v>
      </c>
      <c r="N234" s="73">
        <v>1</v>
      </c>
      <c r="O234" s="73">
        <v>1</v>
      </c>
      <c r="P234" s="73">
        <v>1</v>
      </c>
      <c r="Q234" s="73">
        <v>0</v>
      </c>
      <c r="R234" s="73">
        <v>2</v>
      </c>
      <c r="S234" s="73">
        <v>2</v>
      </c>
      <c r="T234" s="73">
        <v>2</v>
      </c>
      <c r="U234" s="73">
        <v>1</v>
      </c>
      <c r="V234" s="73">
        <v>1</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1</v>
      </c>
      <c r="AM234" s="73">
        <v>1</v>
      </c>
      <c r="AN234" s="73">
        <v>1</v>
      </c>
      <c r="AO234" s="73">
        <v>1</v>
      </c>
      <c r="AP234" s="73">
        <v>1</v>
      </c>
      <c r="AQ234" s="73">
        <v>1</v>
      </c>
      <c r="AR234" s="73">
        <v>1</v>
      </c>
      <c r="AS234" s="73">
        <v>1</v>
      </c>
      <c r="AT234" s="73">
        <v>1</v>
      </c>
      <c r="AU234" s="73">
        <v>1</v>
      </c>
      <c r="AV234" s="73">
        <v>1</v>
      </c>
      <c r="AW234" s="73">
        <v>1</v>
      </c>
      <c r="AX234" s="73">
        <v>1</v>
      </c>
      <c r="AY234" s="73">
        <v>1</v>
      </c>
      <c r="AZ234" s="73">
        <v>1</v>
      </c>
      <c r="BA234" s="73">
        <v>0</v>
      </c>
      <c r="BB234" s="73">
        <v>0</v>
      </c>
      <c r="BC234" s="73">
        <v>0</v>
      </c>
      <c r="BD234" s="73">
        <v>0</v>
      </c>
      <c r="BE234" s="73">
        <v>0</v>
      </c>
      <c r="BF234" s="73">
        <v>0</v>
      </c>
      <c r="BG234" s="73">
        <v>0</v>
      </c>
      <c r="BH234" s="73">
        <v>0</v>
      </c>
      <c r="BI234" s="73">
        <v>0</v>
      </c>
      <c r="BJ234" s="73">
        <v>0</v>
      </c>
      <c r="BK234" s="73">
        <v>0</v>
      </c>
      <c r="BL234" s="73">
        <v>0</v>
      </c>
      <c r="BM234" s="73">
        <v>0</v>
      </c>
      <c r="BN234" s="73">
        <v>0</v>
      </c>
      <c r="BO234" s="73">
        <v>0</v>
      </c>
      <c r="BP234" s="73">
        <v>0</v>
      </c>
      <c r="BQ234" s="73">
        <v>0</v>
      </c>
      <c r="BR234" s="73">
        <v>0</v>
      </c>
      <c r="BS234" s="73">
        <v>0</v>
      </c>
      <c r="BT234" s="73">
        <v>1</v>
      </c>
      <c r="BU234" s="73">
        <v>1</v>
      </c>
      <c r="BV234" s="73">
        <v>1</v>
      </c>
      <c r="BW234" s="73">
        <v>1</v>
      </c>
      <c r="BX234" s="73">
        <v>1</v>
      </c>
      <c r="BY234" s="73">
        <v>1</v>
      </c>
      <c r="BZ234" s="73">
        <v>1</v>
      </c>
      <c r="CA234" s="73">
        <v>1</v>
      </c>
      <c r="CB234" s="73">
        <v>0</v>
      </c>
      <c r="CC234" s="73">
        <v>0</v>
      </c>
      <c r="CD234" s="73">
        <v>0</v>
      </c>
      <c r="CE234" s="73">
        <v>0</v>
      </c>
      <c r="CF234" s="73">
        <v>0</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141</v>
      </c>
      <c r="J235" s="73">
        <v>146</v>
      </c>
      <c r="K235" s="73">
        <v>147</v>
      </c>
      <c r="L235" s="73">
        <v>144</v>
      </c>
      <c r="M235" s="73">
        <v>146</v>
      </c>
      <c r="N235" s="73">
        <v>144</v>
      </c>
      <c r="O235" s="73">
        <v>144</v>
      </c>
      <c r="P235" s="73">
        <v>139</v>
      </c>
      <c r="Q235" s="73">
        <v>139</v>
      </c>
      <c r="R235" s="73">
        <v>142</v>
      </c>
      <c r="S235" s="73">
        <v>138</v>
      </c>
      <c r="T235" s="73">
        <v>137</v>
      </c>
      <c r="U235" s="73">
        <v>139</v>
      </c>
      <c r="V235" s="73">
        <v>143</v>
      </c>
      <c r="W235" s="73">
        <v>140</v>
      </c>
      <c r="X235" s="73">
        <v>148</v>
      </c>
      <c r="Y235" s="73">
        <v>154</v>
      </c>
      <c r="Z235" s="73">
        <v>152</v>
      </c>
      <c r="AA235" s="73">
        <v>150</v>
      </c>
      <c r="AB235" s="73">
        <v>139</v>
      </c>
      <c r="AC235" s="73">
        <v>141</v>
      </c>
      <c r="AD235" s="73">
        <v>146</v>
      </c>
      <c r="AE235" s="73">
        <v>149</v>
      </c>
      <c r="AF235" s="73">
        <v>151</v>
      </c>
      <c r="AG235" s="73">
        <v>159</v>
      </c>
      <c r="AH235" s="73">
        <v>159</v>
      </c>
      <c r="AI235" s="73">
        <v>171</v>
      </c>
      <c r="AJ235" s="73">
        <v>171</v>
      </c>
      <c r="AK235" s="73">
        <v>173</v>
      </c>
      <c r="AL235" s="73">
        <v>173</v>
      </c>
      <c r="AM235" s="73">
        <v>175</v>
      </c>
      <c r="AN235" s="73">
        <v>179</v>
      </c>
      <c r="AO235" s="73">
        <v>185</v>
      </c>
      <c r="AP235" s="73">
        <v>187</v>
      </c>
      <c r="AQ235" s="73">
        <v>188</v>
      </c>
      <c r="AR235" s="73">
        <v>192</v>
      </c>
      <c r="AS235" s="73">
        <v>195</v>
      </c>
      <c r="AT235" s="73">
        <v>196</v>
      </c>
      <c r="AU235" s="73">
        <v>196</v>
      </c>
      <c r="AV235" s="73">
        <v>196</v>
      </c>
      <c r="AW235" s="73">
        <v>198</v>
      </c>
      <c r="AX235" s="73">
        <v>210</v>
      </c>
      <c r="AY235" s="73">
        <v>224</v>
      </c>
      <c r="AZ235" s="73">
        <v>235</v>
      </c>
      <c r="BA235" s="73">
        <v>236</v>
      </c>
      <c r="BB235" s="73">
        <v>239</v>
      </c>
      <c r="BC235" s="73">
        <v>248</v>
      </c>
      <c r="BD235" s="73">
        <v>249</v>
      </c>
      <c r="BE235" s="73">
        <v>257</v>
      </c>
      <c r="BF235" s="73">
        <v>258</v>
      </c>
      <c r="BG235" s="73">
        <v>260</v>
      </c>
      <c r="BH235" s="73">
        <v>270</v>
      </c>
      <c r="BI235" s="73">
        <v>274</v>
      </c>
      <c r="BJ235" s="73">
        <v>274</v>
      </c>
      <c r="BK235" s="73">
        <v>282</v>
      </c>
      <c r="BL235" s="73">
        <v>290</v>
      </c>
      <c r="BM235" s="73">
        <v>289</v>
      </c>
      <c r="BN235" s="73">
        <v>300</v>
      </c>
      <c r="BO235" s="73">
        <v>303</v>
      </c>
      <c r="BP235" s="73">
        <v>309</v>
      </c>
      <c r="BQ235" s="73">
        <v>312</v>
      </c>
      <c r="BR235" s="73">
        <v>319</v>
      </c>
      <c r="BS235" s="73">
        <v>320</v>
      </c>
      <c r="BT235" s="73">
        <v>319</v>
      </c>
      <c r="BU235" s="73">
        <v>321</v>
      </c>
      <c r="BV235" s="73">
        <v>326</v>
      </c>
      <c r="BW235" s="73">
        <v>337</v>
      </c>
      <c r="BX235" s="73">
        <v>336</v>
      </c>
      <c r="BY235" s="73">
        <v>339</v>
      </c>
      <c r="BZ235" s="73">
        <v>349</v>
      </c>
      <c r="CA235" s="73">
        <v>355</v>
      </c>
      <c r="CB235" s="73">
        <v>363</v>
      </c>
      <c r="CC235" s="73">
        <v>363</v>
      </c>
      <c r="CD235" s="73">
        <v>371</v>
      </c>
      <c r="CE235" s="73">
        <v>385</v>
      </c>
      <c r="CF235" s="73">
        <v>405</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107</v>
      </c>
      <c r="J236" s="73">
        <v>109</v>
      </c>
      <c r="K236" s="73">
        <v>108</v>
      </c>
      <c r="L236" s="73">
        <v>108</v>
      </c>
      <c r="M236" s="73">
        <v>107</v>
      </c>
      <c r="N236" s="73">
        <v>109</v>
      </c>
      <c r="O236" s="73">
        <v>114</v>
      </c>
      <c r="P236" s="73">
        <v>108</v>
      </c>
      <c r="Q236" s="73">
        <v>111</v>
      </c>
      <c r="R236" s="73">
        <v>107</v>
      </c>
      <c r="S236" s="73">
        <v>108</v>
      </c>
      <c r="T236" s="73">
        <v>108</v>
      </c>
      <c r="U236" s="73">
        <v>107</v>
      </c>
      <c r="V236" s="73">
        <v>109</v>
      </c>
      <c r="W236" s="73">
        <v>108</v>
      </c>
      <c r="X236" s="73">
        <v>109</v>
      </c>
      <c r="Y236" s="73">
        <v>109</v>
      </c>
      <c r="Z236" s="73">
        <v>110</v>
      </c>
      <c r="AA236" s="73">
        <v>112</v>
      </c>
      <c r="AB236" s="73">
        <v>111</v>
      </c>
      <c r="AC236" s="73">
        <v>111</v>
      </c>
      <c r="AD236" s="73">
        <v>112</v>
      </c>
      <c r="AE236" s="73">
        <v>113</v>
      </c>
      <c r="AF236" s="73">
        <v>114</v>
      </c>
      <c r="AG236" s="73">
        <v>111</v>
      </c>
      <c r="AH236" s="73">
        <v>116</v>
      </c>
      <c r="AI236" s="73">
        <v>114</v>
      </c>
      <c r="AJ236" s="73">
        <v>114</v>
      </c>
      <c r="AK236" s="73">
        <v>115</v>
      </c>
      <c r="AL236" s="73">
        <v>114</v>
      </c>
      <c r="AM236" s="73">
        <v>112</v>
      </c>
      <c r="AN236" s="73">
        <v>114</v>
      </c>
      <c r="AO236" s="73">
        <v>114</v>
      </c>
      <c r="AP236" s="73">
        <v>114</v>
      </c>
      <c r="AQ236" s="73">
        <v>114</v>
      </c>
      <c r="AR236" s="73">
        <v>115</v>
      </c>
      <c r="AS236" s="73">
        <v>115</v>
      </c>
      <c r="AT236" s="73">
        <v>115</v>
      </c>
      <c r="AU236" s="73">
        <v>113</v>
      </c>
      <c r="AV236" s="73">
        <v>112</v>
      </c>
      <c r="AW236" s="73">
        <v>113</v>
      </c>
      <c r="AX236" s="73">
        <v>112</v>
      </c>
      <c r="AY236" s="73">
        <v>114</v>
      </c>
      <c r="AZ236" s="73">
        <v>112</v>
      </c>
      <c r="BA236" s="73">
        <v>115</v>
      </c>
      <c r="BB236" s="73">
        <v>114</v>
      </c>
      <c r="BC236" s="73">
        <v>114</v>
      </c>
      <c r="BD236" s="73">
        <v>106</v>
      </c>
      <c r="BE236" s="73">
        <v>105</v>
      </c>
      <c r="BF236" s="73">
        <v>107</v>
      </c>
      <c r="BG236" s="73">
        <v>107</v>
      </c>
      <c r="BH236" s="73">
        <v>108</v>
      </c>
      <c r="BI236" s="73">
        <v>105</v>
      </c>
      <c r="BJ236" s="73">
        <v>105</v>
      </c>
      <c r="BK236" s="73">
        <v>108</v>
      </c>
      <c r="BL236" s="73">
        <v>109</v>
      </c>
      <c r="BM236" s="73">
        <v>108</v>
      </c>
      <c r="BN236" s="73">
        <v>104</v>
      </c>
      <c r="BO236" s="73">
        <v>103</v>
      </c>
      <c r="BP236" s="73">
        <v>102</v>
      </c>
      <c r="BQ236" s="73">
        <v>101</v>
      </c>
      <c r="BR236" s="73">
        <v>103</v>
      </c>
      <c r="BS236" s="73">
        <v>101</v>
      </c>
      <c r="BT236" s="73">
        <v>103</v>
      </c>
      <c r="BU236" s="73">
        <v>105</v>
      </c>
      <c r="BV236" s="73">
        <v>102</v>
      </c>
      <c r="BW236" s="73">
        <v>104</v>
      </c>
      <c r="BX236" s="73">
        <v>100</v>
      </c>
      <c r="BY236" s="73">
        <v>99</v>
      </c>
      <c r="BZ236" s="73">
        <v>99</v>
      </c>
      <c r="CA236" s="73">
        <v>102</v>
      </c>
      <c r="CB236" s="73">
        <v>100</v>
      </c>
      <c r="CC236" s="73">
        <v>100</v>
      </c>
      <c r="CD236" s="73">
        <v>102</v>
      </c>
      <c r="CE236" s="73">
        <v>102</v>
      </c>
      <c r="CF236" s="73">
        <v>103</v>
      </c>
    </row>
    <row r="237" spans="1:84" x14ac:dyDescent="0.25">
      <c r="A237" s="17"/>
      <c r="B237" s="17"/>
      <c r="C237" s="17"/>
      <c r="D237" s="17"/>
      <c r="E237" s="11"/>
      <c r="F237" s="159" t="s">
        <v>212</v>
      </c>
      <c r="G237" s="111" t="e">
        <f ca="1">(INDIRECT("H237")+INDIRECT("I237")+INDIRECT("J237")+INDIRECT("K237")+INDIRECT("L237")+INDIRECT("M237")+INDIRECT("N237")+INDIRECT("O237")+INDIRECT("P237")+INDIRECT("Q237")+INDIRECT("R237")+INDIRECT("S237")) / 12</f>
        <v>#REF!</v>
      </c>
      <c r="H237" s="73" t="e">
        <f>#REF!</f>
        <v>#REF!</v>
      </c>
      <c r="I237" s="73">
        <v>75</v>
      </c>
      <c r="J237" s="73">
        <v>75</v>
      </c>
      <c r="K237" s="73">
        <v>75</v>
      </c>
      <c r="L237" s="73">
        <v>75</v>
      </c>
      <c r="M237" s="73">
        <v>75</v>
      </c>
      <c r="N237" s="73">
        <v>75</v>
      </c>
      <c r="O237" s="73">
        <v>75</v>
      </c>
      <c r="P237" s="73">
        <v>75</v>
      </c>
      <c r="Q237" s="73">
        <v>63</v>
      </c>
      <c r="R237" s="73">
        <v>63</v>
      </c>
      <c r="S237" s="73">
        <v>63</v>
      </c>
      <c r="T237" s="73">
        <v>63</v>
      </c>
      <c r="U237" s="73">
        <v>63</v>
      </c>
      <c r="V237" s="73">
        <v>63</v>
      </c>
      <c r="W237" s="73">
        <v>63</v>
      </c>
      <c r="X237" s="73">
        <v>63</v>
      </c>
      <c r="Y237" s="73">
        <v>63</v>
      </c>
      <c r="Z237" s="73">
        <v>63</v>
      </c>
      <c r="AA237" s="73">
        <v>63</v>
      </c>
      <c r="AB237" s="73">
        <v>63</v>
      </c>
      <c r="AC237" s="73">
        <v>64</v>
      </c>
      <c r="AD237" s="73">
        <v>62</v>
      </c>
      <c r="AE237" s="73">
        <v>62</v>
      </c>
      <c r="AF237" s="73">
        <v>62</v>
      </c>
      <c r="AG237" s="73">
        <v>61</v>
      </c>
      <c r="AH237" s="73">
        <v>34</v>
      </c>
      <c r="AI237" s="73">
        <v>35</v>
      </c>
      <c r="AJ237" s="73">
        <v>35</v>
      </c>
      <c r="AK237" s="73">
        <v>35</v>
      </c>
      <c r="AL237" s="73">
        <v>35</v>
      </c>
      <c r="AM237" s="73">
        <v>35</v>
      </c>
      <c r="AN237" s="73">
        <v>34</v>
      </c>
      <c r="AO237" s="73">
        <v>34</v>
      </c>
      <c r="AP237" s="73">
        <v>34</v>
      </c>
      <c r="AQ237" s="73">
        <v>34</v>
      </c>
      <c r="AR237" s="73">
        <v>34</v>
      </c>
      <c r="AS237" s="73">
        <v>36</v>
      </c>
      <c r="AT237" s="73">
        <v>36</v>
      </c>
      <c r="AU237" s="73">
        <v>35</v>
      </c>
      <c r="AV237" s="73">
        <v>35</v>
      </c>
      <c r="AW237" s="73">
        <v>35</v>
      </c>
      <c r="AX237" s="73">
        <v>35</v>
      </c>
      <c r="AY237" s="73">
        <v>33</v>
      </c>
      <c r="AZ237" s="73">
        <v>34</v>
      </c>
      <c r="BA237" s="73">
        <v>14</v>
      </c>
      <c r="BB237" s="73">
        <v>13</v>
      </c>
      <c r="BC237" s="73">
        <v>13</v>
      </c>
      <c r="BD237" s="73">
        <v>11</v>
      </c>
      <c r="BE237" s="73">
        <v>11</v>
      </c>
      <c r="BF237" s="73">
        <v>12</v>
      </c>
      <c r="BG237" s="73">
        <v>12</v>
      </c>
      <c r="BH237" s="73">
        <v>12</v>
      </c>
      <c r="BI237" s="73">
        <v>13</v>
      </c>
      <c r="BJ237" s="73">
        <v>12</v>
      </c>
      <c r="BK237" s="73">
        <v>11</v>
      </c>
      <c r="BL237" s="73">
        <v>9</v>
      </c>
      <c r="BM237" s="73">
        <v>10</v>
      </c>
      <c r="BN237" s="73">
        <v>10</v>
      </c>
      <c r="BO237" s="73">
        <v>10</v>
      </c>
      <c r="BP237" s="73">
        <v>10</v>
      </c>
      <c r="BQ237" s="73">
        <v>10</v>
      </c>
      <c r="BR237" s="73">
        <v>11</v>
      </c>
      <c r="BS237" s="73">
        <v>12</v>
      </c>
      <c r="BT237" s="73">
        <v>12</v>
      </c>
      <c r="BU237" s="73">
        <v>12</v>
      </c>
      <c r="BV237" s="73">
        <v>10</v>
      </c>
      <c r="BW237" s="73">
        <v>10</v>
      </c>
      <c r="BX237" s="73">
        <v>9</v>
      </c>
      <c r="BY237" s="73">
        <v>11</v>
      </c>
      <c r="BZ237" s="73">
        <v>10</v>
      </c>
      <c r="CA237" s="73">
        <v>10</v>
      </c>
      <c r="CB237" s="73">
        <v>10</v>
      </c>
      <c r="CC237" s="73">
        <v>7</v>
      </c>
      <c r="CD237" s="73">
        <v>6</v>
      </c>
      <c r="CE237" s="73">
        <v>7</v>
      </c>
      <c r="CF237" s="73">
        <v>8</v>
      </c>
    </row>
    <row r="238" spans="1:84" x14ac:dyDescent="0.25">
      <c r="A238" s="17"/>
      <c r="B238" s="17"/>
      <c r="C238" s="17"/>
      <c r="D238" s="17"/>
      <c r="E238" s="11"/>
      <c r="F238" s="159" t="s">
        <v>213</v>
      </c>
      <c r="G238" s="111" t="e">
        <f ca="1">(INDIRECT("H238")+INDIRECT("I238")+INDIRECT("J238")+INDIRECT("K238")+INDIRECT("L238")+INDIRECT("M238")+INDIRECT("N238")+INDIRECT("O238")+INDIRECT("P238")+INDIRECT("Q238")+INDIRECT("R238")+INDIRECT("S238")) / 12</f>
        <v>#REF!</v>
      </c>
      <c r="H238" s="73" t="e">
        <f>#REF!</f>
        <v>#REF!</v>
      </c>
      <c r="I238" s="73">
        <v>4</v>
      </c>
      <c r="J238" s="73">
        <v>4</v>
      </c>
      <c r="K238" s="73">
        <v>4</v>
      </c>
      <c r="L238" s="73">
        <v>4</v>
      </c>
      <c r="M238" s="73">
        <v>4</v>
      </c>
      <c r="N238" s="73">
        <v>4</v>
      </c>
      <c r="O238" s="73">
        <v>1</v>
      </c>
      <c r="P238" s="73">
        <v>1</v>
      </c>
      <c r="Q238" s="73">
        <v>4</v>
      </c>
      <c r="R238" s="73">
        <v>1</v>
      </c>
      <c r="S238" s="73">
        <v>1</v>
      </c>
      <c r="T238" s="73">
        <v>1</v>
      </c>
      <c r="U238" s="73">
        <v>1</v>
      </c>
      <c r="V238" s="73">
        <v>1</v>
      </c>
      <c r="W238" s="73">
        <v>35</v>
      </c>
      <c r="X238" s="73">
        <v>35</v>
      </c>
      <c r="Y238" s="73">
        <v>6</v>
      </c>
      <c r="Z238" s="73">
        <v>5</v>
      </c>
      <c r="AA238" s="73">
        <v>5</v>
      </c>
      <c r="AB238" s="73">
        <v>4</v>
      </c>
      <c r="AC238" s="73">
        <v>4</v>
      </c>
      <c r="AD238" s="73">
        <v>26</v>
      </c>
      <c r="AE238" s="73">
        <v>24</v>
      </c>
      <c r="AF238" s="73">
        <v>24</v>
      </c>
      <c r="AG238" s="73">
        <v>24</v>
      </c>
      <c r="AH238" s="73">
        <v>24</v>
      </c>
      <c r="AI238" s="73">
        <v>24</v>
      </c>
      <c r="AJ238" s="73">
        <v>24</v>
      </c>
      <c r="AK238" s="73">
        <v>24</v>
      </c>
      <c r="AL238" s="73">
        <v>24</v>
      </c>
      <c r="AM238" s="73">
        <v>24</v>
      </c>
      <c r="AN238" s="73">
        <v>20</v>
      </c>
      <c r="AO238" s="73">
        <v>20</v>
      </c>
      <c r="AP238" s="73">
        <v>20</v>
      </c>
      <c r="AQ238" s="73">
        <v>20</v>
      </c>
      <c r="AR238" s="73">
        <v>20</v>
      </c>
      <c r="AS238" s="73">
        <v>20</v>
      </c>
      <c r="AT238" s="73">
        <v>20</v>
      </c>
      <c r="AU238" s="73">
        <v>20</v>
      </c>
      <c r="AV238" s="73">
        <v>20</v>
      </c>
      <c r="AW238" s="73">
        <v>19</v>
      </c>
      <c r="AX238" s="73">
        <v>19</v>
      </c>
      <c r="AY238" s="73">
        <v>20</v>
      </c>
      <c r="AZ238" s="73">
        <v>20</v>
      </c>
      <c r="BA238" s="73">
        <v>20</v>
      </c>
      <c r="BB238" s="73">
        <v>19</v>
      </c>
      <c r="BC238" s="73">
        <v>19</v>
      </c>
      <c r="BD238" s="73">
        <v>19</v>
      </c>
      <c r="BE238" s="73">
        <v>19</v>
      </c>
      <c r="BF238" s="73">
        <v>19</v>
      </c>
      <c r="BG238" s="73">
        <v>19</v>
      </c>
      <c r="BH238" s="73">
        <v>19</v>
      </c>
      <c r="BI238" s="73">
        <v>19</v>
      </c>
      <c r="BJ238" s="73">
        <v>17</v>
      </c>
      <c r="BK238" s="73">
        <v>17</v>
      </c>
      <c r="BL238" s="73">
        <v>15</v>
      </c>
      <c r="BM238" s="73">
        <v>15</v>
      </c>
      <c r="BN238" s="73">
        <v>15</v>
      </c>
      <c r="BO238" s="73">
        <v>15</v>
      </c>
      <c r="BP238" s="73">
        <v>15</v>
      </c>
      <c r="BQ238" s="73">
        <v>15</v>
      </c>
      <c r="BR238" s="73">
        <v>15</v>
      </c>
      <c r="BS238" s="73">
        <v>15</v>
      </c>
      <c r="BT238" s="73">
        <v>15</v>
      </c>
      <c r="BU238" s="73">
        <v>15</v>
      </c>
      <c r="BV238" s="73">
        <v>15</v>
      </c>
      <c r="BW238" s="73">
        <v>15</v>
      </c>
      <c r="BX238" s="73">
        <v>15</v>
      </c>
      <c r="BY238" s="73">
        <v>13</v>
      </c>
      <c r="BZ238" s="73">
        <v>13</v>
      </c>
      <c r="CA238" s="73">
        <v>13</v>
      </c>
      <c r="CB238" s="73">
        <v>13</v>
      </c>
      <c r="CC238" s="73">
        <v>13</v>
      </c>
      <c r="CD238" s="73">
        <v>13</v>
      </c>
      <c r="CE238" s="73">
        <v>13</v>
      </c>
      <c r="CF238" s="73">
        <v>13</v>
      </c>
    </row>
    <row r="239" spans="1:84" ht="13.8" thickBot="1" x14ac:dyDescent="0.3">
      <c r="A239" s="17"/>
      <c r="B239" s="17"/>
      <c r="C239" s="17"/>
      <c r="D239" s="17"/>
      <c r="E239" s="11"/>
      <c r="F239" s="159" t="s">
        <v>214</v>
      </c>
      <c r="G239" s="179" t="e">
        <f ca="1">(INDIRECT("H239")+INDIRECT("I239")+INDIRECT("J239")+INDIRECT("K239")+INDIRECT("L239")+INDIRECT("M239")+INDIRECT("N239")+INDIRECT("O239")+INDIRECT("P239")+INDIRECT("Q239")+INDIRECT("R239")+INDIRECT("S239")) / 12</f>
        <v>#REF!</v>
      </c>
      <c r="H239" s="180" t="e">
        <f>#REF!</f>
        <v>#REF!</v>
      </c>
      <c r="I239" s="180">
        <v>0</v>
      </c>
      <c r="J239" s="180">
        <v>0</v>
      </c>
      <c r="K239" s="180">
        <v>0</v>
      </c>
      <c r="L239" s="180">
        <v>0</v>
      </c>
      <c r="M239" s="180">
        <v>0</v>
      </c>
      <c r="N239" s="180">
        <v>0</v>
      </c>
      <c r="O239" s="180">
        <v>0</v>
      </c>
      <c r="P239" s="180">
        <v>0</v>
      </c>
      <c r="Q239" s="180">
        <v>0</v>
      </c>
      <c r="R239" s="180">
        <v>0</v>
      </c>
      <c r="S239" s="180">
        <v>0</v>
      </c>
      <c r="T239" s="180">
        <v>0</v>
      </c>
      <c r="U239" s="180">
        <v>0</v>
      </c>
      <c r="V239" s="180">
        <v>0</v>
      </c>
      <c r="W239" s="180">
        <v>0</v>
      </c>
      <c r="X239" s="180">
        <v>0</v>
      </c>
      <c r="Y239" s="180">
        <v>0</v>
      </c>
      <c r="Z239" s="180">
        <v>0</v>
      </c>
      <c r="AA239" s="180">
        <v>0</v>
      </c>
      <c r="AB239" s="180">
        <v>0</v>
      </c>
      <c r="AC239" s="180">
        <v>0</v>
      </c>
      <c r="AD239" s="180">
        <v>0</v>
      </c>
      <c r="AE239" s="180">
        <v>0</v>
      </c>
      <c r="AF239" s="180">
        <v>0</v>
      </c>
      <c r="AG239" s="180">
        <v>0</v>
      </c>
      <c r="AH239" s="180">
        <v>0</v>
      </c>
      <c r="AI239" s="180">
        <v>0</v>
      </c>
      <c r="AJ239" s="180">
        <v>0</v>
      </c>
      <c r="AK239" s="180">
        <v>0</v>
      </c>
      <c r="AL239" s="180">
        <v>0</v>
      </c>
      <c r="AM239" s="180">
        <v>0</v>
      </c>
      <c r="AN239" s="180">
        <v>0</v>
      </c>
      <c r="AO239" s="180">
        <v>0</v>
      </c>
      <c r="AP239" s="180">
        <v>0</v>
      </c>
      <c r="AQ239" s="180">
        <v>0</v>
      </c>
      <c r="AR239" s="180">
        <v>0</v>
      </c>
      <c r="AS239" s="180">
        <v>0</v>
      </c>
      <c r="AT239" s="180">
        <v>0</v>
      </c>
      <c r="AU239" s="180">
        <v>0</v>
      </c>
      <c r="AV239" s="180">
        <v>0</v>
      </c>
      <c r="AW239" s="180">
        <v>0</v>
      </c>
      <c r="AX239" s="180">
        <v>0</v>
      </c>
      <c r="AY239" s="180">
        <v>0</v>
      </c>
      <c r="AZ239" s="180">
        <v>0</v>
      </c>
      <c r="BA239" s="180">
        <v>0</v>
      </c>
      <c r="BB239" s="180">
        <v>0</v>
      </c>
      <c r="BC239" s="180">
        <v>0</v>
      </c>
      <c r="BD239" s="180">
        <v>0</v>
      </c>
      <c r="BE239" s="180">
        <v>0</v>
      </c>
      <c r="BF239" s="180">
        <v>0</v>
      </c>
      <c r="BG239" s="180">
        <v>0</v>
      </c>
      <c r="BH239" s="180">
        <v>0</v>
      </c>
      <c r="BI239" s="180">
        <v>0</v>
      </c>
      <c r="BJ239" s="180">
        <v>0</v>
      </c>
      <c r="BK239" s="180">
        <v>0</v>
      </c>
      <c r="BL239" s="180">
        <v>0</v>
      </c>
      <c r="BM239" s="180">
        <v>0</v>
      </c>
      <c r="BN239" s="180">
        <v>0</v>
      </c>
      <c r="BO239" s="180">
        <v>0</v>
      </c>
      <c r="BP239" s="180">
        <v>0</v>
      </c>
      <c r="BQ239" s="180">
        <v>0</v>
      </c>
      <c r="BR239" s="180">
        <v>0</v>
      </c>
      <c r="BS239" s="180">
        <v>0</v>
      </c>
      <c r="BT239" s="180">
        <v>1</v>
      </c>
      <c r="BU239" s="180">
        <v>0</v>
      </c>
      <c r="BV239" s="180">
        <v>0</v>
      </c>
      <c r="BW239" s="180">
        <v>0</v>
      </c>
      <c r="BX239" s="180">
        <v>0</v>
      </c>
      <c r="BY239" s="180">
        <v>0</v>
      </c>
      <c r="BZ239" s="180">
        <v>0</v>
      </c>
      <c r="CA239" s="180">
        <v>0</v>
      </c>
      <c r="CB239" s="180">
        <v>1</v>
      </c>
      <c r="CC239" s="180">
        <v>1</v>
      </c>
      <c r="CD239" s="180">
        <v>1</v>
      </c>
      <c r="CE239" s="180">
        <v>1</v>
      </c>
      <c r="CF239" s="73">
        <v>1</v>
      </c>
    </row>
    <row r="240" spans="1:84" ht="13.8" thickBot="1" x14ac:dyDescent="0.3">
      <c r="A240" s="17"/>
      <c r="B240" s="17"/>
      <c r="C240" s="17"/>
      <c r="D240" s="17"/>
      <c r="E240" s="15"/>
      <c r="F240" s="16"/>
      <c r="G240" s="118"/>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81"/>
    </row>
    <row r="241" spans="1:83" ht="13.8" thickTop="1" x14ac:dyDescent="0.25">
      <c r="A241" s="17"/>
      <c r="B241" s="17"/>
      <c r="C241" s="17"/>
      <c r="D241" s="17"/>
      <c r="E241" s="17"/>
      <c r="F241" s="18"/>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row>
    <row r="242" spans="1:83" x14ac:dyDescent="0.25">
      <c r="A242" s="17"/>
      <c r="B242" s="17"/>
      <c r="C242" s="17"/>
      <c r="D242" s="17"/>
      <c r="E242" s="17"/>
      <c r="F242" s="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row>
    <row r="243" spans="1:83" x14ac:dyDescent="0.25">
      <c r="A243" s="17"/>
      <c r="B243" s="17"/>
      <c r="C243" s="17"/>
      <c r="D243" s="17"/>
      <c r="E243" s="17"/>
      <c r="F243" s="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row>
    <row r="244" spans="1:83" x14ac:dyDescent="0.25">
      <c r="A244" s="17"/>
      <c r="B244" s="17"/>
      <c r="C244" s="17"/>
      <c r="D244" s="17"/>
      <c r="E244" s="17"/>
      <c r="F244" s="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row>
    <row r="245" spans="1:83" x14ac:dyDescent="0.25">
      <c r="A245" s="17"/>
      <c r="B245" s="17"/>
      <c r="C245" s="17"/>
      <c r="D245" s="17"/>
      <c r="E245" s="17"/>
      <c r="F245" s="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row>
    <row r="246" spans="1:83" x14ac:dyDescent="0.25">
      <c r="A246" s="17"/>
      <c r="B246" s="17"/>
      <c r="C246" s="17"/>
      <c r="D246" s="17"/>
      <c r="E246" s="17"/>
      <c r="F246" s="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row>
    <row r="247" spans="1:83" x14ac:dyDescent="0.25">
      <c r="A247" s="17"/>
      <c r="B247" s="17"/>
      <c r="C247" s="17"/>
      <c r="D247" s="17"/>
      <c r="E247" s="17"/>
      <c r="F247" s="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row>
    <row r="248" spans="1:83" x14ac:dyDescent="0.25">
      <c r="A248" s="17"/>
      <c r="B248" s="17"/>
      <c r="C248" s="17"/>
      <c r="D248" s="17"/>
      <c r="E248" s="17"/>
      <c r="F248" s="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row>
    <row r="249" spans="1:83" x14ac:dyDescent="0.25">
      <c r="A249" s="17"/>
      <c r="B249" s="17"/>
      <c r="C249" s="17"/>
      <c r="D249" s="17"/>
      <c r="E249" s="17"/>
      <c r="F249" s="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row>
    <row r="250" spans="1:83" x14ac:dyDescent="0.25">
      <c r="A250" s="17"/>
      <c r="B250" s="17"/>
      <c r="C250" s="17"/>
      <c r="D250" s="17"/>
      <c r="E250" s="17"/>
      <c r="F250" s="18"/>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row>
    <row r="251" spans="1:83" x14ac:dyDescent="0.25">
      <c r="A251" s="17"/>
      <c r="B251" s="17"/>
      <c r="C251" s="17"/>
      <c r="D251" s="17"/>
      <c r="E251" s="17"/>
      <c r="F251" s="18"/>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row>
    <row r="252" spans="1:83" x14ac:dyDescent="0.25">
      <c r="A252" s="17"/>
      <c r="B252" s="17"/>
      <c r="C252" s="17"/>
      <c r="D252" s="17"/>
      <c r="E252" s="17"/>
      <c r="F252" s="18"/>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row>
    <row r="253" spans="1:83" x14ac:dyDescent="0.25">
      <c r="A253" s="17"/>
      <c r="B253" s="17"/>
      <c r="C253" s="17"/>
      <c r="D253" s="17"/>
      <c r="E253" s="17"/>
      <c r="F253" s="18"/>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row>
    <row r="254" spans="1:83" x14ac:dyDescent="0.25">
      <c r="A254" s="17"/>
      <c r="B254" s="17"/>
      <c r="C254" s="17"/>
      <c r="D254" s="17"/>
      <c r="E254" s="17"/>
      <c r="F254" s="1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row>
    <row r="255" spans="1:83" x14ac:dyDescent="0.25">
      <c r="A255" s="17"/>
      <c r="B255" s="17"/>
      <c r="C255" s="17"/>
      <c r="D255" s="17"/>
      <c r="E255" s="17"/>
      <c r="F255" s="1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row>
    <row r="256" spans="1:83" x14ac:dyDescent="0.25">
      <c r="A256" s="17"/>
      <c r="B256" s="17"/>
      <c r="C256" s="17"/>
      <c r="D256" s="17"/>
      <c r="E256" s="17"/>
      <c r="F256" s="18"/>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row>
    <row r="257" spans="1:83" x14ac:dyDescent="0.25">
      <c r="A257" s="17"/>
      <c r="B257" s="17"/>
      <c r="C257" s="17"/>
      <c r="D257" s="17"/>
      <c r="E257" s="17"/>
      <c r="F257" s="18"/>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row>
    <row r="258" spans="1:83" x14ac:dyDescent="0.25">
      <c r="A258" s="17"/>
      <c r="B258" s="17"/>
      <c r="C258" s="17"/>
      <c r="D258" s="17"/>
      <c r="E258" s="17"/>
      <c r="F258" s="1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row>
    <row r="259" spans="1:83" x14ac:dyDescent="0.25">
      <c r="A259" s="17"/>
      <c r="B259" s="17"/>
      <c r="C259" s="17"/>
      <c r="D259" s="17"/>
      <c r="E259" s="17"/>
      <c r="F259" s="1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row>
    <row r="260" spans="1:83" x14ac:dyDescent="0.25">
      <c r="A260" s="17"/>
      <c r="B260" s="17"/>
      <c r="C260" s="17"/>
      <c r="D260" s="17"/>
      <c r="E260" s="17"/>
      <c r="F260" s="18"/>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row>
    <row r="261" spans="1:83" x14ac:dyDescent="0.25">
      <c r="A261" s="17"/>
      <c r="B261" s="17"/>
      <c r="C261" s="17"/>
      <c r="D261" s="17"/>
      <c r="E261" s="17"/>
      <c r="F261" s="18"/>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row>
    <row r="262" spans="1:83" x14ac:dyDescent="0.25">
      <c r="A262" s="17"/>
      <c r="B262" s="17"/>
      <c r="C262" s="17"/>
      <c r="D262" s="17"/>
      <c r="E262" s="17"/>
      <c r="F262" s="18"/>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row>
    <row r="263" spans="1:83" x14ac:dyDescent="0.25">
      <c r="A263" s="17"/>
      <c r="B263" s="17"/>
      <c r="C263" s="17"/>
      <c r="D263" s="17"/>
      <c r="E263" s="17"/>
      <c r="F263" s="18"/>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row>
    <row r="264" spans="1:83" x14ac:dyDescent="0.25">
      <c r="A264" s="46"/>
      <c r="B264" s="46"/>
      <c r="C264" s="46"/>
      <c r="D264" s="17"/>
      <c r="E264" s="17"/>
      <c r="F264" s="1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row>
    <row r="265" spans="1:83" x14ac:dyDescent="0.25">
      <c r="A265" s="46"/>
      <c r="B265" s="46"/>
      <c r="C265" s="46"/>
      <c r="D265" s="17"/>
      <c r="E265" s="17"/>
      <c r="F265" s="18"/>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row>
    <row r="266" spans="1:83" x14ac:dyDescent="0.25">
      <c r="A266" s="46"/>
      <c r="B266" s="46"/>
      <c r="C266" s="46"/>
      <c r="D266" s="17"/>
      <c r="E266" s="17"/>
      <c r="F266" s="18"/>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row>
    <row r="267" spans="1:83" x14ac:dyDescent="0.25">
      <c r="A267" s="46"/>
      <c r="B267" s="46"/>
      <c r="C267" s="46"/>
      <c r="D267" s="17"/>
      <c r="E267" s="17"/>
      <c r="F267" s="18"/>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row>
    <row r="268" spans="1:83" x14ac:dyDescent="0.25">
      <c r="A268" s="46"/>
      <c r="B268" s="46"/>
      <c r="C268" s="46"/>
      <c r="D268" s="17"/>
      <c r="E268" s="17"/>
      <c r="F268" s="1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row>
    <row r="269" spans="1:83" x14ac:dyDescent="0.25">
      <c r="A269" s="46"/>
      <c r="B269" s="46"/>
      <c r="C269" s="46"/>
      <c r="D269" s="17"/>
      <c r="E269" s="17"/>
      <c r="F269" s="1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row>
    <row r="270" spans="1:83" x14ac:dyDescent="0.25">
      <c r="A270" s="46"/>
      <c r="B270" s="46"/>
      <c r="C270" s="46"/>
      <c r="D270" s="17"/>
      <c r="E270" s="17"/>
      <c r="F270" s="1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row>
    <row r="271" spans="1:83" x14ac:dyDescent="0.25">
      <c r="A271" s="46"/>
      <c r="B271" s="46"/>
      <c r="C271" s="46"/>
      <c r="D271" s="17"/>
      <c r="E271" s="17"/>
      <c r="F271" s="18"/>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row>
    <row r="272" spans="1:83" x14ac:dyDescent="0.25">
      <c r="A272" s="46"/>
      <c r="B272" s="46"/>
      <c r="C272" s="46"/>
      <c r="D272" s="17"/>
      <c r="E272" s="17"/>
      <c r="F272" s="18"/>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row>
    <row r="273" spans="1:83" x14ac:dyDescent="0.25">
      <c r="A273" s="46"/>
      <c r="B273" s="46"/>
      <c r="C273" s="46"/>
      <c r="D273" s="17"/>
      <c r="E273" s="17"/>
      <c r="F273" s="18"/>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row>
    <row r="274" spans="1:83" x14ac:dyDescent="0.25">
      <c r="A274" s="46"/>
      <c r="B274" s="46"/>
      <c r="C274" s="46"/>
      <c r="D274" s="17"/>
      <c r="E274" s="17"/>
      <c r="F274" s="1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row>
    <row r="275" spans="1:83" x14ac:dyDescent="0.25">
      <c r="A275" s="46"/>
      <c r="B275" s="46"/>
      <c r="C275" s="46"/>
      <c r="D275" s="17"/>
      <c r="E275" s="17"/>
      <c r="F275" s="1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row>
    <row r="276" spans="1:83" x14ac:dyDescent="0.25">
      <c r="A276" s="46"/>
      <c r="B276" s="46"/>
      <c r="C276" s="46"/>
      <c r="D276" s="17"/>
      <c r="E276" s="17"/>
      <c r="F276" s="1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row>
    <row r="277" spans="1:83" x14ac:dyDescent="0.25">
      <c r="A277" s="46"/>
      <c r="B277" s="46"/>
      <c r="C277" s="46"/>
      <c r="D277" s="17"/>
      <c r="E277" s="17"/>
      <c r="F277" s="1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row>
    <row r="278" spans="1:83" x14ac:dyDescent="0.25">
      <c r="A278" s="46"/>
      <c r="B278" s="46"/>
      <c r="C278" s="46"/>
      <c r="D278" s="17"/>
      <c r="E278" s="17"/>
      <c r="F278" s="1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row>
    <row r="279" spans="1:83" x14ac:dyDescent="0.25">
      <c r="A279" s="46"/>
      <c r="B279" s="46"/>
      <c r="C279" s="46"/>
      <c r="D279" s="17"/>
      <c r="E279" s="17"/>
      <c r="F279" s="1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row>
    <row r="280" spans="1:83" x14ac:dyDescent="0.25">
      <c r="A280" s="46"/>
      <c r="B280" s="46"/>
      <c r="C280" s="46"/>
      <c r="D280" s="17"/>
      <c r="E280" s="17"/>
      <c r="F280" s="1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row>
    <row r="281" spans="1:83" x14ac:dyDescent="0.25">
      <c r="A281" s="46"/>
      <c r="B281" s="46"/>
      <c r="C281" s="46"/>
      <c r="D281" s="17"/>
      <c r="E281" s="17"/>
      <c r="F281" s="1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row>
    <row r="282" spans="1:83" x14ac:dyDescent="0.25">
      <c r="A282" s="46"/>
      <c r="B282" s="46"/>
      <c r="C282" s="46"/>
      <c r="D282" s="17"/>
      <c r="E282" s="17"/>
      <c r="F282" s="1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row>
    <row r="283" spans="1:83" x14ac:dyDescent="0.25">
      <c r="A283" s="46"/>
      <c r="B283" s="46"/>
      <c r="C283" s="46"/>
      <c r="D283" s="17"/>
      <c r="E283" s="17"/>
      <c r="F283" s="1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row>
    <row r="284" spans="1:83" x14ac:dyDescent="0.25">
      <c r="A284" s="46"/>
      <c r="B284" s="46"/>
      <c r="C284" s="46"/>
      <c r="D284" s="17"/>
      <c r="E284" s="17"/>
      <c r="F284" s="18"/>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row>
    <row r="285" spans="1:83" x14ac:dyDescent="0.25">
      <c r="A285" s="46"/>
      <c r="B285" s="46"/>
      <c r="C285" s="46"/>
      <c r="D285" s="17"/>
      <c r="E285" s="17"/>
      <c r="F285" s="18"/>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row>
    <row r="286" spans="1:83" x14ac:dyDescent="0.25">
      <c r="A286" s="46"/>
      <c r="B286" s="46"/>
      <c r="C286" s="46"/>
      <c r="D286" s="17"/>
      <c r="E286" s="17"/>
      <c r="F286" s="18"/>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row>
    <row r="287" spans="1:83" x14ac:dyDescent="0.25">
      <c r="A287" s="46"/>
      <c r="B287" s="46"/>
      <c r="C287" s="46"/>
      <c r="D287" s="17"/>
      <c r="E287" s="17"/>
      <c r="F287" s="18"/>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row>
    <row r="288" spans="1:83" x14ac:dyDescent="0.25">
      <c r="A288" s="46"/>
      <c r="B288" s="46"/>
      <c r="C288" s="46"/>
      <c r="D288" s="17"/>
      <c r="E288" s="17"/>
      <c r="F288" s="1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row>
    <row r="289" spans="1:83" x14ac:dyDescent="0.25">
      <c r="A289" s="46"/>
      <c r="B289" s="46"/>
      <c r="C289" s="46"/>
      <c r="D289" s="17"/>
      <c r="E289" s="17"/>
      <c r="F289" s="18"/>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row>
    <row r="290" spans="1:83" x14ac:dyDescent="0.25">
      <c r="A290" s="46"/>
      <c r="B290" s="46"/>
      <c r="C290" s="46"/>
      <c r="D290" s="17"/>
      <c r="E290" s="17"/>
      <c r="F290" s="18"/>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row>
    <row r="291" spans="1:83" x14ac:dyDescent="0.25">
      <c r="A291" s="46"/>
      <c r="B291" s="46"/>
      <c r="C291" s="46"/>
      <c r="D291" s="17"/>
      <c r="E291" s="17"/>
      <c r="F291" s="18"/>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row>
    <row r="292" spans="1:83" x14ac:dyDescent="0.25">
      <c r="A292" s="46"/>
      <c r="B292" s="46"/>
      <c r="C292" s="46"/>
      <c r="D292" s="17"/>
      <c r="E292" s="17"/>
      <c r="F292" s="18"/>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row>
    <row r="293" spans="1:83" x14ac:dyDescent="0.25">
      <c r="A293" s="46"/>
      <c r="B293" s="46"/>
      <c r="C293" s="46"/>
      <c r="D293" s="17"/>
      <c r="E293" s="17"/>
      <c r="F293" s="18"/>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row>
    <row r="294" spans="1:83" x14ac:dyDescent="0.25">
      <c r="A294" s="46"/>
      <c r="B294" s="46"/>
      <c r="C294" s="46"/>
      <c r="D294" s="17"/>
      <c r="E294" s="17"/>
      <c r="F294" s="18"/>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row>
    <row r="295" spans="1:83" x14ac:dyDescent="0.25">
      <c r="A295" s="46"/>
      <c r="B295" s="46"/>
      <c r="C295" s="46"/>
      <c r="D295" s="17"/>
      <c r="E295" s="17"/>
      <c r="F295" s="18"/>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row>
    <row r="296" spans="1:83" x14ac:dyDescent="0.25">
      <c r="A296" s="46"/>
      <c r="B296" s="46"/>
      <c r="C296" s="46"/>
      <c r="D296" s="17"/>
      <c r="E296" s="17"/>
      <c r="F296" s="18"/>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row>
    <row r="297" spans="1:83" x14ac:dyDescent="0.25">
      <c r="A297" s="46"/>
      <c r="B297" s="46"/>
      <c r="C297" s="46"/>
      <c r="D297" s="17"/>
      <c r="E297" s="17"/>
      <c r="F297" s="18"/>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row>
    <row r="298" spans="1:83" x14ac:dyDescent="0.25">
      <c r="A298" s="46"/>
      <c r="B298" s="46"/>
      <c r="C298" s="46"/>
      <c r="D298" s="17"/>
      <c r="E298" s="17"/>
      <c r="F298" s="18"/>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row>
    <row r="299" spans="1:83" x14ac:dyDescent="0.25">
      <c r="A299" s="46"/>
      <c r="B299" s="46"/>
      <c r="C299" s="46"/>
      <c r="D299" s="17"/>
      <c r="E299" s="17"/>
      <c r="F299" s="18"/>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row>
    <row r="300" spans="1:83" x14ac:dyDescent="0.25">
      <c r="A300" s="46"/>
      <c r="B300" s="46"/>
      <c r="C300" s="46"/>
      <c r="D300" s="17"/>
      <c r="E300" s="17"/>
      <c r="F300" s="18"/>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row>
    <row r="301" spans="1:83" x14ac:dyDescent="0.25">
      <c r="A301" s="46"/>
      <c r="B301" s="46"/>
      <c r="C301" s="46"/>
      <c r="D301" s="17"/>
      <c r="E301" s="17"/>
      <c r="F301" s="18"/>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row>
    <row r="302" spans="1:83" x14ac:dyDescent="0.25">
      <c r="A302" s="46"/>
      <c r="B302" s="46"/>
      <c r="C302" s="46"/>
      <c r="D302" s="17"/>
      <c r="E302" s="17"/>
      <c r="F302" s="18"/>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row>
    <row r="303" spans="1:83" x14ac:dyDescent="0.25">
      <c r="A303" s="46"/>
      <c r="B303" s="46"/>
      <c r="C303" s="46"/>
      <c r="D303" s="17"/>
      <c r="E303" s="17"/>
      <c r="F303" s="18"/>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row>
    <row r="304" spans="1:83" x14ac:dyDescent="0.25">
      <c r="A304" s="46"/>
      <c r="B304" s="46"/>
      <c r="C304" s="46"/>
      <c r="D304" s="17"/>
      <c r="E304" s="17"/>
      <c r="F304" s="18"/>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row>
    <row r="305" spans="1:83" x14ac:dyDescent="0.25">
      <c r="A305" s="46"/>
      <c r="B305" s="46"/>
      <c r="C305" s="46"/>
      <c r="D305" s="17"/>
      <c r="E305" s="17"/>
      <c r="F305" s="18"/>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row>
    <row r="306" spans="1:83" x14ac:dyDescent="0.25">
      <c r="A306" s="46"/>
      <c r="B306" s="46"/>
      <c r="C306" s="46"/>
      <c r="D306" s="17"/>
      <c r="E306" s="17"/>
      <c r="F306" s="18"/>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row>
    <row r="307" spans="1:83" x14ac:dyDescent="0.25">
      <c r="A307" s="46"/>
      <c r="B307" s="46"/>
      <c r="C307" s="46"/>
      <c r="D307" s="17"/>
      <c r="E307" s="17"/>
      <c r="F307" s="18"/>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row>
    <row r="308" spans="1:83" x14ac:dyDescent="0.25">
      <c r="A308" s="46"/>
      <c r="B308" s="46"/>
      <c r="C308" s="46"/>
      <c r="D308" s="17"/>
      <c r="E308" s="17"/>
      <c r="F308" s="18"/>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row>
    <row r="309" spans="1:83" x14ac:dyDescent="0.25">
      <c r="A309" s="46"/>
      <c r="B309" s="46"/>
      <c r="C309" s="46"/>
      <c r="D309" s="17"/>
      <c r="E309" s="17"/>
      <c r="F309" s="18"/>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row>
    <row r="310" spans="1:83" x14ac:dyDescent="0.25">
      <c r="A310" s="46"/>
      <c r="B310" s="46"/>
      <c r="C310" s="46"/>
      <c r="D310" s="17"/>
      <c r="E310" s="17"/>
      <c r="F310" s="18"/>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row>
    <row r="311" spans="1:83" x14ac:dyDescent="0.25">
      <c r="A311" s="46"/>
      <c r="B311" s="46"/>
      <c r="C311" s="46"/>
      <c r="D311" s="17"/>
      <c r="E311" s="17"/>
      <c r="F311" s="18"/>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row>
    <row r="312" spans="1:83" x14ac:dyDescent="0.25">
      <c r="A312" s="46"/>
      <c r="B312" s="46"/>
      <c r="C312" s="46"/>
      <c r="D312" s="17"/>
      <c r="E312" s="17"/>
      <c r="F312" s="18"/>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row>
    <row r="313" spans="1:83" x14ac:dyDescent="0.25">
      <c r="A313" s="46"/>
      <c r="B313" s="46"/>
      <c r="C313" s="46"/>
      <c r="D313" s="17"/>
      <c r="E313" s="17"/>
      <c r="F313" s="18"/>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row>
    <row r="314" spans="1:83" x14ac:dyDescent="0.25">
      <c r="A314" s="46"/>
      <c r="B314" s="46"/>
      <c r="C314" s="46"/>
      <c r="D314" s="17"/>
      <c r="E314" s="17"/>
      <c r="F314" s="18"/>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row>
    <row r="315" spans="1:83" x14ac:dyDescent="0.25">
      <c r="A315" s="46"/>
      <c r="B315" s="46"/>
      <c r="C315" s="46"/>
      <c r="D315" s="17"/>
      <c r="E315" s="17"/>
      <c r="F315" s="18"/>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row>
    <row r="316" spans="1:83" x14ac:dyDescent="0.25">
      <c r="A316" s="46"/>
      <c r="B316" s="46"/>
      <c r="C316" s="46"/>
      <c r="D316" s="17"/>
      <c r="E316" s="17"/>
      <c r="F316" s="18"/>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row>
    <row r="317" spans="1:83" x14ac:dyDescent="0.25">
      <c r="A317" s="46"/>
      <c r="B317" s="46"/>
      <c r="C317" s="46"/>
      <c r="D317" s="17"/>
      <c r="E317" s="17"/>
      <c r="F317" s="18"/>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row>
    <row r="318" spans="1:83" x14ac:dyDescent="0.25">
      <c r="A318" s="46"/>
      <c r="B318" s="46"/>
      <c r="C318" s="46"/>
      <c r="D318" s="17"/>
      <c r="E318" s="17"/>
      <c r="F318" s="18"/>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row>
    <row r="319" spans="1:83" x14ac:dyDescent="0.25">
      <c r="A319" s="46"/>
      <c r="B319" s="46"/>
      <c r="C319" s="46"/>
      <c r="D319" s="17"/>
      <c r="E319" s="17"/>
      <c r="F319" s="18"/>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row>
    <row r="320" spans="1:83" x14ac:dyDescent="0.25">
      <c r="A320" s="46"/>
      <c r="B320" s="46"/>
      <c r="C320" s="46"/>
      <c r="D320" s="17"/>
      <c r="E320" s="17"/>
      <c r="F320" s="18"/>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row>
    <row r="321" spans="1:83" x14ac:dyDescent="0.25">
      <c r="A321" s="46"/>
      <c r="B321" s="46"/>
      <c r="C321" s="46"/>
      <c r="D321" s="17"/>
      <c r="E321" s="17"/>
      <c r="F321" s="18"/>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row>
    <row r="322" spans="1:83" x14ac:dyDescent="0.25">
      <c r="A322" s="46"/>
      <c r="B322" s="46"/>
      <c r="C322" s="46"/>
      <c r="D322" s="17"/>
      <c r="E322" s="17"/>
      <c r="F322" s="18"/>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row>
    <row r="323" spans="1:83" x14ac:dyDescent="0.25">
      <c r="A323" s="46"/>
      <c r="B323" s="46"/>
      <c r="C323" s="46"/>
      <c r="D323" s="17"/>
      <c r="E323" s="17"/>
      <c r="F323" s="18"/>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row>
    <row r="324" spans="1:83" x14ac:dyDescent="0.25">
      <c r="A324" s="46"/>
      <c r="B324" s="46"/>
      <c r="C324" s="46"/>
      <c r="D324" s="17"/>
      <c r="E324" s="17"/>
      <c r="F324" s="18"/>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row>
    <row r="325" spans="1:83" x14ac:dyDescent="0.25">
      <c r="A325" s="46"/>
      <c r="B325" s="46"/>
      <c r="C325" s="46"/>
      <c r="D325" s="17"/>
      <c r="E325" s="17"/>
      <c r="F325" s="18"/>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row>
    <row r="326" spans="1:83" x14ac:dyDescent="0.25">
      <c r="A326" s="46"/>
      <c r="B326" s="46"/>
      <c r="C326" s="46"/>
      <c r="D326" s="17"/>
      <c r="E326" s="17"/>
      <c r="F326" s="18"/>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row>
    <row r="327" spans="1:83" x14ac:dyDescent="0.25">
      <c r="A327" s="46"/>
      <c r="B327" s="46"/>
      <c r="C327" s="46"/>
      <c r="D327" s="17"/>
      <c r="E327" s="17"/>
      <c r="F327" s="18"/>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row>
    <row r="328" spans="1:83" x14ac:dyDescent="0.25">
      <c r="A328" s="46"/>
      <c r="B328" s="46"/>
      <c r="C328" s="46"/>
      <c r="D328" s="17"/>
      <c r="E328" s="17"/>
      <c r="F328" s="18"/>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row>
    <row r="329" spans="1:83" x14ac:dyDescent="0.25">
      <c r="A329" s="46"/>
      <c r="B329" s="46"/>
      <c r="C329" s="46"/>
      <c r="D329" s="17"/>
      <c r="E329" s="17"/>
      <c r="F329" s="18"/>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row>
    <row r="330" spans="1:83" x14ac:dyDescent="0.25">
      <c r="A330" s="46"/>
      <c r="B330" s="46"/>
      <c r="C330" s="46"/>
      <c r="D330" s="17"/>
      <c r="E330" s="17"/>
      <c r="F330" s="18"/>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row>
    <row r="331" spans="1:83" x14ac:dyDescent="0.25">
      <c r="A331" s="46"/>
      <c r="B331" s="46"/>
      <c r="C331" s="46"/>
      <c r="D331" s="17"/>
      <c r="E331" s="17"/>
      <c r="F331" s="18"/>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row>
    <row r="332" spans="1:83" x14ac:dyDescent="0.25">
      <c r="A332" s="46"/>
      <c r="B332" s="46"/>
      <c r="C332" s="46"/>
      <c r="D332" s="17"/>
      <c r="E332" s="17"/>
      <c r="F332" s="18"/>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row>
    <row r="333" spans="1:83" x14ac:dyDescent="0.25">
      <c r="A333" s="46"/>
      <c r="B333" s="46"/>
      <c r="C333" s="46"/>
      <c r="D333" s="17"/>
      <c r="E333" s="17"/>
      <c r="F333" s="18"/>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row>
    <row r="334" spans="1:83" x14ac:dyDescent="0.25">
      <c r="A334" s="46"/>
      <c r="B334" s="46"/>
      <c r="C334" s="46"/>
      <c r="D334" s="17"/>
      <c r="E334" s="17"/>
      <c r="F334" s="18"/>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row>
    <row r="335" spans="1:83" x14ac:dyDescent="0.25">
      <c r="A335" s="46"/>
      <c r="B335" s="46"/>
      <c r="C335" s="46"/>
      <c r="D335" s="17"/>
      <c r="E335" s="17"/>
      <c r="F335" s="18"/>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row>
    <row r="336" spans="1:83" x14ac:dyDescent="0.25">
      <c r="A336" s="46"/>
      <c r="B336" s="46"/>
      <c r="C336" s="46"/>
      <c r="D336" s="17"/>
      <c r="E336" s="17"/>
      <c r="F336" s="18"/>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row>
    <row r="337" spans="1:83" x14ac:dyDescent="0.25">
      <c r="A337" s="46"/>
      <c r="B337" s="46"/>
      <c r="C337" s="46"/>
      <c r="D337" s="17"/>
      <c r="E337" s="17"/>
      <c r="F337" s="18"/>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row>
    <row r="338" spans="1:83" x14ac:dyDescent="0.25">
      <c r="A338" s="46"/>
      <c r="B338" s="46"/>
      <c r="C338" s="46"/>
      <c r="D338" s="17"/>
      <c r="E338" s="17"/>
      <c r="F338" s="18"/>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row>
    <row r="339" spans="1:83" x14ac:dyDescent="0.25">
      <c r="A339" s="46"/>
      <c r="B339" s="46"/>
      <c r="C339" s="46"/>
      <c r="D339" s="17"/>
      <c r="E339" s="17"/>
      <c r="F339" s="18"/>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row>
    <row r="340" spans="1:83" x14ac:dyDescent="0.25">
      <c r="A340" s="46"/>
      <c r="B340" s="46"/>
      <c r="C340" s="46"/>
      <c r="D340" s="17"/>
      <c r="E340" s="17"/>
      <c r="F340" s="18"/>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row>
    <row r="341" spans="1:83" x14ac:dyDescent="0.25">
      <c r="A341" s="46"/>
      <c r="B341" s="46"/>
      <c r="C341" s="46"/>
      <c r="D341" s="17"/>
      <c r="E341" s="17"/>
      <c r="F341" s="18"/>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row>
    <row r="342" spans="1:83" x14ac:dyDescent="0.25">
      <c r="A342" s="46"/>
      <c r="B342" s="46"/>
      <c r="C342" s="46"/>
      <c r="D342" s="17"/>
      <c r="E342" s="17"/>
      <c r="F342" s="18"/>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row>
    <row r="343" spans="1:83" x14ac:dyDescent="0.25">
      <c r="A343" s="46"/>
      <c r="B343" s="46"/>
      <c r="C343" s="46"/>
      <c r="D343" s="17"/>
      <c r="E343" s="17"/>
      <c r="F343" s="18"/>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row>
    <row r="344" spans="1:83" x14ac:dyDescent="0.25">
      <c r="A344" s="46"/>
      <c r="B344" s="46"/>
      <c r="C344" s="46"/>
      <c r="D344" s="17"/>
      <c r="E344" s="17"/>
      <c r="F344" s="18"/>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row>
    <row r="345" spans="1:83" x14ac:dyDescent="0.25">
      <c r="A345" s="46"/>
      <c r="B345" s="46"/>
      <c r="C345" s="46"/>
      <c r="D345" s="17"/>
      <c r="E345" s="17"/>
      <c r="F345" s="18"/>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row>
    <row r="346" spans="1:83" x14ac:dyDescent="0.25">
      <c r="A346" s="46"/>
      <c r="B346" s="46"/>
      <c r="C346" s="46"/>
      <c r="D346" s="17"/>
      <c r="E346" s="17"/>
      <c r="F346" s="18"/>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row>
    <row r="347" spans="1:83" x14ac:dyDescent="0.25">
      <c r="A347" s="46"/>
      <c r="B347" s="46"/>
      <c r="C347" s="46"/>
      <c r="D347" s="17"/>
      <c r="E347" s="17"/>
      <c r="F347" s="18"/>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row>
    <row r="348" spans="1:83" x14ac:dyDescent="0.25">
      <c r="A348" s="46"/>
      <c r="B348" s="46"/>
      <c r="C348" s="46"/>
      <c r="D348" s="17"/>
      <c r="E348" s="17"/>
      <c r="F348" s="18"/>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row>
    <row r="349" spans="1:83" x14ac:dyDescent="0.25">
      <c r="A349" s="46"/>
      <c r="B349" s="46"/>
      <c r="C349" s="46"/>
      <c r="D349" s="17"/>
      <c r="E349" s="17"/>
      <c r="F349" s="18"/>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row>
    <row r="350" spans="1:83" x14ac:dyDescent="0.25">
      <c r="A350" s="46"/>
      <c r="B350" s="46"/>
      <c r="C350" s="46"/>
      <c r="D350" s="17"/>
      <c r="E350" s="17"/>
      <c r="F350" s="18"/>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row>
    <row r="351" spans="1:83" x14ac:dyDescent="0.25">
      <c r="A351" s="46"/>
      <c r="B351" s="46"/>
      <c r="C351" s="46"/>
      <c r="D351" s="17"/>
      <c r="E351" s="17"/>
      <c r="F351" s="18"/>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row>
    <row r="352" spans="1:83" x14ac:dyDescent="0.25">
      <c r="A352" s="46"/>
      <c r="B352" s="46"/>
      <c r="C352" s="46"/>
      <c r="D352" s="17"/>
      <c r="E352" s="17"/>
      <c r="F352" s="18"/>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row>
    <row r="353" spans="1:83" x14ac:dyDescent="0.25">
      <c r="A353" s="46"/>
      <c r="B353" s="46"/>
      <c r="C353" s="46"/>
      <c r="D353" s="17"/>
      <c r="E353" s="17"/>
      <c r="F353" s="18"/>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row>
    <row r="354" spans="1:83" x14ac:dyDescent="0.25">
      <c r="A354" s="46"/>
      <c r="B354" s="46"/>
      <c r="C354" s="46"/>
      <c r="D354" s="17"/>
      <c r="E354" s="17"/>
      <c r="F354" s="18"/>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row>
    <row r="355" spans="1:83" x14ac:dyDescent="0.25">
      <c r="A355" s="46"/>
      <c r="B355" s="46"/>
      <c r="C355" s="46"/>
      <c r="D355" s="17"/>
      <c r="E355" s="17"/>
      <c r="F355" s="18"/>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row>
    <row r="356" spans="1:83" x14ac:dyDescent="0.25">
      <c r="A356" s="46"/>
      <c r="B356" s="46"/>
      <c r="C356" s="46"/>
      <c r="D356" s="17"/>
      <c r="E356" s="17"/>
      <c r="F356" s="18"/>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row>
    <row r="357" spans="1:83" x14ac:dyDescent="0.25">
      <c r="A357" s="46"/>
      <c r="B357" s="46"/>
      <c r="C357" s="46"/>
      <c r="D357" s="17"/>
      <c r="E357" s="17"/>
      <c r="F357" s="18"/>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row>
    <row r="358" spans="1:83" x14ac:dyDescent="0.25">
      <c r="A358" s="46"/>
      <c r="B358" s="46"/>
      <c r="C358" s="46"/>
      <c r="D358" s="17"/>
      <c r="E358" s="17"/>
      <c r="F358" s="18"/>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row>
    <row r="359" spans="1:83" x14ac:dyDescent="0.25">
      <c r="A359" s="46"/>
      <c r="B359" s="46"/>
      <c r="C359" s="46"/>
      <c r="D359" s="17"/>
      <c r="E359" s="17"/>
      <c r="F359" s="18"/>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row>
    <row r="360" spans="1:83" x14ac:dyDescent="0.25">
      <c r="A360" s="46"/>
      <c r="B360" s="46"/>
      <c r="C360" s="46"/>
      <c r="D360" s="17"/>
      <c r="E360" s="17"/>
      <c r="F360" s="18"/>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row>
  </sheetData>
  <sheetProtection algorithmName="SHA-512" hashValue="qcd9lBn+SDPTDJLzKfT5ysie2VILM7UUkRPz18gIH0eL+pt3kTH/bOEDucdL/N5Stcw13Zrcvk8J/+ZtQ+RKQQ==" saltValue="XYUQK/gpc3ALduu9tEKfvg==" spinCount="100000" sheet="1" objects="1" scenarios="1" insertColumns="0"/>
  <phoneticPr fontId="0" type="noConversion"/>
  <conditionalFormatting sqref="A20">
    <cfRule type="cellIs" dxfId="668" priority="371" stopIfTrue="1" operator="lessThan">
      <formula>1000</formula>
    </cfRule>
  </conditionalFormatting>
  <conditionalFormatting sqref="B20">
    <cfRule type="cellIs" dxfId="667" priority="369" stopIfTrue="1" operator="between">
      <formula>1000</formula>
      <formula>2000</formula>
    </cfRule>
    <cfRule type="cellIs" dxfId="666" priority="370" stopIfTrue="1" operator="lessThan">
      <formula>1000</formula>
    </cfRule>
  </conditionalFormatting>
  <conditionalFormatting sqref="C20 C31 C33 C65 C75 C83 C95 C131 C133 C135:C136 C138 C140 C142 C145 C147 C150:C151 C159 C161 C163:C165 C167 C169 C179 C181 C183 C185 C187 C194:C196 C198 C200 C202 C206 C208 C211 C214 C222:C223">
    <cfRule type="cellIs" dxfId="665" priority="372" stopIfTrue="1" operator="equal">
      <formula>"g"</formula>
    </cfRule>
    <cfRule type="cellIs" dxfId="664" priority="373" stopIfTrue="1" operator="equal">
      <formula>"r"</formula>
    </cfRule>
    <cfRule type="cellIs" dxfId="663" priority="374" stopIfTrue="1" operator="equal">
      <formula>"y"</formula>
    </cfRule>
  </conditionalFormatting>
  <conditionalFormatting sqref="C67 C69 C71">
    <cfRule type="cellIs" dxfId="662" priority="318" stopIfTrue="1" operator="equal">
      <formula>"g"</formula>
    </cfRule>
    <cfRule type="cellIs" dxfId="661" priority="319" stopIfTrue="1" operator="equal">
      <formula>"r"</formula>
    </cfRule>
    <cfRule type="cellIs" dxfId="660" priority="320" stopIfTrue="1" operator="equal">
      <formula>"y"</formula>
    </cfRule>
  </conditionalFormatting>
  <conditionalFormatting sqref="C77 C79 C81">
    <cfRule type="cellIs" dxfId="659" priority="309" stopIfTrue="1" operator="equal">
      <formula>"g"</formula>
    </cfRule>
    <cfRule type="cellIs" dxfId="658" priority="310" stopIfTrue="1" operator="equal">
      <formula>"r"</formula>
    </cfRule>
    <cfRule type="cellIs" dxfId="657" priority="311" stopIfTrue="1" operator="equal">
      <formula>"y"</formula>
    </cfRule>
  </conditionalFormatting>
  <conditionalFormatting sqref="C85 C87">
    <cfRule type="cellIs" dxfId="656" priority="300" stopIfTrue="1" operator="equal">
      <formula>"g"</formula>
    </cfRule>
    <cfRule type="cellIs" dxfId="655" priority="301" stopIfTrue="1" operator="equal">
      <formula>"r"</formula>
    </cfRule>
    <cfRule type="cellIs" dxfId="654" priority="302" stopIfTrue="1" operator="equal">
      <formula>"y"</formula>
    </cfRule>
  </conditionalFormatting>
  <conditionalFormatting sqref="C89 C91 C93">
    <cfRule type="cellIs" dxfId="653" priority="291" stopIfTrue="1" operator="equal">
      <formula>"g"</formula>
    </cfRule>
    <cfRule type="cellIs" dxfId="652" priority="292" stopIfTrue="1" operator="equal">
      <formula>"r"</formula>
    </cfRule>
    <cfRule type="cellIs" dxfId="651" priority="293" stopIfTrue="1" operator="equal">
      <formula>"y"</formula>
    </cfRule>
  </conditionalFormatting>
  <conditionalFormatting sqref="C97 C99">
    <cfRule type="cellIs" dxfId="650" priority="282" stopIfTrue="1" operator="equal">
      <formula>"g"</formula>
    </cfRule>
    <cfRule type="cellIs" dxfId="649" priority="283" stopIfTrue="1" operator="equal">
      <formula>"r"</formula>
    </cfRule>
    <cfRule type="cellIs" dxfId="648" priority="284" stopIfTrue="1" operator="equal">
      <formula>"y"</formula>
    </cfRule>
  </conditionalFormatting>
  <conditionalFormatting sqref="H82:BZ82">
    <cfRule type="expression" dxfId="647" priority="1" stopIfTrue="1">
      <formula>H83&lt;0.00075</formula>
    </cfRule>
    <cfRule type="expression" dxfId="646" priority="2" stopIfTrue="1">
      <formula>H83 &gt; 0.0015</formula>
    </cfRule>
    <cfRule type="expression" dxfId="645" priority="3" stopIfTrue="1">
      <formula>H83 &gt;= 0.00075</formula>
    </cfRule>
  </conditionalFormatting>
  <conditionalFormatting sqref="H21:CF21">
    <cfRule type="expression" dxfId="644" priority="192" stopIfTrue="1">
      <formula>H22&lt;0.0101</formula>
    </cfRule>
    <cfRule type="expression" dxfId="643" priority="193" stopIfTrue="1">
      <formula>H22&gt;0.0201</formula>
    </cfRule>
    <cfRule type="expression" dxfId="642" priority="194" stopIfTrue="1">
      <formula>H22&lt;0.0201</formula>
    </cfRule>
  </conditionalFormatting>
  <conditionalFormatting sqref="H22:CF22">
    <cfRule type="cellIs" dxfId="641" priority="195" stopIfTrue="1" operator="lessThanOrEqual">
      <formula>0.01</formula>
    </cfRule>
    <cfRule type="cellIs" dxfId="640" priority="196" stopIfTrue="1" operator="between">
      <formula>0.01</formula>
      <formula>0.02</formula>
    </cfRule>
    <cfRule type="cellIs" dxfId="639" priority="197" stopIfTrue="1" operator="greaterThan">
      <formula>0.02</formula>
    </cfRule>
  </conditionalFormatting>
  <conditionalFormatting sqref="H31:CF31">
    <cfRule type="cellIs" dxfId="638" priority="49" stopIfTrue="1" operator="lessThanOrEqual">
      <formula>0.4</formula>
    </cfRule>
    <cfRule type="cellIs" dxfId="637" priority="50" stopIfTrue="1" operator="greaterThan">
      <formula>0.65</formula>
    </cfRule>
    <cfRule type="cellIs" dxfId="636" priority="51" stopIfTrue="1" operator="between">
      <formula>0.4</formula>
      <formula>0.65</formula>
    </cfRule>
  </conditionalFormatting>
  <conditionalFormatting sqref="H32:CF32">
    <cfRule type="expression" dxfId="635" priority="52" stopIfTrue="1">
      <formula>H33&lt;0.000201</formula>
    </cfRule>
    <cfRule type="expression" dxfId="634" priority="53" stopIfTrue="1">
      <formula>H33&gt;0.0005</formula>
    </cfRule>
    <cfRule type="expression" dxfId="633" priority="54" stopIfTrue="1">
      <formula>H33&lt;0.0005</formula>
    </cfRule>
  </conditionalFormatting>
  <conditionalFormatting sqref="H33:CF33">
    <cfRule type="cellIs" dxfId="632" priority="55" stopIfTrue="1" operator="lessThanOrEqual">
      <formula>0.0002</formula>
    </cfRule>
    <cfRule type="cellIs" dxfId="631" priority="56" stopIfTrue="1" operator="greaterThan">
      <formula>0.0005</formula>
    </cfRule>
    <cfRule type="cellIs" dxfId="630" priority="57" stopIfTrue="1" operator="between">
      <formula>0.0002</formula>
      <formula>0.0005</formula>
    </cfRule>
  </conditionalFormatting>
  <conditionalFormatting sqref="H34:CF34">
    <cfRule type="expression" dxfId="629" priority="189" stopIfTrue="1">
      <formula>H35&lt;=0.05</formula>
    </cfRule>
    <cfRule type="expression" dxfId="628" priority="190" stopIfTrue="1">
      <formula>H35&gt;0.07</formula>
    </cfRule>
    <cfRule type="expression" dxfId="627" priority="191" stopIfTrue="1">
      <formula>H35&lt;0.07</formula>
    </cfRule>
  </conditionalFormatting>
  <conditionalFormatting sqref="H35:CF35">
    <cfRule type="cellIs" dxfId="626" priority="186" stopIfTrue="1" operator="lessThanOrEqual">
      <formula>0.05</formula>
    </cfRule>
    <cfRule type="cellIs" dxfId="625" priority="187" stopIfTrue="1" operator="between">
      <formula>0.05</formula>
      <formula>0.07</formula>
    </cfRule>
    <cfRule type="cellIs" dxfId="624" priority="188" stopIfTrue="1" operator="greaterThanOrEqual">
      <formula>0.07</formula>
    </cfRule>
  </conditionalFormatting>
  <conditionalFormatting sqref="H36:CF36">
    <cfRule type="cellIs" dxfId="623" priority="58" stopIfTrue="1" operator="lessThanOrEqual">
      <formula>0</formula>
    </cfRule>
    <cfRule type="cellIs" dxfId="622" priority="59" stopIfTrue="1" operator="greaterThan">
      <formula>0</formula>
    </cfRule>
  </conditionalFormatting>
  <conditionalFormatting sqref="H37:CF37">
    <cfRule type="expression" dxfId="621" priority="63" stopIfTrue="1">
      <formula>H38&lt;0.005</formula>
    </cfRule>
    <cfRule type="expression" dxfId="620" priority="64" stopIfTrue="1">
      <formula>H38&gt;=0.01</formula>
    </cfRule>
    <cfRule type="expression" dxfId="619" priority="65" stopIfTrue="1">
      <formula>H38&lt;0.01</formula>
    </cfRule>
  </conditionalFormatting>
  <conditionalFormatting sqref="H38:CF38">
    <cfRule type="cellIs" dxfId="618" priority="60" stopIfTrue="1" operator="lessThan">
      <formula>0.005</formula>
    </cfRule>
    <cfRule type="cellIs" dxfId="617" priority="61" stopIfTrue="1" operator="between">
      <formula>0.005</formula>
      <formula>0.01</formula>
    </cfRule>
    <cfRule type="cellIs" dxfId="616" priority="62" stopIfTrue="1" operator="greaterThan">
      <formula>0.01</formula>
    </cfRule>
  </conditionalFormatting>
  <conditionalFormatting sqref="H39:CF39">
    <cfRule type="expression" dxfId="615" priority="66" stopIfTrue="1">
      <formula>H40&lt;0.01</formula>
    </cfRule>
    <cfRule type="expression" dxfId="614" priority="67" stopIfTrue="1">
      <formula>H40&lt;0.01501</formula>
    </cfRule>
    <cfRule type="expression" dxfId="613" priority="68" stopIfTrue="1">
      <formula>H40&gt;0.015</formula>
    </cfRule>
  </conditionalFormatting>
  <conditionalFormatting sqref="H40:CF40">
    <cfRule type="cellIs" dxfId="612" priority="69" stopIfTrue="1" operator="lessThanOrEqual">
      <formula>0.01</formula>
    </cfRule>
    <cfRule type="cellIs" dxfId="611" priority="70" stopIfTrue="1" operator="between">
      <formula>0.01</formula>
      <formula>0.01501</formula>
    </cfRule>
    <cfRule type="cellIs" dxfId="610" priority="71" stopIfTrue="1" operator="greaterThanOrEqual">
      <formula>0.01501</formula>
    </cfRule>
  </conditionalFormatting>
  <conditionalFormatting sqref="H45:CF45 H47:CF47">
    <cfRule type="expression" dxfId="609" priority="72" stopIfTrue="1">
      <formula>H46&lt;0.00501</formula>
    </cfRule>
    <cfRule type="expression" dxfId="608" priority="73" stopIfTrue="1">
      <formula>H46&gt;0.01</formula>
    </cfRule>
    <cfRule type="expression" dxfId="607" priority="74" stopIfTrue="1">
      <formula>H46&lt;0.0101</formula>
    </cfRule>
  </conditionalFormatting>
  <conditionalFormatting sqref="H46:CF46 H48:CF48">
    <cfRule type="cellIs" dxfId="606" priority="75" stopIfTrue="1" operator="lessThanOrEqual">
      <formula>0.005</formula>
    </cfRule>
    <cfRule type="cellIs" dxfId="605" priority="76" stopIfTrue="1" operator="greaterThan">
      <formula>0.01</formula>
    </cfRule>
    <cfRule type="cellIs" dxfId="604" priority="77" stopIfTrue="1" operator="between">
      <formula>0.005</formula>
      <formula>0.0101</formula>
    </cfRule>
  </conditionalFormatting>
  <conditionalFormatting sqref="H49:CF49">
    <cfRule type="expression" dxfId="603" priority="198" stopIfTrue="1">
      <formula>H50&lt;0.0401</formula>
    </cfRule>
    <cfRule type="expression" dxfId="602" priority="199" stopIfTrue="1">
      <formula>H50&gt;0.08</formula>
    </cfRule>
    <cfRule type="expression" dxfId="601" priority="200" stopIfTrue="1">
      <formula>H50&lt;0.0801</formula>
    </cfRule>
  </conditionalFormatting>
  <conditionalFormatting sqref="H50:CF50">
    <cfRule type="cellIs" dxfId="600" priority="201" stopIfTrue="1" operator="lessThanOrEqual">
      <formula>0.04</formula>
    </cfRule>
    <cfRule type="cellIs" dxfId="599" priority="202" stopIfTrue="1" operator="greaterThan">
      <formula>0.08</formula>
    </cfRule>
    <cfRule type="cellIs" dxfId="598" priority="203" stopIfTrue="1" operator="between">
      <formula>0.04</formula>
      <formula>0.0801</formula>
    </cfRule>
  </conditionalFormatting>
  <conditionalFormatting sqref="H51:CF51">
    <cfRule type="cellIs" dxfId="597" priority="78" stopIfTrue="1" operator="lessThanOrEqual">
      <formula>50</formula>
    </cfRule>
    <cfRule type="cellIs" dxfId="596" priority="79" stopIfTrue="1" operator="greaterThan">
      <formula>80</formula>
    </cfRule>
    <cfRule type="cellIs" dxfId="595" priority="80" stopIfTrue="1" operator="between">
      <formula>50</formula>
      <formula>81</formula>
    </cfRule>
  </conditionalFormatting>
  <conditionalFormatting sqref="H53:CF53">
    <cfRule type="expression" dxfId="594" priority="81" stopIfTrue="1">
      <formula>H54&lt;0.1501</formula>
    </cfRule>
    <cfRule type="expression" dxfId="593" priority="82" stopIfTrue="1">
      <formula>H54&lt;0.201</formula>
    </cfRule>
    <cfRule type="expression" dxfId="592" priority="83" stopIfTrue="1">
      <formula>H54&gt;0.2</formula>
    </cfRule>
  </conditionalFormatting>
  <conditionalFormatting sqref="H54:CF54">
    <cfRule type="cellIs" dxfId="591" priority="84" stopIfTrue="1" operator="lessThanOrEqual">
      <formula>0.15</formula>
    </cfRule>
    <cfRule type="cellIs" dxfId="590" priority="85" stopIfTrue="1" operator="lessThanOrEqual">
      <formula>0.2</formula>
    </cfRule>
    <cfRule type="cellIs" dxfId="589" priority="86" stopIfTrue="1" operator="greaterThan">
      <formula>0.2</formula>
    </cfRule>
  </conditionalFormatting>
  <conditionalFormatting sqref="H64:CF64 H66:CF66 H68:CF68 H70:CF70">
    <cfRule type="expression" dxfId="588" priority="108" stopIfTrue="1">
      <formula>H65&lt;0.0101</formula>
    </cfRule>
    <cfRule type="expression" dxfId="587" priority="109" stopIfTrue="1">
      <formula>H65&gt;0.02</formula>
    </cfRule>
    <cfRule type="expression" dxfId="586" priority="110" stopIfTrue="1">
      <formula>H65&lt;0.0201</formula>
    </cfRule>
  </conditionalFormatting>
  <conditionalFormatting sqref="H65:CF65 H83:CF83 H95:CF95">
    <cfRule type="cellIs" dxfId="585" priority="90" stopIfTrue="1" operator="lessThanOrEqual">
      <formula>0.01</formula>
    </cfRule>
    <cfRule type="cellIs" dxfId="584" priority="91" stopIfTrue="1" operator="between">
      <formula>0.01</formula>
      <formula>0.0201</formula>
    </cfRule>
    <cfRule type="cellIs" dxfId="583" priority="92" stopIfTrue="1" operator="greaterThanOrEqual">
      <formula>0.02</formula>
    </cfRule>
  </conditionalFormatting>
  <conditionalFormatting sqref="H67:CF67">
    <cfRule type="cellIs" dxfId="582" priority="37" stopIfTrue="1" operator="lessThanOrEqual">
      <formula>0.01</formula>
    </cfRule>
    <cfRule type="cellIs" dxfId="581" priority="38" stopIfTrue="1" operator="between">
      <formula>0.01</formula>
      <formula>0.0201</formula>
    </cfRule>
    <cfRule type="cellIs" dxfId="580" priority="39" stopIfTrue="1" operator="greaterThanOrEqual">
      <formula>0.02</formula>
    </cfRule>
  </conditionalFormatting>
  <conditionalFormatting sqref="H69:CF69">
    <cfRule type="cellIs" dxfId="579" priority="34" stopIfTrue="1" operator="lessThanOrEqual">
      <formula>0.01</formula>
    </cfRule>
    <cfRule type="cellIs" dxfId="578" priority="35" stopIfTrue="1" operator="between">
      <formula>0.01</formula>
      <formula>0.0201</formula>
    </cfRule>
    <cfRule type="cellIs" dxfId="577" priority="36" stopIfTrue="1" operator="greaterThanOrEqual">
      <formula>0.02</formula>
    </cfRule>
  </conditionalFormatting>
  <conditionalFormatting sqref="H71:CF71">
    <cfRule type="cellIs" dxfId="576" priority="31" stopIfTrue="1" operator="lessThanOrEqual">
      <formula>0.01</formula>
    </cfRule>
    <cfRule type="cellIs" dxfId="575" priority="32" stopIfTrue="1" operator="between">
      <formula>0.01</formula>
      <formula>0.0201</formula>
    </cfRule>
    <cfRule type="cellIs" dxfId="574" priority="33" stopIfTrue="1" operator="greaterThanOrEqual">
      <formula>0.02</formula>
    </cfRule>
  </conditionalFormatting>
  <conditionalFormatting sqref="H74:CF74 H76:CF76 H78:CF78 H80:CF80 H84:CF84 H86:CF86 H90:CF90 H92:CF92 H96:CF96 H98:CF98">
    <cfRule type="expression" dxfId="573" priority="87" stopIfTrue="1">
      <formula>H75&lt;0.00075</formula>
    </cfRule>
    <cfRule type="expression" dxfId="572" priority="88" stopIfTrue="1">
      <formula>H75 &gt; 0.0015</formula>
    </cfRule>
    <cfRule type="expression" dxfId="571" priority="89" stopIfTrue="1">
      <formula>H75 &gt;= 0.00075</formula>
    </cfRule>
  </conditionalFormatting>
  <conditionalFormatting sqref="H75:CF75">
    <cfRule type="cellIs" dxfId="570" priority="96" stopIfTrue="1" operator="lessThan">
      <formula>0.00075</formula>
    </cfRule>
    <cfRule type="cellIs" dxfId="569" priority="97" stopIfTrue="1" operator="between">
      <formula>0.00075</formula>
      <formula>0.0015</formula>
    </cfRule>
    <cfRule type="cellIs" dxfId="568" priority="98" stopIfTrue="1" operator="greaterThanOrEqual">
      <formula>0.0015</formula>
    </cfRule>
  </conditionalFormatting>
  <conditionalFormatting sqref="H77:CF77">
    <cfRule type="cellIs" dxfId="567" priority="28" stopIfTrue="1" operator="lessThanOrEqual">
      <formula>0.01</formula>
    </cfRule>
    <cfRule type="cellIs" dxfId="566" priority="29" stopIfTrue="1" operator="between">
      <formula>0.01</formula>
      <formula>0.0201</formula>
    </cfRule>
    <cfRule type="cellIs" dxfId="565" priority="30" stopIfTrue="1" operator="greaterThanOrEqual">
      <formula>0.02</formula>
    </cfRule>
  </conditionalFormatting>
  <conditionalFormatting sqref="H79:CF79">
    <cfRule type="cellIs" dxfId="564" priority="25" stopIfTrue="1" operator="lessThanOrEqual">
      <formula>0.01</formula>
    </cfRule>
    <cfRule type="cellIs" dxfId="563" priority="26" stopIfTrue="1" operator="between">
      <formula>0.01</formula>
      <formula>0.0201</formula>
    </cfRule>
    <cfRule type="cellIs" dxfId="562" priority="27" stopIfTrue="1" operator="greaterThanOrEqual">
      <formula>0.02</formula>
    </cfRule>
  </conditionalFormatting>
  <conditionalFormatting sqref="H81:CF81">
    <cfRule type="cellIs" dxfId="561" priority="22" stopIfTrue="1" operator="lessThanOrEqual">
      <formula>0.01</formula>
    </cfRule>
    <cfRule type="cellIs" dxfId="560" priority="23" stopIfTrue="1" operator="between">
      <formula>0.01</formula>
      <formula>0.0201</formula>
    </cfRule>
    <cfRule type="cellIs" dxfId="559" priority="24" stopIfTrue="1" operator="greaterThanOrEqual">
      <formula>0.02</formula>
    </cfRule>
  </conditionalFormatting>
  <conditionalFormatting sqref="H85:CF85">
    <cfRule type="cellIs" dxfId="558" priority="19" stopIfTrue="1" operator="lessThanOrEqual">
      <formula>0.01</formula>
    </cfRule>
    <cfRule type="cellIs" dxfId="557" priority="20" stopIfTrue="1" operator="between">
      <formula>0.01</formula>
      <formula>0.0201</formula>
    </cfRule>
    <cfRule type="cellIs" dxfId="556" priority="21" stopIfTrue="1" operator="greaterThanOrEqual">
      <formula>0.02</formula>
    </cfRule>
  </conditionalFormatting>
  <conditionalFormatting sqref="H87:CF87">
    <cfRule type="cellIs" dxfId="555" priority="16" stopIfTrue="1" operator="lessThanOrEqual">
      <formula>0.01</formula>
    </cfRule>
    <cfRule type="cellIs" dxfId="554" priority="17" stopIfTrue="1" operator="between">
      <formula>0.01</formula>
      <formula>0.0201</formula>
    </cfRule>
    <cfRule type="cellIs" dxfId="553" priority="18" stopIfTrue="1" operator="greaterThanOrEqual">
      <formula>0.02</formula>
    </cfRule>
  </conditionalFormatting>
  <conditionalFormatting sqref="H89:CF89">
    <cfRule type="cellIs" dxfId="552" priority="40" stopIfTrue="1" operator="lessThanOrEqual">
      <formula>0.01</formula>
    </cfRule>
    <cfRule type="cellIs" dxfId="551" priority="41" stopIfTrue="1" operator="between">
      <formula>0.01</formula>
      <formula>0.0201</formula>
    </cfRule>
    <cfRule type="cellIs" dxfId="550" priority="42" stopIfTrue="1" operator="greaterThanOrEqual">
      <formula>0.02</formula>
    </cfRule>
  </conditionalFormatting>
  <conditionalFormatting sqref="H91:CF91">
    <cfRule type="cellIs" dxfId="549" priority="13" stopIfTrue="1" operator="lessThanOrEqual">
      <formula>0.01</formula>
    </cfRule>
    <cfRule type="cellIs" dxfId="548" priority="14" stopIfTrue="1" operator="between">
      <formula>0.01</formula>
      <formula>0.0201</formula>
    </cfRule>
    <cfRule type="cellIs" dxfId="547" priority="15" stopIfTrue="1" operator="greaterThanOrEqual">
      <formula>0.02</formula>
    </cfRule>
  </conditionalFormatting>
  <conditionalFormatting sqref="H93:CF93">
    <cfRule type="cellIs" dxfId="546" priority="10" stopIfTrue="1" operator="lessThanOrEqual">
      <formula>0.01</formula>
    </cfRule>
    <cfRule type="cellIs" dxfId="545" priority="11" stopIfTrue="1" operator="between">
      <formula>0.01</formula>
      <formula>0.0201</formula>
    </cfRule>
    <cfRule type="cellIs" dxfId="544" priority="12" stopIfTrue="1" operator="greaterThanOrEqual">
      <formula>0.02</formula>
    </cfRule>
  </conditionalFormatting>
  <conditionalFormatting sqref="H94:CF94">
    <cfRule type="expression" dxfId="543" priority="99" stopIfTrue="1">
      <formula>H95 &lt;= 0.01</formula>
    </cfRule>
    <cfRule type="expression" dxfId="542" priority="100" stopIfTrue="1">
      <formula xml:space="preserve"> H95 &gt;= 0.02</formula>
    </cfRule>
    <cfRule type="expression" dxfId="541" priority="101" stopIfTrue="1">
      <formula xml:space="preserve"> H95 &gt; 0.01</formula>
    </cfRule>
  </conditionalFormatting>
  <conditionalFormatting sqref="H97:CF97">
    <cfRule type="cellIs" dxfId="540" priority="7" stopIfTrue="1" operator="lessThanOrEqual">
      <formula>0.01</formula>
    </cfRule>
    <cfRule type="cellIs" dxfId="539" priority="8" stopIfTrue="1" operator="between">
      <formula>0.01</formula>
      <formula>0.0201</formula>
    </cfRule>
    <cfRule type="cellIs" dxfId="538" priority="9" stopIfTrue="1" operator="greaterThanOrEqual">
      <formula>0.02</formula>
    </cfRule>
  </conditionalFormatting>
  <conditionalFormatting sqref="H99:CF99">
    <cfRule type="cellIs" dxfId="537" priority="4" stopIfTrue="1" operator="lessThanOrEqual">
      <formula>0.01</formula>
    </cfRule>
    <cfRule type="cellIs" dxfId="536" priority="5" stopIfTrue="1" operator="between">
      <formula>0.01</formula>
      <formula>0.0201</formula>
    </cfRule>
    <cfRule type="cellIs" dxfId="535" priority="6" stopIfTrue="1" operator="greaterThanOrEqual">
      <formula>0.02</formula>
    </cfRule>
  </conditionalFormatting>
  <conditionalFormatting sqref="H130:CF130 H137:CF137 H139:CF139">
    <cfRule type="expression" dxfId="534" priority="102" stopIfTrue="1">
      <formula>H131&lt;0.0501</formula>
    </cfRule>
    <cfRule type="expression" dxfId="533" priority="103" stopIfTrue="1">
      <formula>H131&lt;0.07501</formula>
    </cfRule>
    <cfRule type="expression" dxfId="532" priority="104" stopIfTrue="1">
      <formula>H131&gt;0.075</formula>
    </cfRule>
  </conditionalFormatting>
  <conditionalFormatting sqref="H131:CF131">
    <cfRule type="cellIs" dxfId="531" priority="105" stopIfTrue="1" operator="lessThanOrEqual">
      <formula>0.05</formula>
    </cfRule>
    <cfRule type="cellIs" dxfId="530" priority="106" stopIfTrue="1" operator="between">
      <formula>0.05</formula>
      <formula>0.07501</formula>
    </cfRule>
    <cfRule type="cellIs" dxfId="529" priority="107" stopIfTrue="1" operator="greaterThan">
      <formula>0.075</formula>
    </cfRule>
  </conditionalFormatting>
  <conditionalFormatting sqref="H132:CF132">
    <cfRule type="expression" dxfId="528" priority="111" stopIfTrue="1">
      <formula>H133&lt;0.0201</formula>
    </cfRule>
    <cfRule type="expression" dxfId="527" priority="112" stopIfTrue="1">
      <formula>H133&lt;0.0401</formula>
    </cfRule>
    <cfRule type="expression" dxfId="526" priority="113" stopIfTrue="1">
      <formula>H133&gt;0.04</formula>
    </cfRule>
  </conditionalFormatting>
  <conditionalFormatting sqref="H133:CF133">
    <cfRule type="cellIs" dxfId="525" priority="114" stopIfTrue="1" operator="lessThanOrEqual">
      <formula>0.02</formula>
    </cfRule>
    <cfRule type="cellIs" dxfId="524" priority="115" stopIfTrue="1" operator="between">
      <formula>0.02</formula>
      <formula>0.0401</formula>
    </cfRule>
    <cfRule type="cellIs" dxfId="523" priority="116" stopIfTrue="1" operator="greaterThan">
      <formula>0.04</formula>
    </cfRule>
  </conditionalFormatting>
  <conditionalFormatting sqref="H134:CF134">
    <cfRule type="expression" dxfId="522" priority="117" stopIfTrue="1">
      <formula>H135&lt;0.0301</formula>
    </cfRule>
    <cfRule type="expression" dxfId="521" priority="118" stopIfTrue="1">
      <formula>H135&lt;0.0501</formula>
    </cfRule>
    <cfRule type="expression" dxfId="520" priority="119" stopIfTrue="1">
      <formula>H135&gt;0.05</formula>
    </cfRule>
  </conditionalFormatting>
  <conditionalFormatting sqref="H135:CF135">
    <cfRule type="cellIs" dxfId="519" priority="120" stopIfTrue="1" operator="lessThanOrEqual">
      <formula>0.03</formula>
    </cfRule>
    <cfRule type="cellIs" dxfId="518" priority="121" stopIfTrue="1" operator="between">
      <formula>0.03</formula>
      <formula>0.0501</formula>
    </cfRule>
    <cfRule type="cellIs" dxfId="517" priority="122" stopIfTrue="1" operator="greaterThan">
      <formula>0.05</formula>
    </cfRule>
  </conditionalFormatting>
  <conditionalFormatting sqref="H136:CF136">
    <cfRule type="cellIs" dxfId="516" priority="123" stopIfTrue="1" operator="lessThan">
      <formula>201</formula>
    </cfRule>
    <cfRule type="cellIs" dxfId="515" priority="124" stopIfTrue="1" operator="lessThan">
      <formula>501</formula>
    </cfRule>
    <cfRule type="cellIs" dxfId="514" priority="125" stopIfTrue="1" operator="greaterThan">
      <formula>500</formula>
    </cfRule>
  </conditionalFormatting>
  <conditionalFormatting sqref="H138:CF138">
    <cfRule type="cellIs" dxfId="513" priority="126" stopIfTrue="1" operator="lessThan">
      <formula>0.005</formula>
    </cfRule>
    <cfRule type="cellIs" dxfId="512" priority="127" stopIfTrue="1" operator="between">
      <formula>0.005</formula>
      <formula>0.0101</formula>
    </cfRule>
    <cfRule type="cellIs" dxfId="511" priority="128" stopIfTrue="1" operator="greaterThan">
      <formula>0.01</formula>
    </cfRule>
  </conditionalFormatting>
  <conditionalFormatting sqref="H140:CF140">
    <cfRule type="cellIs" dxfId="510" priority="129" stopIfTrue="1" operator="lessThanOrEqual">
      <formula>0.01</formula>
    </cfRule>
    <cfRule type="cellIs" dxfId="509" priority="130" stopIfTrue="1" operator="between">
      <formula>0.01</formula>
      <formula>0.01501</formula>
    </cfRule>
    <cfRule type="cellIs" dxfId="508" priority="131" stopIfTrue="1" operator="greaterThan">
      <formula>0.015</formula>
    </cfRule>
  </conditionalFormatting>
  <conditionalFormatting sqref="H141:CF141">
    <cfRule type="expression" dxfId="507" priority="43" stopIfTrue="1">
      <formula>H142&lt;0.001</formula>
    </cfRule>
    <cfRule type="expression" dxfId="506" priority="44" stopIfTrue="1">
      <formula>H142&lt;0.001501</formula>
    </cfRule>
    <cfRule type="expression" dxfId="505" priority="45" stopIfTrue="1">
      <formula>H142&gt;0.015</formula>
    </cfRule>
  </conditionalFormatting>
  <conditionalFormatting sqref="H142:CF142">
    <cfRule type="cellIs" dxfId="504" priority="138" stopIfTrue="1" operator="lessThanOrEqual">
      <formula>0.001</formula>
    </cfRule>
    <cfRule type="cellIs" dxfId="503" priority="139" stopIfTrue="1" operator="between">
      <formula>0.001</formula>
      <formula>0.001501</formula>
    </cfRule>
    <cfRule type="cellIs" dxfId="502" priority="140" stopIfTrue="1" operator="greaterThan">
      <formula>0.0015</formula>
    </cfRule>
  </conditionalFormatting>
  <conditionalFormatting sqref="H144:CF144">
    <cfRule type="expression" dxfId="501" priority="135" stopIfTrue="1">
      <formula>H145 &lt; 0.25</formula>
    </cfRule>
    <cfRule type="expression" dxfId="500" priority="136" stopIfTrue="1">
      <formula>H145 &gt; 0.4</formula>
    </cfRule>
    <cfRule type="expression" dxfId="499" priority="137" stopIfTrue="1">
      <formula>H145 &gt;= 0.25</formula>
    </cfRule>
  </conditionalFormatting>
  <conditionalFormatting sqref="H145:CF145">
    <cfRule type="cellIs" dxfId="498" priority="132" stopIfTrue="1" operator="lessThan">
      <formula>0.25</formula>
    </cfRule>
    <cfRule type="cellIs" dxfId="497" priority="133" stopIfTrue="1" operator="greaterThan">
      <formula>0.4</formula>
    </cfRule>
    <cfRule type="cellIs" dxfId="496" priority="134" stopIfTrue="1" operator="greaterThanOrEqual">
      <formula>0.25</formula>
    </cfRule>
  </conditionalFormatting>
  <conditionalFormatting sqref="H146:CF146">
    <cfRule type="expression" dxfId="495" priority="141" stopIfTrue="1">
      <formula>H147&lt;0.0251</formula>
    </cfRule>
    <cfRule type="expression" dxfId="494" priority="142" stopIfTrue="1">
      <formula>H147&lt;0.0401</formula>
    </cfRule>
    <cfRule type="expression" dxfId="493" priority="143" stopIfTrue="1">
      <formula>H147&gt;0.04</formula>
    </cfRule>
  </conditionalFormatting>
  <conditionalFormatting sqref="H147:CF147">
    <cfRule type="cellIs" dxfId="492" priority="144" stopIfTrue="1" operator="lessThanOrEqual">
      <formula>0.025</formula>
    </cfRule>
    <cfRule type="cellIs" dxfId="491" priority="145" stopIfTrue="1" operator="between">
      <formula>0.025</formula>
      <formula>0.0401</formula>
    </cfRule>
    <cfRule type="cellIs" dxfId="490" priority="146" stopIfTrue="1" operator="greaterThan">
      <formula>0.04</formula>
    </cfRule>
  </conditionalFormatting>
  <conditionalFormatting sqref="H148:CF148">
    <cfRule type="expression" dxfId="489" priority="147" stopIfTrue="1">
      <formula>H150&lt;0.001</formula>
    </cfRule>
    <cfRule type="expression" dxfId="488" priority="148" stopIfTrue="1">
      <formula>H150&lt;0.001501</formula>
    </cfRule>
    <cfRule type="expression" dxfId="487" priority="149" stopIfTrue="1">
      <formula>H150&gt;0.0015</formula>
    </cfRule>
  </conditionalFormatting>
  <conditionalFormatting sqref="H160:CF160 H162:CF162 H166:CF166 H168:CF168">
    <cfRule type="expression" dxfId="486" priority="150" stopIfTrue="1">
      <formula>H161&lt;0.00501</formula>
    </cfRule>
    <cfRule type="expression" dxfId="485" priority="151" stopIfTrue="1">
      <formula>H161&lt;0.0101</formula>
    </cfRule>
    <cfRule type="expression" dxfId="484" priority="152" stopIfTrue="1">
      <formula>H161&gt;0.01</formula>
    </cfRule>
  </conditionalFormatting>
  <conditionalFormatting sqref="H161:CF161">
    <cfRule type="cellIs" dxfId="483" priority="153" stopIfTrue="1" operator="lessThanOrEqual">
      <formula>0.03</formula>
    </cfRule>
    <cfRule type="cellIs" dxfId="482" priority="154" stopIfTrue="1" operator="greaterThan">
      <formula>0.05</formula>
    </cfRule>
    <cfRule type="cellIs" dxfId="481" priority="155" stopIfTrue="1" operator="between">
      <formula>0.03</formula>
      <formula>0.05</formula>
    </cfRule>
  </conditionalFormatting>
  <conditionalFormatting sqref="H163:CF163">
    <cfRule type="cellIs" dxfId="480" priority="156" stopIfTrue="1" operator="lessThanOrEqual">
      <formula>0.005</formula>
    </cfRule>
    <cfRule type="cellIs" dxfId="479" priority="157" stopIfTrue="1" operator="greaterThan">
      <formula>0.01</formula>
    </cfRule>
    <cfRule type="cellIs" dxfId="478" priority="158" stopIfTrue="1" operator="between">
      <formula>0.005</formula>
      <formula>0.0101</formula>
    </cfRule>
  </conditionalFormatting>
  <conditionalFormatting sqref="H167:CF167">
    <cfRule type="cellIs" dxfId="477" priority="159" stopIfTrue="1" operator="lessThanOrEqual">
      <formula>0.01</formula>
    </cfRule>
    <cfRule type="cellIs" dxfId="476" priority="160" stopIfTrue="1" operator="greaterThan">
      <formula>0.03</formula>
    </cfRule>
    <cfRule type="cellIs" dxfId="475" priority="161" stopIfTrue="1" operator="between">
      <formula>0.01</formula>
      <formula>0.0301</formula>
    </cfRule>
  </conditionalFormatting>
  <conditionalFormatting sqref="H169:CF169">
    <cfRule type="cellIs" dxfId="474" priority="162" stopIfTrue="1" operator="lessThan">
      <formula>0.005</formula>
    </cfRule>
    <cfRule type="cellIs" dxfId="473" priority="163" stopIfTrue="1" operator="greaterThan">
      <formula>0.01</formula>
    </cfRule>
    <cfRule type="cellIs" dxfId="472" priority="164" stopIfTrue="1" operator="between">
      <formula>0.005</formula>
      <formula>0.0101</formula>
    </cfRule>
  </conditionalFormatting>
  <conditionalFormatting sqref="H180:CF180 H186:CF186">
    <cfRule type="expression" dxfId="471" priority="165" stopIfTrue="1">
      <formula>H181&lt;0.02</formula>
    </cfRule>
    <cfRule type="expression" dxfId="470" priority="166" stopIfTrue="1">
      <formula>H181&gt;0.04</formula>
    </cfRule>
    <cfRule type="expression" dxfId="469" priority="167" stopIfTrue="1">
      <formula>H181&lt;0.0401</formula>
    </cfRule>
  </conditionalFormatting>
  <conditionalFormatting sqref="H181:CF181 H187:CF187">
    <cfRule type="cellIs" dxfId="468" priority="168" stopIfTrue="1" operator="lessThan">
      <formula>0.02</formula>
    </cfRule>
    <cfRule type="cellIs" dxfId="467" priority="169" stopIfTrue="1" operator="greaterThan">
      <formula>0.04</formula>
    </cfRule>
    <cfRule type="cellIs" dxfId="466" priority="170" stopIfTrue="1" operator="between">
      <formula>0.02</formula>
      <formula>0.0401</formula>
    </cfRule>
  </conditionalFormatting>
  <conditionalFormatting sqref="H182:CF182 H184:CF184 H207:CF207 H213:CF213">
    <cfRule type="expression" dxfId="465" priority="171" stopIfTrue="1">
      <formula>H183&lt;0.01</formula>
    </cfRule>
    <cfRule type="expression" dxfId="464" priority="172" stopIfTrue="1">
      <formula>H183&gt;0.02</formula>
    </cfRule>
    <cfRule type="expression" dxfId="463" priority="173" stopIfTrue="1">
      <formula>H183&lt;0.0201</formula>
    </cfRule>
  </conditionalFormatting>
  <conditionalFormatting sqref="H183:CF183 H185:CF185">
    <cfRule type="cellIs" dxfId="462" priority="174" stopIfTrue="1" operator="lessThan">
      <formula>0.01</formula>
    </cfRule>
    <cfRule type="cellIs" dxfId="461" priority="175" stopIfTrue="1" operator="greaterThan">
      <formula>0.02</formula>
    </cfRule>
    <cfRule type="cellIs" dxfId="460" priority="176" stopIfTrue="1" operator="between">
      <formula>0.01</formula>
      <formula>0.0201</formula>
    </cfRule>
  </conditionalFormatting>
  <conditionalFormatting sqref="H196:CF196">
    <cfRule type="cellIs" dxfId="459" priority="177" stopIfTrue="1" operator="lessThanOrEqual">
      <formula>0</formula>
    </cfRule>
    <cfRule type="cellIs" dxfId="458" priority="178" stopIfTrue="1" operator="between">
      <formula>1</formula>
      <formula>5</formula>
    </cfRule>
    <cfRule type="cellIs" dxfId="457" priority="179" stopIfTrue="1" operator="greaterThan">
      <formula>5</formula>
    </cfRule>
  </conditionalFormatting>
  <conditionalFormatting sqref="H201:CF201">
    <cfRule type="expression" dxfId="456" priority="180" stopIfTrue="1">
      <formula>H202 &lt;= 0.03</formula>
    </cfRule>
    <cfRule type="expression" dxfId="455" priority="181" stopIfTrue="1">
      <formula xml:space="preserve"> H202 &gt; 0.05</formula>
    </cfRule>
    <cfRule type="expression" dxfId="454" priority="182" stopIfTrue="1">
      <formula xml:space="preserve"> H202 &lt;= 0.05</formula>
    </cfRule>
  </conditionalFormatting>
  <conditionalFormatting sqref="H202:CF202">
    <cfRule type="cellIs" dxfId="453" priority="46" stopIfTrue="1" operator="lessThanOrEqual">
      <formula>0.03</formula>
    </cfRule>
    <cfRule type="cellIs" dxfId="452" priority="47" stopIfTrue="1" operator="between">
      <formula>0.03</formula>
      <formula>0.05</formula>
    </cfRule>
    <cfRule type="cellIs" dxfId="451" priority="48" stopIfTrue="1" operator="greaterThan">
      <formula>0.05</formula>
    </cfRule>
  </conditionalFormatting>
  <conditionalFormatting sqref="H208:CF208 H214:CF214">
    <cfRule type="cellIs" dxfId="450" priority="183" stopIfTrue="1" operator="lessThanOrEqual">
      <formula>0.01</formula>
    </cfRule>
    <cfRule type="cellIs" dxfId="449" priority="184" stopIfTrue="1" operator="greaterThan">
      <formula>0.02</formula>
    </cfRule>
    <cfRule type="cellIs" dxfId="448" priority="185" stopIfTrue="1" operator="between">
      <formula>0.01</formula>
      <formula>0.0201</formula>
    </cfRule>
  </conditionalFormatting>
  <conditionalFormatting sqref="CA82:CF82 H88:CF88">
    <cfRule type="expression" dxfId="447" priority="93" stopIfTrue="1">
      <formula>H83 &lt;= 0.01</formula>
    </cfRule>
    <cfRule type="expression" dxfId="446" priority="94" stopIfTrue="1">
      <formula>H83 &gt;= 0.02</formula>
    </cfRule>
    <cfRule type="expression" dxfId="445" priority="95" stopIfTrue="1">
      <formula>H83 &gt; 0.01</formula>
    </cfRule>
  </conditionalFormatting>
  <hyperlinks>
    <hyperlink ref="F21" location="GRAPHS!A25" display="List Clean To Do's - Address Validation" xr:uid="{00000000-0004-0000-0700-000000000000}"/>
    <hyperlink ref="F34" location="GRAPHS!A80" display="SPU Accounts which should have had at least 1 actual read used on a bill in the past 100 days and haven't" xr:uid="{00000000-0004-0000-0700-000001000000}"/>
    <hyperlink ref="F37" location="GRAPHS!A145" display="LPU Accounts which should have had at least 1 actual read used on a bill in the past 100 days and haven't" xr:uid="{00000000-0004-0000-0700-000002000000}"/>
    <hyperlink ref="F39" location="GRAPHS!A205" display="Accounts which should have had at least 1 actual read used on a bill in the past 300 days and haven't" xr:uid="{00000000-0004-0000-0700-000003000000}"/>
    <hyperlink ref="F51" location="GRAPHS!A265" display="Routes Uploaded Late" xr:uid="{00000000-0004-0000-0700-000004000000}"/>
    <hyperlink ref="F53" location="GRAPHS!A325" display="Conventional Pending Field Activities (past scheduled date)" xr:uid="{00000000-0004-0000-0700-000005000000}"/>
    <hyperlink ref="F62" location="GRAPHS!A385" display="Unbilled Service Agreements - Inception to date" xr:uid="{00000000-0004-0000-0700-000006000000}"/>
    <hyperlink ref="F146" location="GRAPHS!A505" display="Refund To Do's in excess of 60 days" xr:uid="{00000000-0004-0000-0700-000007000000}"/>
    <hyperlink ref="F166" location="GRAPHS!A625" display="Conventional Unallocated Payments " xr:uid="{00000000-0004-0000-0700-000008000000}"/>
    <hyperlink ref="F225" location="GRAPHS!A685" display="- Inception To Date" xr:uid="{00000000-0004-0000-0700-000009000000}"/>
    <hyperlink ref="F148" location="GRAPHS!A560" display="Number of active customers linked to zero interest rate" xr:uid="{00000000-0004-0000-0700-00000A000000}"/>
    <hyperlink ref="F82" location="GRAPHS!A445" display="No. of active customers billed on zero consumption" xr:uid="{00000000-0004-0000-0700-00000B000000}"/>
    <hyperlink ref="F84" location="GRAPHS!A445" display="No. of active customers billed on zero consumption" xr:uid="{00000000-0004-0000-0700-00000C000000}"/>
    <hyperlink ref="F86" location="GRAPHS!A445" display="No. of active customers billed on zero consumption" xr:uid="{00000000-0004-0000-0700-00000D000000}"/>
  </hyperlinks>
  <pageMargins left="0.75" right="0.75" top="1" bottom="1" header="0.5" footer="0.5"/>
  <pageSetup orientation="portrait" r:id="rId1"/>
  <headerFooter alignWithMargins="0">
    <oddFooter>&amp;L&amp;1#&amp;"Calibri"&amp;10 Sensitivity: Secret</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CF241"/>
  <sheetViews>
    <sheetView zoomScale="75" zoomScaleNormal="75" workbookViewId="0">
      <selection activeCell="I1" sqref="I1:I1048576"/>
    </sheetView>
  </sheetViews>
  <sheetFormatPr defaultRowHeight="13.2" x14ac:dyDescent="0.25"/>
  <cols>
    <col min="1" max="1" width="9.44140625" customWidth="1"/>
    <col min="2" max="2" width="8.44140625" customWidth="1"/>
    <col min="3" max="3" width="4.44140625" customWidth="1"/>
    <col min="4" max="4" width="1.44140625" customWidth="1"/>
    <col min="5" max="5" width="1.5546875" customWidth="1"/>
    <col min="6" max="6" width="81" customWidth="1"/>
    <col min="7" max="7" width="13.44140625" customWidth="1"/>
    <col min="8" max="8" width="13" bestFit="1" customWidth="1"/>
    <col min="9" max="45" width="13" customWidth="1"/>
    <col min="46" max="46" width="13" bestFit="1" customWidth="1"/>
    <col min="47" max="83" width="12.5546875" customWidth="1"/>
    <col min="84" max="84" width="15.5546875" customWidth="1"/>
  </cols>
  <sheetData>
    <row r="1" spans="1:84" ht="47.4" thickBot="1" x14ac:dyDescent="0.35">
      <c r="A1" s="46" t="s">
        <v>0</v>
      </c>
      <c r="B1" s="46"/>
      <c r="C1" s="46"/>
      <c r="D1" s="2"/>
      <c r="E1" s="2"/>
      <c r="F1" s="3" t="s">
        <v>238</v>
      </c>
      <c r="G1" s="44" t="s">
        <v>2</v>
      </c>
      <c r="H1" s="45" t="e">
        <f>#REF!</f>
        <v>#REF!</v>
      </c>
      <c r="I1" s="45">
        <v>44652</v>
      </c>
      <c r="J1" s="45">
        <v>44621</v>
      </c>
      <c r="K1" s="45">
        <v>44593</v>
      </c>
      <c r="L1" s="45">
        <v>44562</v>
      </c>
      <c r="M1" s="45">
        <v>44531</v>
      </c>
      <c r="N1" s="45">
        <v>44501</v>
      </c>
      <c r="O1" s="45">
        <v>44470</v>
      </c>
      <c r="P1" s="45">
        <v>44440</v>
      </c>
      <c r="Q1" s="45">
        <v>44409</v>
      </c>
      <c r="R1" s="45">
        <v>44378</v>
      </c>
      <c r="S1" s="45">
        <v>44348</v>
      </c>
      <c r="T1" s="45">
        <v>44317</v>
      </c>
      <c r="U1" s="45">
        <v>44287</v>
      </c>
      <c r="V1" s="45">
        <v>44256</v>
      </c>
      <c r="W1" s="45">
        <v>44228</v>
      </c>
      <c r="X1" s="45">
        <v>44197</v>
      </c>
      <c r="Y1" s="45">
        <v>44166</v>
      </c>
      <c r="Z1" s="45">
        <v>44136</v>
      </c>
      <c r="AA1" s="45">
        <v>44105</v>
      </c>
      <c r="AB1" s="45">
        <v>44075</v>
      </c>
      <c r="AC1" s="45">
        <v>44044</v>
      </c>
      <c r="AD1" s="45">
        <v>44013</v>
      </c>
      <c r="AE1" s="45">
        <v>43983</v>
      </c>
      <c r="AF1" s="45">
        <v>43952</v>
      </c>
      <c r="AG1" s="45">
        <v>43922</v>
      </c>
      <c r="AH1" s="45">
        <v>43891</v>
      </c>
      <c r="AI1" s="45">
        <v>43862</v>
      </c>
      <c r="AJ1" s="45">
        <v>43831</v>
      </c>
      <c r="AK1" s="45">
        <v>43800</v>
      </c>
      <c r="AL1" s="45">
        <v>43770</v>
      </c>
      <c r="AM1" s="45">
        <v>43739</v>
      </c>
      <c r="AN1" s="45">
        <v>43709</v>
      </c>
      <c r="AO1" s="45">
        <v>43678</v>
      </c>
      <c r="AP1" s="45">
        <v>43647</v>
      </c>
      <c r="AQ1" s="45">
        <v>43617</v>
      </c>
      <c r="AR1" s="45">
        <v>43586</v>
      </c>
      <c r="AS1" s="45">
        <v>43556</v>
      </c>
      <c r="AT1" s="45">
        <v>43525</v>
      </c>
      <c r="AU1" s="45">
        <v>43497</v>
      </c>
      <c r="AV1" s="45">
        <v>43466</v>
      </c>
      <c r="AW1" s="45">
        <v>43435</v>
      </c>
      <c r="AX1" s="45">
        <v>43405</v>
      </c>
      <c r="AY1" s="45">
        <v>43374</v>
      </c>
      <c r="AZ1" s="45">
        <v>43344</v>
      </c>
      <c r="BA1" s="45">
        <v>43313</v>
      </c>
      <c r="BB1" s="45">
        <v>43282</v>
      </c>
      <c r="BC1" s="45">
        <v>43252</v>
      </c>
      <c r="BD1" s="45">
        <v>43221</v>
      </c>
      <c r="BE1" s="45">
        <v>43191</v>
      </c>
      <c r="BF1" s="45">
        <v>43160</v>
      </c>
      <c r="BG1" s="45">
        <v>43132</v>
      </c>
      <c r="BH1" s="45">
        <v>43101</v>
      </c>
      <c r="BI1" s="45">
        <v>43070</v>
      </c>
      <c r="BJ1" s="45">
        <v>43040</v>
      </c>
      <c r="BK1" s="45">
        <v>43009</v>
      </c>
      <c r="BL1" s="45">
        <v>42979</v>
      </c>
      <c r="BM1" s="45">
        <v>42948</v>
      </c>
      <c r="BN1" s="45">
        <v>42917</v>
      </c>
      <c r="BO1" s="45">
        <v>42887</v>
      </c>
      <c r="BP1" s="45">
        <v>42856</v>
      </c>
      <c r="BQ1" s="45">
        <v>42826</v>
      </c>
      <c r="BR1" s="45">
        <v>42795</v>
      </c>
      <c r="BS1" s="45">
        <v>42767</v>
      </c>
      <c r="BT1" s="45">
        <v>42736</v>
      </c>
      <c r="BU1" s="45">
        <v>42705</v>
      </c>
      <c r="BV1" s="45">
        <v>42675</v>
      </c>
      <c r="BW1" s="45">
        <v>42644</v>
      </c>
      <c r="BX1" s="45">
        <v>42614</v>
      </c>
      <c r="BY1" s="45">
        <v>42583</v>
      </c>
      <c r="BZ1" s="45">
        <v>42552</v>
      </c>
      <c r="CA1" s="45">
        <v>42522</v>
      </c>
      <c r="CB1" s="45">
        <v>42491</v>
      </c>
      <c r="CC1" s="45">
        <v>42461</v>
      </c>
      <c r="CD1" s="45">
        <v>42430</v>
      </c>
      <c r="CE1" s="45">
        <v>42401</v>
      </c>
      <c r="CF1" s="45">
        <v>42370</v>
      </c>
    </row>
    <row r="2" spans="1:84" ht="13.8" thickBot="1" x14ac:dyDescent="0.3">
      <c r="A2" s="46"/>
      <c r="B2" s="46"/>
      <c r="C2" s="46"/>
      <c r="D2" s="5"/>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8.600000000000001" thickTop="1" thickBot="1" x14ac:dyDescent="0.3">
      <c r="A3" s="46"/>
      <c r="B3" s="46"/>
      <c r="C3" s="46"/>
      <c r="D3" s="17"/>
      <c r="E3" s="7"/>
      <c r="F3" s="8" t="s">
        <v>3</v>
      </c>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ht="15.6" x14ac:dyDescent="0.3">
      <c r="A4" s="46"/>
      <c r="B4" s="46"/>
      <c r="C4" s="46"/>
      <c r="D4" s="17"/>
      <c r="E4" s="9"/>
      <c r="F4" s="1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x14ac:dyDescent="0.25">
      <c r="A5" s="46"/>
      <c r="B5" s="46"/>
      <c r="C5" s="46"/>
      <c r="D5" s="17"/>
      <c r="E5" s="11"/>
      <c r="F5" s="12" t="s">
        <v>4</v>
      </c>
      <c r="G5" s="105" t="e">
        <f ca="1">AVERAGE((INDIRECT("H5"), INDIRECT("H5"), INDIRECT("J5"), INDIRECT("K5"), INDIRECT("L5"), INDIRECT("M5"), INDIRECT("N5"), INDIRECT("O5"), INDIRECT("P5"), INDIRECT("Q5"), INDIRECT("R5"), INDIRECT("S5"))) /12</f>
        <v>#REF!</v>
      </c>
      <c r="H5" s="73" t="e">
        <f>#REF!</f>
        <v>#REF!</v>
      </c>
      <c r="I5" s="73">
        <v>5266</v>
      </c>
      <c r="J5" s="73">
        <v>5247</v>
      </c>
      <c r="K5" s="73">
        <v>5235</v>
      </c>
      <c r="L5" s="73">
        <v>5215</v>
      </c>
      <c r="M5" s="73">
        <v>5193</v>
      </c>
      <c r="N5" s="73">
        <v>5164</v>
      </c>
      <c r="O5" s="73">
        <v>5153</v>
      </c>
      <c r="P5" s="73">
        <v>5133</v>
      </c>
      <c r="Q5" s="73">
        <v>5117</v>
      </c>
      <c r="R5" s="73">
        <v>5112</v>
      </c>
      <c r="S5" s="73">
        <v>5107</v>
      </c>
      <c r="T5" s="73">
        <v>5098</v>
      </c>
      <c r="U5" s="73">
        <v>5091</v>
      </c>
      <c r="V5" s="73">
        <v>5091</v>
      </c>
      <c r="W5" s="73">
        <v>5084</v>
      </c>
      <c r="X5" s="73">
        <v>5072</v>
      </c>
      <c r="Y5" s="73">
        <v>5063</v>
      </c>
      <c r="Z5" s="73">
        <v>5043</v>
      </c>
      <c r="AA5" s="73">
        <v>5032</v>
      </c>
      <c r="AB5" s="73">
        <v>5027</v>
      </c>
      <c r="AC5" s="73">
        <v>5015</v>
      </c>
      <c r="AD5" s="73">
        <v>5006</v>
      </c>
      <c r="AE5" s="73">
        <v>5000</v>
      </c>
      <c r="AF5" s="73">
        <v>4995</v>
      </c>
      <c r="AG5" s="73">
        <v>4987</v>
      </c>
      <c r="AH5" s="73">
        <v>4989</v>
      </c>
      <c r="AI5" s="73">
        <v>4971</v>
      </c>
      <c r="AJ5" s="73">
        <v>4964</v>
      </c>
      <c r="AK5" s="73">
        <v>4953</v>
      </c>
      <c r="AL5" s="73">
        <v>4934</v>
      </c>
      <c r="AM5" s="73">
        <v>4924</v>
      </c>
      <c r="AN5" s="73">
        <v>4930</v>
      </c>
      <c r="AO5" s="73">
        <v>4684</v>
      </c>
      <c r="AP5" s="73">
        <v>4669</v>
      </c>
      <c r="AQ5" s="73">
        <v>4895</v>
      </c>
      <c r="AR5" s="73">
        <v>4644</v>
      </c>
      <c r="AS5" s="73">
        <v>4637</v>
      </c>
      <c r="AT5" s="73">
        <v>4627</v>
      </c>
      <c r="AU5" s="73">
        <v>4625</v>
      </c>
      <c r="AV5" s="73">
        <v>4616</v>
      </c>
      <c r="AW5" s="73">
        <v>4603</v>
      </c>
      <c r="AX5" s="73">
        <v>4598</v>
      </c>
      <c r="AY5" s="73">
        <v>4582</v>
      </c>
      <c r="AZ5" s="73">
        <v>4573</v>
      </c>
      <c r="BA5" s="73">
        <v>4573</v>
      </c>
      <c r="BB5" s="73">
        <v>4550</v>
      </c>
      <c r="BC5" s="73">
        <v>4528</v>
      </c>
      <c r="BD5" s="73">
        <v>4526</v>
      </c>
      <c r="BE5" s="73">
        <v>4505</v>
      </c>
      <c r="BF5" s="73">
        <v>4495</v>
      </c>
      <c r="BG5" s="73">
        <v>4476</v>
      </c>
      <c r="BH5" s="73">
        <v>4467</v>
      </c>
      <c r="BI5" s="73">
        <v>4457</v>
      </c>
      <c r="BJ5" s="73">
        <v>4431</v>
      </c>
      <c r="BK5" s="73">
        <v>4414</v>
      </c>
      <c r="BL5" s="73">
        <v>4380</v>
      </c>
      <c r="BM5" s="73">
        <v>4380</v>
      </c>
      <c r="BN5" s="73">
        <v>4372</v>
      </c>
      <c r="BO5" s="73">
        <v>4360</v>
      </c>
      <c r="BP5" s="73">
        <v>4350</v>
      </c>
      <c r="BQ5" s="73">
        <v>4342</v>
      </c>
      <c r="BR5" s="73">
        <v>4341</v>
      </c>
      <c r="BS5" s="73">
        <v>4289</v>
      </c>
      <c r="BT5" s="73">
        <v>4289</v>
      </c>
      <c r="BU5" s="73">
        <v>4289</v>
      </c>
      <c r="BV5" s="73">
        <v>4278</v>
      </c>
      <c r="BW5" s="73">
        <v>4258</v>
      </c>
      <c r="BX5" s="73">
        <v>4263</v>
      </c>
      <c r="BY5" s="73">
        <v>4258</v>
      </c>
      <c r="BZ5" s="73">
        <v>4241</v>
      </c>
      <c r="CA5" s="73">
        <v>4235</v>
      </c>
      <c r="CB5" s="73">
        <v>4224</v>
      </c>
      <c r="CC5" s="73">
        <v>4209</v>
      </c>
      <c r="CD5" s="73">
        <v>4192</v>
      </c>
      <c r="CE5" s="73">
        <v>4169</v>
      </c>
      <c r="CF5" s="73">
        <v>4168</v>
      </c>
    </row>
    <row r="6" spans="1:84" x14ac:dyDescent="0.25">
      <c r="A6" s="46"/>
      <c r="B6" s="46"/>
      <c r="C6" s="46"/>
      <c r="D6" s="17"/>
      <c r="E6" s="11"/>
      <c r="F6" s="12" t="s">
        <v>5</v>
      </c>
      <c r="G6" s="105" t="e">
        <f ca="1">AVERAGE((INDIRECT("H6"), INDIRECT("H6"), INDIRECT("J6"), INDIRECT("K6"), INDIRECT("L6"), INDIRECT("M6"), INDIRECT("N6"), INDIRECT("O6"), INDIRECT("P6"), INDIRECT("Q6"), INDIRECT("R6"), INDIRECT("S6"))) /12</f>
        <v>#REF!</v>
      </c>
      <c r="H6" s="73" t="e">
        <f>#REF!</f>
        <v>#REF!</v>
      </c>
      <c r="I6" s="73">
        <v>48457</v>
      </c>
      <c r="J6" s="73">
        <v>48549</v>
      </c>
      <c r="K6" s="73">
        <v>48705</v>
      </c>
      <c r="L6" s="73">
        <v>48754</v>
      </c>
      <c r="M6" s="73">
        <v>48887</v>
      </c>
      <c r="N6" s="73">
        <v>48958</v>
      </c>
      <c r="O6" s="73">
        <v>49033</v>
      </c>
      <c r="P6" s="73">
        <v>49145</v>
      </c>
      <c r="Q6" s="73">
        <v>49232</v>
      </c>
      <c r="R6" s="73">
        <v>49351</v>
      </c>
      <c r="S6" s="73">
        <v>49412</v>
      </c>
      <c r="T6" s="73">
        <v>49560</v>
      </c>
      <c r="U6" s="73">
        <v>49642</v>
      </c>
      <c r="V6" s="73">
        <v>49717</v>
      </c>
      <c r="W6" s="73">
        <v>49799</v>
      </c>
      <c r="X6" s="73">
        <v>49793</v>
      </c>
      <c r="Y6" s="73">
        <v>49854</v>
      </c>
      <c r="Z6" s="73">
        <v>50018</v>
      </c>
      <c r="AA6" s="73">
        <v>50092</v>
      </c>
      <c r="AB6" s="73">
        <v>50114</v>
      </c>
      <c r="AC6" s="73">
        <v>50177</v>
      </c>
      <c r="AD6" s="73">
        <v>50224</v>
      </c>
      <c r="AE6" s="73">
        <v>50288</v>
      </c>
      <c r="AF6" s="73">
        <v>50367</v>
      </c>
      <c r="AG6" s="73">
        <v>50429</v>
      </c>
      <c r="AH6" s="73">
        <v>50503</v>
      </c>
      <c r="AI6" s="73">
        <v>50546</v>
      </c>
      <c r="AJ6" s="73">
        <v>50643</v>
      </c>
      <c r="AK6" s="73">
        <v>50705</v>
      </c>
      <c r="AL6" s="73">
        <v>50764</v>
      </c>
      <c r="AM6" s="73">
        <v>50884</v>
      </c>
      <c r="AN6" s="73">
        <v>50941</v>
      </c>
      <c r="AO6" s="73">
        <v>50022</v>
      </c>
      <c r="AP6" s="73">
        <v>50060</v>
      </c>
      <c r="AQ6" s="73">
        <v>51266</v>
      </c>
      <c r="AR6" s="73">
        <v>50267</v>
      </c>
      <c r="AS6" s="73">
        <v>50321</v>
      </c>
      <c r="AT6" s="73">
        <v>50330</v>
      </c>
      <c r="AU6" s="73">
        <v>50385</v>
      </c>
      <c r="AV6" s="73">
        <v>50437</v>
      </c>
      <c r="AW6" s="73">
        <v>50465</v>
      </c>
      <c r="AX6" s="73">
        <v>50495</v>
      </c>
      <c r="AY6" s="73">
        <v>50601</v>
      </c>
      <c r="AZ6" s="73">
        <v>50809</v>
      </c>
      <c r="BA6" s="73">
        <v>50880</v>
      </c>
      <c r="BB6" s="73">
        <v>50934</v>
      </c>
      <c r="BC6" s="73">
        <v>51008</v>
      </c>
      <c r="BD6" s="73">
        <v>50969</v>
      </c>
      <c r="BE6" s="73">
        <v>51079</v>
      </c>
      <c r="BF6" s="73">
        <v>51227</v>
      </c>
      <c r="BG6" s="73">
        <v>51570</v>
      </c>
      <c r="BH6" s="73">
        <v>51851</v>
      </c>
      <c r="BI6" s="73">
        <v>51861</v>
      </c>
      <c r="BJ6" s="73">
        <v>52008</v>
      </c>
      <c r="BK6" s="73">
        <v>52272</v>
      </c>
      <c r="BL6" s="73">
        <v>52546</v>
      </c>
      <c r="BM6" s="73">
        <v>52546</v>
      </c>
      <c r="BN6" s="73">
        <v>52775</v>
      </c>
      <c r="BO6" s="73">
        <v>52867</v>
      </c>
      <c r="BP6" s="73">
        <v>52921</v>
      </c>
      <c r="BQ6" s="73">
        <v>52930</v>
      </c>
      <c r="BR6" s="73">
        <v>53073</v>
      </c>
      <c r="BS6" s="73">
        <v>53889</v>
      </c>
      <c r="BT6" s="73">
        <v>53889</v>
      </c>
      <c r="BU6" s="73">
        <v>53889</v>
      </c>
      <c r="BV6" s="73">
        <v>54273</v>
      </c>
      <c r="BW6" s="73">
        <v>54644</v>
      </c>
      <c r="BX6" s="73">
        <v>55102</v>
      </c>
      <c r="BY6" s="73">
        <v>55615</v>
      </c>
      <c r="BZ6" s="73">
        <v>55921</v>
      </c>
      <c r="CA6" s="73">
        <v>56219</v>
      </c>
      <c r="CB6" s="73">
        <v>56351</v>
      </c>
      <c r="CC6" s="73">
        <v>56543</v>
      </c>
      <c r="CD6" s="73">
        <v>56597</v>
      </c>
      <c r="CE6" s="73">
        <v>56655</v>
      </c>
      <c r="CF6" s="73">
        <v>56830</v>
      </c>
    </row>
    <row r="7" spans="1:84" x14ac:dyDescent="0.25">
      <c r="A7" s="46"/>
      <c r="B7" s="46"/>
      <c r="C7" s="46"/>
      <c r="D7" s="17"/>
      <c r="E7" s="11"/>
      <c r="F7" s="12" t="s">
        <v>6</v>
      </c>
      <c r="G7" s="105" t="e">
        <f ca="1">(INDIRECT("H7") + INDIRECT("I7") + INDIRECT("J7") + INDIRECT("K7") + INDIRECT("L7") + INDIRECT("M7") + INDIRECT("N7") + INDIRECT("O7") + INDIRECT("P7") + INDIRECT("Q7") + INDIRECT("R7") + INDIRECT("S7")) / 12</f>
        <v>#REF!</v>
      </c>
      <c r="H7" s="73" t="e">
        <f>#REF!</f>
        <v>#REF!</v>
      </c>
      <c r="I7" s="73">
        <v>65</v>
      </c>
      <c r="J7" s="73">
        <v>65</v>
      </c>
      <c r="K7" s="73">
        <v>65</v>
      </c>
      <c r="L7" s="73">
        <v>65</v>
      </c>
      <c r="M7" s="73">
        <v>65</v>
      </c>
      <c r="N7" s="73">
        <v>65</v>
      </c>
      <c r="O7" s="73">
        <v>65</v>
      </c>
      <c r="P7" s="73">
        <v>65</v>
      </c>
      <c r="Q7" s="73">
        <v>63</v>
      </c>
      <c r="R7" s="73">
        <v>62</v>
      </c>
      <c r="S7" s="73">
        <v>52</v>
      </c>
      <c r="T7" s="73">
        <v>57</v>
      </c>
      <c r="U7" s="73">
        <v>57</v>
      </c>
      <c r="V7" s="73">
        <v>57</v>
      </c>
      <c r="W7" s="73">
        <v>57</v>
      </c>
      <c r="X7" s="73">
        <v>57</v>
      </c>
      <c r="Y7" s="73">
        <v>57</v>
      </c>
      <c r="Z7" s="73">
        <v>57</v>
      </c>
      <c r="AA7" s="73">
        <v>57</v>
      </c>
      <c r="AB7" s="73">
        <v>57</v>
      </c>
      <c r="AC7" s="73">
        <v>57</v>
      </c>
      <c r="AD7" s="73">
        <v>57</v>
      </c>
      <c r="AE7" s="73">
        <v>57</v>
      </c>
      <c r="AF7" s="73">
        <v>57</v>
      </c>
      <c r="AG7" s="73">
        <v>57</v>
      </c>
      <c r="AH7" s="73">
        <v>57</v>
      </c>
      <c r="AI7" s="73">
        <v>57</v>
      </c>
      <c r="AJ7" s="73">
        <v>57</v>
      </c>
      <c r="AK7" s="73">
        <v>57</v>
      </c>
      <c r="AL7" s="73">
        <v>55</v>
      </c>
      <c r="AM7" s="73">
        <v>55</v>
      </c>
      <c r="AN7" s="73">
        <v>55</v>
      </c>
      <c r="AO7" s="73">
        <v>55</v>
      </c>
      <c r="AP7" s="73">
        <v>55</v>
      </c>
      <c r="AQ7" s="73">
        <v>55</v>
      </c>
      <c r="AR7" s="73">
        <v>55</v>
      </c>
      <c r="AS7" s="73">
        <v>55</v>
      </c>
      <c r="AT7" s="73">
        <v>55</v>
      </c>
      <c r="AU7" s="73">
        <v>55</v>
      </c>
      <c r="AV7" s="73">
        <v>55</v>
      </c>
      <c r="AW7" s="73">
        <v>55</v>
      </c>
      <c r="AX7" s="73">
        <v>55</v>
      </c>
      <c r="AY7" s="73">
        <v>55</v>
      </c>
      <c r="AZ7" s="73">
        <v>55</v>
      </c>
      <c r="BA7" s="73">
        <v>55</v>
      </c>
      <c r="BB7" s="73">
        <v>55</v>
      </c>
      <c r="BC7" s="73">
        <v>55</v>
      </c>
      <c r="BD7" s="73">
        <v>55</v>
      </c>
      <c r="BE7" s="73">
        <v>55</v>
      </c>
      <c r="BF7" s="73">
        <v>55</v>
      </c>
      <c r="BG7" s="73">
        <v>55</v>
      </c>
      <c r="BH7" s="73">
        <v>55</v>
      </c>
      <c r="BI7" s="73">
        <v>55</v>
      </c>
      <c r="BJ7" s="73">
        <v>55</v>
      </c>
      <c r="BK7" s="73">
        <v>55</v>
      </c>
      <c r="BL7" s="73">
        <v>55</v>
      </c>
      <c r="BM7" s="73">
        <v>55</v>
      </c>
      <c r="BN7" s="73">
        <v>55</v>
      </c>
      <c r="BO7" s="73">
        <v>55</v>
      </c>
      <c r="BP7" s="73">
        <v>55</v>
      </c>
      <c r="BQ7" s="73">
        <v>55</v>
      </c>
      <c r="BR7" s="73">
        <v>55</v>
      </c>
      <c r="BS7" s="73">
        <v>55</v>
      </c>
      <c r="BT7" s="73">
        <v>55</v>
      </c>
      <c r="BU7" s="73">
        <v>55</v>
      </c>
      <c r="BV7" s="73">
        <v>55</v>
      </c>
      <c r="BW7" s="73">
        <v>55</v>
      </c>
      <c r="BX7" s="73">
        <v>55</v>
      </c>
      <c r="BY7" s="73">
        <v>55</v>
      </c>
      <c r="BZ7" s="73">
        <v>55</v>
      </c>
      <c r="CA7" s="73">
        <v>55</v>
      </c>
      <c r="CB7" s="73">
        <v>55</v>
      </c>
      <c r="CC7" s="73">
        <v>0</v>
      </c>
      <c r="CD7" s="73">
        <v>0</v>
      </c>
      <c r="CE7" s="73">
        <v>0</v>
      </c>
      <c r="CF7" s="73">
        <v>0</v>
      </c>
    </row>
    <row r="8" spans="1:84" x14ac:dyDescent="0.25">
      <c r="A8" s="46"/>
      <c r="B8" s="46"/>
      <c r="C8" s="46"/>
      <c r="D8" s="17"/>
      <c r="E8" s="11"/>
      <c r="F8" s="14" t="s">
        <v>7</v>
      </c>
      <c r="G8" s="160" t="e">
        <f ca="1" xml:space="preserve"> (INDIRECT("H8")+INDIRECT("I8")+INDIRECT("J8")+INDIRECT("K8")+INDIRECT("L8")+INDIRECT("M8")+INDIRECT("N8")+INDIRECT("O8")+INDIRECT("P8")+INDIRECT("Q8")+INDIRECT("R8")+INDIRECT("S8")) / 12</f>
        <v>#REF!</v>
      </c>
      <c r="H8" s="156" t="e">
        <f>H5+H6</f>
        <v>#REF!</v>
      </c>
      <c r="I8" s="156">
        <v>53723</v>
      </c>
      <c r="J8" s="156">
        <v>53796</v>
      </c>
      <c r="K8" s="156">
        <v>53940</v>
      </c>
      <c r="L8" s="156">
        <v>53969</v>
      </c>
      <c r="M8" s="156">
        <v>54080</v>
      </c>
      <c r="N8" s="156">
        <v>54122</v>
      </c>
      <c r="O8" s="156">
        <v>54186</v>
      </c>
      <c r="P8" s="156">
        <v>54278</v>
      </c>
      <c r="Q8" s="156">
        <v>54349</v>
      </c>
      <c r="R8" s="156">
        <v>54463</v>
      </c>
      <c r="S8" s="156">
        <v>54519</v>
      </c>
      <c r="T8" s="156">
        <v>54658</v>
      </c>
      <c r="U8" s="156">
        <v>54733</v>
      </c>
      <c r="V8" s="156">
        <v>54808</v>
      </c>
      <c r="W8" s="156">
        <v>54883</v>
      </c>
      <c r="X8" s="156">
        <v>54865</v>
      </c>
      <c r="Y8" s="156">
        <v>54917</v>
      </c>
      <c r="Z8" s="156">
        <v>55061</v>
      </c>
      <c r="AA8" s="156">
        <v>55124</v>
      </c>
      <c r="AB8" s="156">
        <v>55141</v>
      </c>
      <c r="AC8" s="156">
        <v>55192</v>
      </c>
      <c r="AD8" s="156">
        <v>55230</v>
      </c>
      <c r="AE8" s="156">
        <v>55288</v>
      </c>
      <c r="AF8" s="156">
        <v>55362</v>
      </c>
      <c r="AG8" s="156">
        <v>55416</v>
      </c>
      <c r="AH8" s="156">
        <v>55492</v>
      </c>
      <c r="AI8" s="156">
        <v>55517</v>
      </c>
      <c r="AJ8" s="156">
        <v>55607</v>
      </c>
      <c r="AK8" s="156">
        <v>55658</v>
      </c>
      <c r="AL8" s="156">
        <v>55698</v>
      </c>
      <c r="AM8" s="156">
        <v>55808</v>
      </c>
      <c r="AN8" s="156">
        <v>55871</v>
      </c>
      <c r="AO8" s="156">
        <v>54706</v>
      </c>
      <c r="AP8" s="156">
        <v>54729</v>
      </c>
      <c r="AQ8" s="156">
        <v>56161</v>
      </c>
      <c r="AR8" s="156">
        <v>54911</v>
      </c>
      <c r="AS8" s="156">
        <v>54958</v>
      </c>
      <c r="AT8" s="156">
        <v>54957</v>
      </c>
      <c r="AU8" s="156">
        <v>55010</v>
      </c>
      <c r="AV8" s="156">
        <v>55053</v>
      </c>
      <c r="AW8" s="156">
        <v>55068</v>
      </c>
      <c r="AX8" s="156">
        <v>55093</v>
      </c>
      <c r="AY8" s="156">
        <v>55183</v>
      </c>
      <c r="AZ8" s="156">
        <v>55382</v>
      </c>
      <c r="BA8" s="156">
        <v>55453</v>
      </c>
      <c r="BB8" s="156">
        <v>55484</v>
      </c>
      <c r="BC8" s="156">
        <v>55536</v>
      </c>
      <c r="BD8" s="156">
        <v>55495</v>
      </c>
      <c r="BE8" s="156">
        <v>55584</v>
      </c>
      <c r="BF8" s="156">
        <v>55722</v>
      </c>
      <c r="BG8" s="156">
        <v>56046</v>
      </c>
      <c r="BH8" s="156">
        <v>56318</v>
      </c>
      <c r="BI8" s="156">
        <v>56318</v>
      </c>
      <c r="BJ8" s="156">
        <v>56439</v>
      </c>
      <c r="BK8" s="156">
        <v>56686</v>
      </c>
      <c r="BL8" s="156">
        <v>56926</v>
      </c>
      <c r="BM8" s="156">
        <v>56926</v>
      </c>
      <c r="BN8" s="156">
        <v>57147</v>
      </c>
      <c r="BO8" s="156">
        <v>57227</v>
      </c>
      <c r="BP8" s="156">
        <v>57271</v>
      </c>
      <c r="BQ8" s="156">
        <v>57272</v>
      </c>
      <c r="BR8" s="156">
        <v>57414</v>
      </c>
      <c r="BS8" s="156">
        <v>58178</v>
      </c>
      <c r="BT8" s="156">
        <v>58178</v>
      </c>
      <c r="BU8" s="156">
        <v>58178</v>
      </c>
      <c r="BV8" s="156">
        <v>58551</v>
      </c>
      <c r="BW8" s="156">
        <v>58902</v>
      </c>
      <c r="BX8" s="156">
        <v>59365</v>
      </c>
      <c r="BY8" s="156">
        <v>59873</v>
      </c>
      <c r="BZ8" s="156">
        <v>60162</v>
      </c>
      <c r="CA8" s="156">
        <v>60454</v>
      </c>
      <c r="CB8" s="156">
        <v>60575</v>
      </c>
      <c r="CC8" s="156">
        <v>60752</v>
      </c>
      <c r="CD8" s="156">
        <v>60789</v>
      </c>
      <c r="CE8" s="156">
        <v>60824</v>
      </c>
      <c r="CF8" s="156">
        <v>60998</v>
      </c>
    </row>
    <row r="9" spans="1:84" x14ac:dyDescent="0.25">
      <c r="A9" s="46"/>
      <c r="B9" s="46"/>
      <c r="C9" s="46"/>
      <c r="D9" s="17"/>
      <c r="E9" s="11"/>
      <c r="F9" s="12" t="s">
        <v>8</v>
      </c>
      <c r="G9" s="160" t="e">
        <f ca="1">(INDIRECT("H9")+INDIRECT("I9")+INDIRECT("J9")+INDIRECT("K9")+INDIRECT("L9")+INDIRECT("M9")+INDIRECT("N9")+INDIRECT("O9")+INDIRECT("P9")+INDIRECT("Q9")+INDIRECT("R9")+INDIRECT("S9")) / 12</f>
        <v>#REF!</v>
      </c>
      <c r="H9" s="73" t="e">
        <f>#REF!</f>
        <v>#REF!</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0</v>
      </c>
      <c r="AB9" s="73">
        <v>0</v>
      </c>
      <c r="AC9" s="73">
        <v>0</v>
      </c>
      <c r="AD9" s="73">
        <v>0</v>
      </c>
      <c r="AE9" s="73">
        <v>0</v>
      </c>
      <c r="AF9" s="73">
        <v>0</v>
      </c>
      <c r="AG9" s="73">
        <v>0</v>
      </c>
      <c r="AH9" s="73">
        <v>0</v>
      </c>
      <c r="AI9" s="73">
        <v>0</v>
      </c>
      <c r="AJ9" s="73">
        <v>0</v>
      </c>
      <c r="AK9" s="73">
        <v>0</v>
      </c>
      <c r="AL9" s="73">
        <v>0</v>
      </c>
      <c r="AM9" s="73">
        <v>0</v>
      </c>
      <c r="AN9" s="73">
        <v>0</v>
      </c>
      <c r="AO9" s="73">
        <v>0</v>
      </c>
      <c r="AP9" s="73">
        <v>0</v>
      </c>
      <c r="AQ9" s="73">
        <v>0</v>
      </c>
      <c r="AR9" s="73">
        <v>0</v>
      </c>
      <c r="AS9" s="73">
        <v>0</v>
      </c>
      <c r="AT9" s="73">
        <v>0</v>
      </c>
      <c r="AU9" s="73">
        <v>0</v>
      </c>
      <c r="AV9" s="73">
        <v>0</v>
      </c>
      <c r="AW9" s="73">
        <v>0</v>
      </c>
      <c r="AX9" s="73">
        <v>0</v>
      </c>
      <c r="AY9" s="73">
        <v>0</v>
      </c>
      <c r="AZ9" s="73">
        <v>0</v>
      </c>
      <c r="BA9" s="73">
        <v>0</v>
      </c>
      <c r="BB9" s="73">
        <v>0</v>
      </c>
      <c r="BC9" s="73">
        <v>0</v>
      </c>
      <c r="BD9" s="73">
        <v>0</v>
      </c>
      <c r="BE9" s="73">
        <v>0</v>
      </c>
      <c r="BF9" s="73">
        <v>0</v>
      </c>
      <c r="BG9" s="73">
        <v>0</v>
      </c>
      <c r="BH9" s="73">
        <v>0</v>
      </c>
      <c r="BI9" s="73">
        <v>0</v>
      </c>
      <c r="BJ9" s="73">
        <v>0</v>
      </c>
      <c r="BK9" s="73">
        <v>0</v>
      </c>
      <c r="BL9" s="73">
        <v>0</v>
      </c>
      <c r="BM9" s="73">
        <v>0</v>
      </c>
      <c r="BN9" s="73">
        <v>0</v>
      </c>
      <c r="BO9" s="73">
        <v>0</v>
      </c>
      <c r="BP9" s="73">
        <v>0</v>
      </c>
      <c r="BQ9" s="73">
        <v>0</v>
      </c>
      <c r="BR9" s="73">
        <v>0</v>
      </c>
      <c r="BS9" s="73">
        <v>0</v>
      </c>
      <c r="BT9" s="73">
        <v>0</v>
      </c>
      <c r="BU9" s="73">
        <v>0</v>
      </c>
      <c r="BV9" s="73">
        <v>0</v>
      </c>
      <c r="BW9" s="73">
        <v>0</v>
      </c>
      <c r="BX9" s="73">
        <v>0</v>
      </c>
      <c r="BY9" s="73">
        <v>0</v>
      </c>
      <c r="BZ9" s="73">
        <v>0</v>
      </c>
      <c r="CA9" s="73">
        <v>0</v>
      </c>
      <c r="CB9" s="73">
        <v>0</v>
      </c>
      <c r="CC9" s="73">
        <v>0</v>
      </c>
      <c r="CD9" s="73">
        <v>0</v>
      </c>
      <c r="CE9" s="73">
        <v>0</v>
      </c>
      <c r="CF9" s="73">
        <v>0</v>
      </c>
    </row>
    <row r="10" spans="1:84" x14ac:dyDescent="0.25">
      <c r="A10" s="46"/>
      <c r="B10" s="46"/>
      <c r="C10" s="46"/>
      <c r="D10" s="17"/>
      <c r="E10" s="11"/>
      <c r="F10" s="14" t="s">
        <v>9</v>
      </c>
      <c r="G10" s="55" t="e">
        <f ca="1">G9+G8</f>
        <v>#REF!</v>
      </c>
      <c r="H10" s="157" t="e">
        <f>H8+H9</f>
        <v>#REF!</v>
      </c>
      <c r="I10" s="157">
        <v>53723</v>
      </c>
      <c r="J10" s="157">
        <v>53796</v>
      </c>
      <c r="K10" s="157">
        <v>53940</v>
      </c>
      <c r="L10" s="157">
        <v>53969</v>
      </c>
      <c r="M10" s="157">
        <v>54080</v>
      </c>
      <c r="N10" s="157">
        <v>54122</v>
      </c>
      <c r="O10" s="157">
        <v>54186</v>
      </c>
      <c r="P10" s="157">
        <v>54278</v>
      </c>
      <c r="Q10" s="157">
        <v>54349</v>
      </c>
      <c r="R10" s="157">
        <v>54463</v>
      </c>
      <c r="S10" s="157">
        <v>54519</v>
      </c>
      <c r="T10" s="157">
        <v>54658</v>
      </c>
      <c r="U10" s="157">
        <v>54733</v>
      </c>
      <c r="V10" s="157">
        <v>54808</v>
      </c>
      <c r="W10" s="157">
        <v>54883</v>
      </c>
      <c r="X10" s="157">
        <v>54865</v>
      </c>
      <c r="Y10" s="157">
        <v>54917</v>
      </c>
      <c r="Z10" s="157">
        <v>55061</v>
      </c>
      <c r="AA10" s="157">
        <v>55124</v>
      </c>
      <c r="AB10" s="157">
        <v>55141</v>
      </c>
      <c r="AC10" s="157">
        <v>55192</v>
      </c>
      <c r="AD10" s="157">
        <v>55230</v>
      </c>
      <c r="AE10" s="157">
        <v>55288</v>
      </c>
      <c r="AF10" s="157">
        <v>55362</v>
      </c>
      <c r="AG10" s="157">
        <v>55416</v>
      </c>
      <c r="AH10" s="157">
        <v>55492</v>
      </c>
      <c r="AI10" s="157">
        <v>55517</v>
      </c>
      <c r="AJ10" s="157">
        <v>55607</v>
      </c>
      <c r="AK10" s="157">
        <v>55658</v>
      </c>
      <c r="AL10" s="157">
        <v>55698</v>
      </c>
      <c r="AM10" s="157">
        <v>55808</v>
      </c>
      <c r="AN10" s="157">
        <v>55871</v>
      </c>
      <c r="AO10" s="157">
        <v>54706</v>
      </c>
      <c r="AP10" s="157">
        <v>54729</v>
      </c>
      <c r="AQ10" s="157">
        <v>56161</v>
      </c>
      <c r="AR10" s="157">
        <v>54911</v>
      </c>
      <c r="AS10" s="157">
        <v>54958</v>
      </c>
      <c r="AT10" s="157">
        <v>54957</v>
      </c>
      <c r="AU10" s="157">
        <v>55010</v>
      </c>
      <c r="AV10" s="157">
        <v>55053</v>
      </c>
      <c r="AW10" s="157">
        <v>55068</v>
      </c>
      <c r="AX10" s="157">
        <v>55093</v>
      </c>
      <c r="AY10" s="157">
        <v>55183</v>
      </c>
      <c r="AZ10" s="157">
        <v>55382</v>
      </c>
      <c r="BA10" s="157">
        <v>55453</v>
      </c>
      <c r="BB10" s="157">
        <v>55484</v>
      </c>
      <c r="BC10" s="157">
        <v>55536</v>
      </c>
      <c r="BD10" s="157">
        <v>55495</v>
      </c>
      <c r="BE10" s="157">
        <v>55584</v>
      </c>
      <c r="BF10" s="157">
        <v>55722</v>
      </c>
      <c r="BG10" s="157">
        <v>56046</v>
      </c>
      <c r="BH10" s="157">
        <v>56318</v>
      </c>
      <c r="BI10" s="157">
        <v>56318</v>
      </c>
      <c r="BJ10" s="157">
        <v>56439</v>
      </c>
      <c r="BK10" s="157">
        <v>56686</v>
      </c>
      <c r="BL10" s="157">
        <v>56926</v>
      </c>
      <c r="BM10" s="157">
        <v>56926</v>
      </c>
      <c r="BN10" s="157">
        <v>57147</v>
      </c>
      <c r="BO10" s="157">
        <v>57227</v>
      </c>
      <c r="BP10" s="157">
        <v>57271</v>
      </c>
      <c r="BQ10" s="157">
        <v>57272</v>
      </c>
      <c r="BR10" s="157">
        <v>57414</v>
      </c>
      <c r="BS10" s="157">
        <v>58178</v>
      </c>
      <c r="BT10" s="157">
        <v>58178</v>
      </c>
      <c r="BU10" s="157">
        <v>58178</v>
      </c>
      <c r="BV10" s="157">
        <v>58551</v>
      </c>
      <c r="BW10" s="157">
        <v>58902</v>
      </c>
      <c r="BX10" s="157">
        <v>59365</v>
      </c>
      <c r="BY10" s="157">
        <v>59873</v>
      </c>
      <c r="BZ10" s="157">
        <v>60162</v>
      </c>
      <c r="CA10" s="157">
        <v>60454</v>
      </c>
      <c r="CB10" s="157">
        <v>60575</v>
      </c>
      <c r="CC10" s="157">
        <v>60752</v>
      </c>
      <c r="CD10" s="157">
        <v>60789</v>
      </c>
      <c r="CE10" s="157">
        <v>60824</v>
      </c>
      <c r="CF10" s="157">
        <v>60998</v>
      </c>
    </row>
    <row r="11" spans="1:84" ht="13.8" thickBot="1" x14ac:dyDescent="0.3">
      <c r="A11" s="46"/>
      <c r="B11" s="46"/>
      <c r="C11" s="46"/>
      <c r="D11" s="17"/>
      <c r="E11" s="15"/>
      <c r="F11" s="16"/>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row>
    <row r="12" spans="1:84" ht="13.8" thickTop="1" x14ac:dyDescent="0.25">
      <c r="A12" s="46"/>
      <c r="B12" s="46"/>
      <c r="C12" s="46"/>
      <c r="D12" s="17"/>
      <c r="E12" s="17"/>
      <c r="F12" s="18"/>
      <c r="G12" s="1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row>
    <row r="13" spans="1:84" x14ac:dyDescent="0.25">
      <c r="A13" s="46"/>
      <c r="B13" s="46"/>
      <c r="C13" s="46"/>
      <c r="D13" s="17"/>
      <c r="E13" s="17"/>
      <c r="F13" s="18"/>
      <c r="G13" s="1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84" ht="13.8" thickBot="1" x14ac:dyDescent="0.3">
      <c r="A14" s="46"/>
      <c r="B14" s="46"/>
      <c r="C14" s="46"/>
      <c r="D14" s="17"/>
      <c r="E14" s="17"/>
      <c r="F14" s="18"/>
      <c r="G14" s="1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row>
    <row r="15" spans="1:84" ht="18.600000000000001" thickTop="1" thickBot="1" x14ac:dyDescent="0.3">
      <c r="A15" s="46"/>
      <c r="B15" s="46"/>
      <c r="C15" s="46"/>
      <c r="D15" s="17"/>
      <c r="E15" s="7"/>
      <c r="F15" s="8" t="s">
        <v>10</v>
      </c>
      <c r="G15" s="1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row>
    <row r="16" spans="1:84" ht="15.6" x14ac:dyDescent="0.3">
      <c r="A16" s="46"/>
      <c r="B16" s="46"/>
      <c r="C16" s="46"/>
      <c r="D16" s="17"/>
      <c r="E16" s="11"/>
      <c r="F16" s="19"/>
      <c r="G16" s="1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row>
    <row r="17" spans="1:84" x14ac:dyDescent="0.25">
      <c r="A17" s="46"/>
      <c r="B17" s="46"/>
      <c r="C17" s="46"/>
      <c r="D17" s="17"/>
      <c r="E17" s="11"/>
      <c r="F17" s="12" t="s">
        <v>11</v>
      </c>
      <c r="G17" s="111" t="e">
        <f ca="1">(INDIRECT("H17")+INDIRECT("I17")+INDIRECT("J17")+INDIRECT("K17")+INDIRECT("L17")+INDIRECT("M17")+INDIRECT("N17")+INDIRECT("O17")+INDIRECT("P17")+INDIRECT("Q17")+INDIRECT("R17")+INDIRECT("S17")) / 12</f>
        <v>#REF!</v>
      </c>
      <c r="H17" s="73" t="e">
        <f>#REF!</f>
        <v>#REF!</v>
      </c>
      <c r="I17" s="73">
        <v>118840</v>
      </c>
      <c r="J17" s="73">
        <v>118631</v>
      </c>
      <c r="K17" s="73">
        <v>118275</v>
      </c>
      <c r="L17" s="73">
        <v>118043</v>
      </c>
      <c r="M17" s="73">
        <v>117689</v>
      </c>
      <c r="N17" s="73">
        <v>117444</v>
      </c>
      <c r="O17" s="73">
        <v>117161</v>
      </c>
      <c r="P17" s="73">
        <v>116930</v>
      </c>
      <c r="Q17" s="73">
        <v>116596</v>
      </c>
      <c r="R17" s="73">
        <v>116211</v>
      </c>
      <c r="S17" s="73">
        <v>115991</v>
      </c>
      <c r="T17" s="73">
        <v>115673</v>
      </c>
      <c r="U17" s="73">
        <v>115424</v>
      </c>
      <c r="V17" s="73">
        <v>115040</v>
      </c>
      <c r="W17" s="73">
        <v>114718</v>
      </c>
      <c r="X17" s="73">
        <v>114470</v>
      </c>
      <c r="Y17" s="73">
        <v>114295</v>
      </c>
      <c r="Z17" s="73">
        <v>113857</v>
      </c>
      <c r="AA17" s="73">
        <v>113537</v>
      </c>
      <c r="AB17" s="73">
        <v>113201</v>
      </c>
      <c r="AC17" s="73">
        <v>112922</v>
      </c>
      <c r="AD17" s="73">
        <v>112665</v>
      </c>
      <c r="AE17" s="73">
        <v>112406</v>
      </c>
      <c r="AF17" s="73">
        <v>112213</v>
      </c>
      <c r="AG17" s="73">
        <v>112040</v>
      </c>
      <c r="AH17" s="73">
        <v>111896</v>
      </c>
      <c r="AI17" s="73">
        <v>111754</v>
      </c>
      <c r="AJ17" s="73">
        <v>111483</v>
      </c>
      <c r="AK17" s="73">
        <v>111265</v>
      </c>
      <c r="AL17" s="73">
        <v>111061</v>
      </c>
      <c r="AM17" s="73">
        <v>110730</v>
      </c>
      <c r="AN17" s="73">
        <v>110425</v>
      </c>
      <c r="AO17" s="73">
        <v>109973</v>
      </c>
      <c r="AP17" s="73">
        <v>109758</v>
      </c>
      <c r="AQ17" s="73">
        <v>109371</v>
      </c>
      <c r="AR17" s="73">
        <v>109116</v>
      </c>
      <c r="AS17" s="73">
        <v>108848</v>
      </c>
      <c r="AT17" s="73">
        <v>108642</v>
      </c>
      <c r="AU17" s="73">
        <v>108373</v>
      </c>
      <c r="AV17" s="73">
        <v>108063</v>
      </c>
      <c r="AW17" s="73">
        <v>107802</v>
      </c>
      <c r="AX17" s="73">
        <v>107626</v>
      </c>
      <c r="AY17" s="73">
        <v>107321</v>
      </c>
      <c r="AZ17" s="73">
        <v>106883</v>
      </c>
      <c r="BA17" s="73">
        <v>106495</v>
      </c>
      <c r="BB17" s="73">
        <v>106124</v>
      </c>
      <c r="BC17" s="73">
        <v>105836</v>
      </c>
      <c r="BD17" s="73">
        <v>0</v>
      </c>
      <c r="BE17" s="73">
        <v>105235</v>
      </c>
      <c r="BF17" s="73">
        <v>104864</v>
      </c>
      <c r="BG17" s="73">
        <v>104236</v>
      </c>
      <c r="BH17" s="73">
        <v>103582</v>
      </c>
      <c r="BI17" s="73">
        <v>103262</v>
      </c>
      <c r="BJ17" s="73">
        <v>102926</v>
      </c>
      <c r="BK17" s="73">
        <v>102361</v>
      </c>
      <c r="BL17" s="73">
        <v>101923</v>
      </c>
      <c r="BM17" s="73">
        <v>101436</v>
      </c>
      <c r="BN17" s="73">
        <v>100900</v>
      </c>
      <c r="BO17" s="73">
        <v>100442</v>
      </c>
      <c r="BP17" s="73">
        <v>100113</v>
      </c>
      <c r="BQ17" s="73">
        <v>99824</v>
      </c>
      <c r="BR17" s="73">
        <v>99434</v>
      </c>
      <c r="BS17" s="73">
        <v>98751</v>
      </c>
      <c r="BT17" s="73">
        <v>4546</v>
      </c>
      <c r="BU17" s="73">
        <v>97599</v>
      </c>
      <c r="BV17" s="73">
        <v>97081</v>
      </c>
      <c r="BW17" s="73">
        <v>96295</v>
      </c>
      <c r="BX17" s="73">
        <v>95576</v>
      </c>
      <c r="BY17" s="73">
        <v>94493</v>
      </c>
      <c r="BZ17" s="73">
        <v>93816</v>
      </c>
      <c r="CA17" s="73">
        <v>93184</v>
      </c>
      <c r="CB17" s="73">
        <v>92700</v>
      </c>
      <c r="CC17" s="73">
        <v>92085</v>
      </c>
      <c r="CD17" s="73">
        <v>91767</v>
      </c>
      <c r="CE17" s="73">
        <v>91439</v>
      </c>
      <c r="CF17" s="73" t="s">
        <v>239</v>
      </c>
    </row>
    <row r="18" spans="1:84" x14ac:dyDescent="0.25">
      <c r="A18" s="46"/>
      <c r="B18" s="46"/>
      <c r="C18" s="46"/>
      <c r="D18" s="17"/>
      <c r="E18" s="11"/>
      <c r="F18" s="12" t="s">
        <v>12</v>
      </c>
      <c r="G18" s="111" t="e">
        <f ca="1">(INDIRECT("H18")+INDIRECT("I18")+INDIRECT("J18")+INDIRECT("K18")+INDIRECT("L18")+INDIRECT("M18")+INDIRECT("N18")+INDIRECT("O18")+INDIRECT("P18")+INDIRECT("Q18")+INDIRECT("R18")+INDIRECT("S18")) / 12</f>
        <v>#REF!</v>
      </c>
      <c r="H18" s="73" t="e">
        <f>#REF!</f>
        <v>#REF!</v>
      </c>
      <c r="I18" s="73">
        <v>2588</v>
      </c>
      <c r="J18" s="73">
        <v>2582</v>
      </c>
      <c r="K18" s="73">
        <v>2580</v>
      </c>
      <c r="L18" s="73">
        <v>2574</v>
      </c>
      <c r="M18" s="73">
        <v>2574</v>
      </c>
      <c r="N18" s="73">
        <v>2569</v>
      </c>
      <c r="O18" s="73">
        <v>2568</v>
      </c>
      <c r="P18" s="73">
        <v>2568</v>
      </c>
      <c r="Q18" s="73">
        <v>2579</v>
      </c>
      <c r="R18" s="73">
        <v>2582</v>
      </c>
      <c r="S18" s="73">
        <v>2586</v>
      </c>
      <c r="T18" s="73">
        <v>2598</v>
      </c>
      <c r="U18" s="73">
        <v>2602</v>
      </c>
      <c r="V18" s="73">
        <v>2604</v>
      </c>
      <c r="W18" s="73">
        <v>2540</v>
      </c>
      <c r="X18" s="73">
        <v>2531</v>
      </c>
      <c r="Y18" s="73">
        <v>2534</v>
      </c>
      <c r="Z18" s="73">
        <v>2534</v>
      </c>
      <c r="AA18" s="73">
        <v>2627</v>
      </c>
      <c r="AB18" s="73">
        <v>2672</v>
      </c>
      <c r="AC18" s="73">
        <v>2561</v>
      </c>
      <c r="AD18" s="73">
        <v>2400</v>
      </c>
      <c r="AE18" s="73">
        <v>2408</v>
      </c>
      <c r="AF18" s="73">
        <v>3356</v>
      </c>
      <c r="AG18" s="73">
        <v>3698</v>
      </c>
      <c r="AH18" s="73">
        <v>3702</v>
      </c>
      <c r="AI18" s="73">
        <v>3712</v>
      </c>
      <c r="AJ18" s="73">
        <v>3732</v>
      </c>
      <c r="AK18" s="73">
        <v>3732</v>
      </c>
      <c r="AL18" s="73">
        <v>3731</v>
      </c>
      <c r="AM18" s="73">
        <v>3730</v>
      </c>
      <c r="AN18" s="73">
        <v>3729</v>
      </c>
      <c r="AO18" s="73">
        <v>3720</v>
      </c>
      <c r="AP18" s="73">
        <v>3725</v>
      </c>
      <c r="AQ18" s="73">
        <v>3769</v>
      </c>
      <c r="AR18" s="73">
        <v>3768</v>
      </c>
      <c r="AS18" s="73">
        <v>3766</v>
      </c>
      <c r="AT18" s="73">
        <v>4460</v>
      </c>
      <c r="AU18" s="73">
        <v>4460</v>
      </c>
      <c r="AV18" s="73">
        <v>4457</v>
      </c>
      <c r="AW18" s="73">
        <v>0</v>
      </c>
      <c r="AX18" s="73">
        <v>4453</v>
      </c>
      <c r="AY18" s="73">
        <v>4455</v>
      </c>
      <c r="AZ18" s="73">
        <v>4448</v>
      </c>
      <c r="BA18" s="73">
        <v>4457</v>
      </c>
      <c r="BB18" s="73">
        <v>4451</v>
      </c>
      <c r="BC18" s="73">
        <v>4448</v>
      </c>
      <c r="BD18" s="73">
        <v>4477</v>
      </c>
      <c r="BE18" s="73">
        <v>4478</v>
      </c>
      <c r="BF18" s="73">
        <v>4477</v>
      </c>
      <c r="BG18" s="73">
        <v>4472</v>
      </c>
      <c r="BH18" s="73">
        <v>4479</v>
      </c>
      <c r="BI18" s="73">
        <v>4475</v>
      </c>
      <c r="BJ18" s="73">
        <v>4470</v>
      </c>
      <c r="BK18" s="73">
        <v>4467</v>
      </c>
      <c r="BL18" s="73">
        <v>4468</v>
      </c>
      <c r="BM18" s="73">
        <v>4467</v>
      </c>
      <c r="BN18" s="73">
        <v>4468</v>
      </c>
      <c r="BO18" s="73">
        <v>4556</v>
      </c>
      <c r="BP18" s="73">
        <v>4551</v>
      </c>
      <c r="BQ18" s="73">
        <v>4551</v>
      </c>
      <c r="BR18" s="73">
        <v>0</v>
      </c>
      <c r="BS18" s="73">
        <v>4548</v>
      </c>
      <c r="BT18" s="73">
        <v>0</v>
      </c>
      <c r="BU18" s="73">
        <v>4549</v>
      </c>
      <c r="BV18" s="73">
        <v>4548</v>
      </c>
      <c r="BW18" s="73">
        <v>4538</v>
      </c>
      <c r="BX18" s="73">
        <v>4548</v>
      </c>
      <c r="BY18" s="73">
        <v>4536</v>
      </c>
      <c r="BZ18" s="73">
        <v>4534</v>
      </c>
      <c r="CA18" s="73">
        <v>4528</v>
      </c>
      <c r="CB18" s="73">
        <v>4527</v>
      </c>
      <c r="CC18" s="73">
        <v>4575</v>
      </c>
      <c r="CD18" s="73">
        <v>4573</v>
      </c>
      <c r="CE18" s="73">
        <v>4574</v>
      </c>
      <c r="CF18" s="73" t="s">
        <v>240</v>
      </c>
    </row>
    <row r="19" spans="1:84" x14ac:dyDescent="0.25">
      <c r="A19" s="46"/>
      <c r="B19" s="46"/>
      <c r="C19" s="46"/>
      <c r="D19" s="17"/>
      <c r="E19" s="11"/>
      <c r="F19" s="12" t="s">
        <v>13</v>
      </c>
      <c r="G19" s="111" t="e">
        <f ca="1">(INDIRECT("H19")+INDIRECT("I19")+INDIRECT("J19")+INDIRECT("K19")+INDIRECT("L19")+INDIRECT("M19")+INDIRECT("N19")+INDIRECT("O19")+INDIRECT("P19")+INDIRECT("Q19")+INDIRECT("R19")+INDIRECT("S19")) / 12</f>
        <v>#REF!</v>
      </c>
      <c r="H19" s="73" t="e">
        <f>#REF!</f>
        <v>#REF!</v>
      </c>
      <c r="I19" s="73">
        <v>15</v>
      </c>
      <c r="J19" s="73">
        <v>15</v>
      </c>
      <c r="K19" s="73">
        <v>15</v>
      </c>
      <c r="L19" s="73">
        <v>15</v>
      </c>
      <c r="M19" s="73">
        <v>15</v>
      </c>
      <c r="N19" s="73">
        <v>15</v>
      </c>
      <c r="O19" s="73">
        <v>15</v>
      </c>
      <c r="P19" s="73">
        <v>15</v>
      </c>
      <c r="Q19" s="73">
        <v>15</v>
      </c>
      <c r="R19" s="73">
        <v>15</v>
      </c>
      <c r="S19" s="73">
        <v>15</v>
      </c>
      <c r="T19" s="73">
        <v>0</v>
      </c>
      <c r="U19" s="73">
        <v>15</v>
      </c>
      <c r="V19" s="73">
        <v>15</v>
      </c>
      <c r="W19" s="73">
        <v>15</v>
      </c>
      <c r="X19" s="73">
        <v>15</v>
      </c>
      <c r="Y19" s="73">
        <v>15</v>
      </c>
      <c r="Z19" s="73">
        <v>15</v>
      </c>
      <c r="AA19" s="73">
        <v>15</v>
      </c>
      <c r="AB19" s="73">
        <v>15</v>
      </c>
      <c r="AC19" s="73">
        <v>15</v>
      </c>
      <c r="AD19" s="73">
        <v>15</v>
      </c>
      <c r="AE19" s="73">
        <v>15</v>
      </c>
      <c r="AF19" s="73">
        <v>15</v>
      </c>
      <c r="AG19" s="73">
        <v>15</v>
      </c>
      <c r="AH19" s="73">
        <v>15</v>
      </c>
      <c r="AI19" s="73">
        <v>15</v>
      </c>
      <c r="AJ19" s="73">
        <v>15</v>
      </c>
      <c r="AK19" s="73">
        <v>15</v>
      </c>
      <c r="AL19" s="73">
        <v>15</v>
      </c>
      <c r="AM19" s="73">
        <v>15</v>
      </c>
      <c r="AN19" s="73">
        <v>15</v>
      </c>
      <c r="AO19" s="73">
        <v>15</v>
      </c>
      <c r="AP19" s="73">
        <v>15</v>
      </c>
      <c r="AQ19" s="73">
        <v>15</v>
      </c>
      <c r="AR19" s="73">
        <v>15</v>
      </c>
      <c r="AS19" s="73">
        <v>15</v>
      </c>
      <c r="AT19" s="73">
        <v>15</v>
      </c>
      <c r="AU19" s="73">
        <v>15</v>
      </c>
      <c r="AV19" s="73">
        <v>15</v>
      </c>
      <c r="AW19" s="73">
        <v>15</v>
      </c>
      <c r="AX19" s="73">
        <v>15</v>
      </c>
      <c r="AY19" s="73">
        <v>15</v>
      </c>
      <c r="AZ19" s="73">
        <v>15</v>
      </c>
      <c r="BA19" s="73">
        <v>15</v>
      </c>
      <c r="BB19" s="73">
        <v>15</v>
      </c>
      <c r="BC19" s="73">
        <v>15</v>
      </c>
      <c r="BD19" s="73">
        <v>15</v>
      </c>
      <c r="BE19" s="73">
        <v>15</v>
      </c>
      <c r="BF19" s="73">
        <v>0</v>
      </c>
      <c r="BG19" s="73">
        <v>14</v>
      </c>
      <c r="BH19" s="73">
        <v>14</v>
      </c>
      <c r="BI19" s="73">
        <v>15</v>
      </c>
      <c r="BJ19" s="73">
        <v>15</v>
      </c>
      <c r="BK19" s="73">
        <v>15</v>
      </c>
      <c r="BL19" s="73">
        <v>16</v>
      </c>
      <c r="BM19" s="73">
        <v>0</v>
      </c>
      <c r="BN19" s="73">
        <v>16</v>
      </c>
      <c r="BO19" s="73">
        <v>16</v>
      </c>
      <c r="BP19" s="73">
        <v>16</v>
      </c>
      <c r="BQ19" s="73">
        <v>16</v>
      </c>
      <c r="BR19" s="73">
        <v>18</v>
      </c>
      <c r="BS19" s="73">
        <v>18</v>
      </c>
      <c r="BT19" s="73">
        <v>16</v>
      </c>
      <c r="BU19" s="73">
        <v>31</v>
      </c>
      <c r="BV19" s="73">
        <v>31</v>
      </c>
      <c r="BW19" s="73">
        <v>31</v>
      </c>
      <c r="BX19" s="73">
        <v>31</v>
      </c>
      <c r="BY19" s="73">
        <v>31</v>
      </c>
      <c r="BZ19" s="73">
        <v>33</v>
      </c>
      <c r="CA19" s="73">
        <v>39</v>
      </c>
      <c r="CB19" s="73">
        <v>39</v>
      </c>
      <c r="CC19" s="73">
        <v>39</v>
      </c>
      <c r="CD19" s="73">
        <v>9</v>
      </c>
      <c r="CE19" s="73">
        <v>9</v>
      </c>
      <c r="CF19" s="73">
        <v>10</v>
      </c>
    </row>
    <row r="20" spans="1:84" x14ac:dyDescent="0.25">
      <c r="A20" s="48" t="s">
        <v>15</v>
      </c>
      <c r="B20" s="62" t="s">
        <v>16</v>
      </c>
      <c r="C20" s="63" t="s">
        <v>17</v>
      </c>
      <c r="D20" s="17"/>
      <c r="E20" s="11"/>
      <c r="F20" s="12" t="s">
        <v>18</v>
      </c>
      <c r="G20" s="111" t="e">
        <f ca="1">(INDIRECT("H20")+INDIRECT("I20")+INDIRECT("J20")+INDIRECT("K20")+INDIRECT("L20")+INDIRECT("M20")+INDIRECT("N20")+INDIRECT("O20")+INDIRECT("P20")+INDIRECT("Q20")+INDIRECT("R20")+INDIRECT("S20")) / 12</f>
        <v>#REF!</v>
      </c>
      <c r="H20" s="73" t="e">
        <f>#REF!</f>
        <v>#REF!</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row>
    <row r="21" spans="1:84" x14ac:dyDescent="0.25">
      <c r="A21" s="46"/>
      <c r="B21" s="46"/>
      <c r="C21" s="46"/>
      <c r="D21" s="17"/>
      <c r="E21" s="11"/>
      <c r="F21" s="53" t="s">
        <v>20</v>
      </c>
      <c r="G21" s="111" t="e">
        <f ca="1">(INDIRECT("H21")+INDIRECT("I21")+INDIRECT("J21")+INDIRECT("K21")+INDIRECT("L21")+INDIRECT("M21")+INDIRECT("N21")+INDIRECT("O21")+INDIRECT("P21")+INDIRECT("Q21")+INDIRECT("R21")+INDIRECT("S21")) / 12</f>
        <v>#REF!</v>
      </c>
      <c r="H21" s="21" t="e">
        <f>#REF!</f>
        <v>#REF!</v>
      </c>
      <c r="I21" s="21">
        <v>15</v>
      </c>
      <c r="J21" s="21">
        <v>15</v>
      </c>
      <c r="K21" s="21">
        <v>15</v>
      </c>
      <c r="L21" s="21">
        <v>15</v>
      </c>
      <c r="M21" s="21">
        <v>15</v>
      </c>
      <c r="N21" s="21">
        <v>15</v>
      </c>
      <c r="O21" s="21">
        <v>15</v>
      </c>
      <c r="P21" s="21">
        <v>15</v>
      </c>
      <c r="Q21" s="21">
        <v>15</v>
      </c>
      <c r="R21" s="21">
        <v>15</v>
      </c>
      <c r="S21" s="21">
        <v>15</v>
      </c>
      <c r="T21" s="21">
        <v>0</v>
      </c>
      <c r="U21" s="21">
        <v>15</v>
      </c>
      <c r="V21" s="21">
        <v>15</v>
      </c>
      <c r="W21" s="21">
        <v>15</v>
      </c>
      <c r="X21" s="21">
        <v>15</v>
      </c>
      <c r="Y21" s="21">
        <v>15</v>
      </c>
      <c r="Z21" s="21">
        <v>15</v>
      </c>
      <c r="AA21" s="21">
        <v>15</v>
      </c>
      <c r="AB21" s="21">
        <v>15</v>
      </c>
      <c r="AC21" s="21">
        <v>15</v>
      </c>
      <c r="AD21" s="21">
        <v>15</v>
      </c>
      <c r="AE21" s="21">
        <v>15</v>
      </c>
      <c r="AF21" s="21">
        <v>15</v>
      </c>
      <c r="AG21" s="21">
        <v>15</v>
      </c>
      <c r="AH21" s="21">
        <v>15</v>
      </c>
      <c r="AI21" s="21">
        <v>15</v>
      </c>
      <c r="AJ21" s="21">
        <v>15</v>
      </c>
      <c r="AK21" s="21">
        <v>15</v>
      </c>
      <c r="AL21" s="21">
        <v>15</v>
      </c>
      <c r="AM21" s="21">
        <v>15</v>
      </c>
      <c r="AN21" s="21">
        <v>15</v>
      </c>
      <c r="AO21" s="21">
        <v>15</v>
      </c>
      <c r="AP21" s="21">
        <v>15</v>
      </c>
      <c r="AQ21" s="21">
        <v>15</v>
      </c>
      <c r="AR21" s="21">
        <v>15</v>
      </c>
      <c r="AS21" s="21">
        <v>15</v>
      </c>
      <c r="AT21" s="21">
        <v>15</v>
      </c>
      <c r="AU21" s="21">
        <v>15</v>
      </c>
      <c r="AV21" s="21">
        <v>15</v>
      </c>
      <c r="AW21" s="21">
        <v>15</v>
      </c>
      <c r="AX21" s="21">
        <v>15</v>
      </c>
      <c r="AY21" s="21">
        <v>15</v>
      </c>
      <c r="AZ21" s="21">
        <v>15</v>
      </c>
      <c r="BA21" s="21">
        <v>15</v>
      </c>
      <c r="BB21" s="21">
        <v>15</v>
      </c>
      <c r="BC21" s="21">
        <v>15</v>
      </c>
      <c r="BD21" s="21">
        <v>15</v>
      </c>
      <c r="BE21" s="21">
        <v>15</v>
      </c>
      <c r="BF21" s="21">
        <v>0</v>
      </c>
      <c r="BG21" s="21">
        <v>14</v>
      </c>
      <c r="BH21" s="21">
        <v>14</v>
      </c>
      <c r="BI21" s="21">
        <v>15</v>
      </c>
      <c r="BJ21" s="21">
        <v>15</v>
      </c>
      <c r="BK21" s="21">
        <v>15</v>
      </c>
      <c r="BL21" s="21">
        <v>16</v>
      </c>
      <c r="BM21" s="21">
        <v>0</v>
      </c>
      <c r="BN21" s="21">
        <v>16</v>
      </c>
      <c r="BO21" s="21">
        <v>16</v>
      </c>
      <c r="BP21" s="21">
        <v>16</v>
      </c>
      <c r="BQ21" s="21">
        <v>16</v>
      </c>
      <c r="BR21" s="21">
        <v>18</v>
      </c>
      <c r="BS21" s="21">
        <v>18</v>
      </c>
      <c r="BT21" s="21">
        <v>16</v>
      </c>
      <c r="BU21" s="21">
        <v>31</v>
      </c>
      <c r="BV21" s="21">
        <v>31</v>
      </c>
      <c r="BW21" s="21">
        <v>31</v>
      </c>
      <c r="BX21" s="21">
        <v>31</v>
      </c>
      <c r="BY21" s="21">
        <v>31</v>
      </c>
      <c r="BZ21" s="21">
        <v>33</v>
      </c>
      <c r="CA21" s="21">
        <v>39</v>
      </c>
      <c r="CB21" s="21">
        <v>39</v>
      </c>
      <c r="CC21" s="21">
        <v>39</v>
      </c>
      <c r="CD21" s="21">
        <v>9</v>
      </c>
      <c r="CE21" s="21">
        <v>9</v>
      </c>
      <c r="CF21" s="21">
        <v>10</v>
      </c>
    </row>
    <row r="22" spans="1:84" x14ac:dyDescent="0.25">
      <c r="A22" s="46"/>
      <c r="B22" s="46"/>
      <c r="C22" s="46"/>
      <c r="D22" s="17"/>
      <c r="E22" s="11"/>
      <c r="F22" s="14" t="s">
        <v>21</v>
      </c>
      <c r="G22" s="23" t="e">
        <f ca="1">G21/G8</f>
        <v>#REF!</v>
      </c>
      <c r="H22" s="54" t="e">
        <f>IF(H18 = 0, 0, H21/H8)</f>
        <v>#REF!</v>
      </c>
      <c r="I22" s="54">
        <v>2.7921002177838167E-4</v>
      </c>
      <c r="J22" s="54">
        <v>2.7883113986169975E-4</v>
      </c>
      <c r="K22" s="54">
        <v>2.7808676307007786E-4</v>
      </c>
      <c r="L22" s="54">
        <v>2.779373343956716E-4</v>
      </c>
      <c r="M22" s="54">
        <v>2.7736686390532545E-4</v>
      </c>
      <c r="N22" s="54">
        <v>2.7715162041314068E-4</v>
      </c>
      <c r="O22" s="54">
        <v>2.7682427195216479E-4</v>
      </c>
      <c r="P22" s="54">
        <v>2.7635506098235013E-4</v>
      </c>
      <c r="Q22" s="54">
        <v>2.759940385287678E-4</v>
      </c>
      <c r="R22" s="54">
        <v>2.754163376971522E-4</v>
      </c>
      <c r="S22" s="54">
        <v>2.7513343971826337E-4</v>
      </c>
      <c r="T22" s="54">
        <v>0</v>
      </c>
      <c r="U22" s="54">
        <v>2.7405769828074472E-4</v>
      </c>
      <c r="V22" s="54">
        <v>2.7368267406218072E-4</v>
      </c>
      <c r="W22" s="54">
        <v>2.7330867481733872E-4</v>
      </c>
      <c r="X22" s="54">
        <v>2.7339834138339562E-4</v>
      </c>
      <c r="Y22" s="54">
        <v>2.7313946501083451E-4</v>
      </c>
      <c r="Z22" s="54">
        <v>2.724251284938523E-4</v>
      </c>
      <c r="AA22" s="54">
        <v>2.7211377984181118E-4</v>
      </c>
      <c r="AB22" s="54">
        <v>2.7202988701692028E-4</v>
      </c>
      <c r="AC22" s="54">
        <v>2.7177851862588781E-4</v>
      </c>
      <c r="AD22" s="54">
        <v>2.7159152634437803E-4</v>
      </c>
      <c r="AE22" s="54">
        <v>2.713066126465056E-4</v>
      </c>
      <c r="AF22" s="54">
        <v>2.7094396878725479E-4</v>
      </c>
      <c r="AG22" s="54">
        <v>2.7067994802944999E-4</v>
      </c>
      <c r="AH22" s="54">
        <v>2.7030923376342538E-4</v>
      </c>
      <c r="AI22" s="54">
        <v>2.7018751013203164E-4</v>
      </c>
      <c r="AJ22" s="54">
        <v>2.6975021130433218E-4</v>
      </c>
      <c r="AK22" s="54">
        <v>2.6950303640087676E-4</v>
      </c>
      <c r="AL22" s="54">
        <v>2.6930949046644406E-4</v>
      </c>
      <c r="AM22" s="54">
        <v>2.6877866972477066E-4</v>
      </c>
      <c r="AN22" s="54">
        <v>2.6847559556836286E-4</v>
      </c>
      <c r="AO22" s="54">
        <v>2.7419295872481994E-4</v>
      </c>
      <c r="AP22" s="54">
        <v>2.7407772844378664E-4</v>
      </c>
      <c r="AQ22" s="54">
        <v>2.6708926123110346E-4</v>
      </c>
      <c r="AR22" s="54">
        <v>2.7316931033854786E-4</v>
      </c>
      <c r="AS22" s="54">
        <v>2.7293569634993998E-4</v>
      </c>
      <c r="AT22" s="54">
        <v>2.7294066269992906E-4</v>
      </c>
      <c r="AU22" s="54">
        <v>2.7267769496455192E-4</v>
      </c>
      <c r="AV22" s="54">
        <v>2.7246471581930139E-4</v>
      </c>
      <c r="AW22" s="54">
        <v>0</v>
      </c>
      <c r="AX22" s="54">
        <v>2.722668941607827E-4</v>
      </c>
      <c r="AY22" s="54">
        <v>2.7182284399180907E-4</v>
      </c>
      <c r="AZ22" s="54">
        <v>2.7084612328915529E-4</v>
      </c>
      <c r="BA22" s="54">
        <v>2.7049934178493499E-4</v>
      </c>
      <c r="BB22" s="54">
        <v>2.703482084925384E-4</v>
      </c>
      <c r="BC22" s="54">
        <v>2.7009507346586E-4</v>
      </c>
      <c r="BD22" s="54">
        <v>2.702946211370394E-4</v>
      </c>
      <c r="BE22" s="54">
        <v>2.6986183074265976E-4</v>
      </c>
      <c r="BF22" s="54">
        <v>0</v>
      </c>
      <c r="BG22" s="54">
        <v>2.4979481140491739E-4</v>
      </c>
      <c r="BH22" s="54">
        <v>2.4858837316666077E-4</v>
      </c>
      <c r="BI22" s="54">
        <v>2.6634468553570796E-4</v>
      </c>
      <c r="BJ22" s="54">
        <v>2.6577366714505927E-4</v>
      </c>
      <c r="BK22" s="54">
        <v>2.6461560173587836E-4</v>
      </c>
      <c r="BL22" s="54">
        <v>2.8106664792889013E-4</v>
      </c>
      <c r="BM22" s="54">
        <v>0</v>
      </c>
      <c r="BN22" s="54">
        <v>2.7997970147164333E-4</v>
      </c>
      <c r="BO22" s="54">
        <v>2.7958830621909239E-4</v>
      </c>
      <c r="BP22" s="54">
        <v>2.793735049152276E-4</v>
      </c>
      <c r="BQ22" s="54">
        <v>2.7936862690319879E-4</v>
      </c>
      <c r="BR22" s="54">
        <v>0</v>
      </c>
      <c r="BS22" s="54">
        <v>3.093953040668294E-4</v>
      </c>
      <c r="BT22" s="54">
        <v>0</v>
      </c>
      <c r="BU22" s="54">
        <v>5.32847468115095E-4</v>
      </c>
      <c r="BV22" s="54">
        <v>5.294529555430309E-4</v>
      </c>
      <c r="BW22" s="54">
        <v>5.2629791857661875E-4</v>
      </c>
      <c r="BX22" s="54">
        <v>5.2219321148825064E-4</v>
      </c>
      <c r="BY22" s="54">
        <v>5.1776259749803754E-4</v>
      </c>
      <c r="BZ22" s="54">
        <v>5.4851899870350055E-4</v>
      </c>
      <c r="CA22" s="54">
        <v>6.4511860257385786E-4</v>
      </c>
      <c r="CB22" s="54">
        <v>6.4382996285596364E-4</v>
      </c>
      <c r="CC22" s="54">
        <v>6.4195417434816961E-4</v>
      </c>
      <c r="CD22" s="54">
        <v>1.4805310171248087E-4</v>
      </c>
      <c r="CE22" s="54">
        <v>1.4796790740497173E-4</v>
      </c>
      <c r="CF22" s="54">
        <v>1.6393980130496082E-4</v>
      </c>
    </row>
    <row r="23" spans="1:84" ht="13.8" thickBot="1" x14ac:dyDescent="0.3">
      <c r="A23" s="46"/>
      <c r="B23" s="46"/>
      <c r="C23" s="46"/>
      <c r="D23" s="17"/>
      <c r="E23" s="15"/>
      <c r="F23" s="16"/>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row>
    <row r="24" spans="1:84" ht="13.8" thickTop="1" x14ac:dyDescent="0.25">
      <c r="A24" s="46"/>
      <c r="B24" s="46"/>
      <c r="C24" s="46"/>
      <c r="D24" s="17"/>
      <c r="E24" s="17"/>
      <c r="F24" s="18"/>
      <c r="G24" s="1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row>
    <row r="25" spans="1:84" x14ac:dyDescent="0.25">
      <c r="A25" s="46"/>
      <c r="B25" s="46"/>
      <c r="C25" s="46"/>
      <c r="D25" s="17"/>
      <c r="E25" s="17"/>
      <c r="F25" s="18"/>
      <c r="G25" s="1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row>
    <row r="26" spans="1:84" ht="13.8" thickBot="1" x14ac:dyDescent="0.3">
      <c r="A26" s="46"/>
      <c r="B26" s="46"/>
      <c r="C26" s="46"/>
      <c r="D26" s="17"/>
      <c r="E26" s="17"/>
      <c r="F26" s="18"/>
      <c r="G26" s="1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row>
    <row r="27" spans="1:84" ht="18.600000000000001" thickTop="1" thickBot="1" x14ac:dyDescent="0.3">
      <c r="A27" s="46"/>
      <c r="B27" s="46"/>
      <c r="C27" s="46"/>
      <c r="D27" s="17"/>
      <c r="E27" s="7"/>
      <c r="F27" s="8" t="s">
        <v>22</v>
      </c>
      <c r="G27" s="1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row>
    <row r="28" spans="1:84" ht="16.2" thickBot="1" x14ac:dyDescent="0.35">
      <c r="A28" s="46"/>
      <c r="B28" s="46"/>
      <c r="C28" s="46"/>
      <c r="D28" s="17"/>
      <c r="E28" s="9"/>
      <c r="F28" s="24"/>
      <c r="G28" s="1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row>
    <row r="29" spans="1:84" ht="13.8" thickBot="1" x14ac:dyDescent="0.3">
      <c r="A29" s="46"/>
      <c r="B29" s="46"/>
      <c r="C29" s="46"/>
      <c r="D29" s="17"/>
      <c r="E29" s="11"/>
      <c r="F29" s="25" t="s">
        <v>23</v>
      </c>
      <c r="G29" s="1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row>
    <row r="30" spans="1:84" x14ac:dyDescent="0.25">
      <c r="A30" s="46"/>
      <c r="B30" s="46"/>
      <c r="C30" s="46"/>
      <c r="D30" s="17"/>
      <c r="E30" s="11"/>
      <c r="F30" s="97" t="s">
        <v>24</v>
      </c>
      <c r="G30" s="161" t="e">
        <f ca="1">(INDIRECT("H30")+INDIRECT("I30")+INDIRECT("J30")+INDIRECT("K30")+INDIRECT("L30")+INDIRECT("M30")+INDIRECT("N30")+INDIRECT("O30")+INDIRECT("P30")+INDIRECT("Q30")+INDIRECT("R30")+INDIRECT("S30")) / 12</f>
        <v>#REF!</v>
      </c>
      <c r="H30" s="73" t="e">
        <f>#REF!</f>
        <v>#REF!</v>
      </c>
      <c r="I30" s="73">
        <v>37443</v>
      </c>
      <c r="J30" s="73">
        <v>34469</v>
      </c>
      <c r="K30" s="73">
        <v>42873</v>
      </c>
      <c r="L30" s="73">
        <v>42605</v>
      </c>
      <c r="M30" s="73">
        <v>33276</v>
      </c>
      <c r="N30" s="73">
        <v>39471</v>
      </c>
      <c r="O30" s="73">
        <v>40135</v>
      </c>
      <c r="P30" s="73">
        <v>49939</v>
      </c>
      <c r="Q30" s="73">
        <v>43579</v>
      </c>
      <c r="R30" s="73">
        <v>44724</v>
      </c>
      <c r="S30" s="73">
        <v>46092</v>
      </c>
      <c r="T30" s="73">
        <v>48131</v>
      </c>
      <c r="U30" s="73">
        <v>50385</v>
      </c>
      <c r="V30" s="73">
        <v>45233</v>
      </c>
      <c r="W30" s="73">
        <v>46502</v>
      </c>
      <c r="X30" s="73">
        <v>47192</v>
      </c>
      <c r="Y30" s="73">
        <v>36653</v>
      </c>
      <c r="Z30" s="73">
        <v>37683</v>
      </c>
      <c r="AA30" s="73">
        <v>29030</v>
      </c>
      <c r="AB30" s="73">
        <v>36174</v>
      </c>
      <c r="AC30" s="73">
        <v>31028</v>
      </c>
      <c r="AD30" s="73">
        <v>30719</v>
      </c>
      <c r="AE30" s="73">
        <v>27370</v>
      </c>
      <c r="AF30" s="73">
        <v>35817</v>
      </c>
      <c r="AG30" s="73">
        <v>24867</v>
      </c>
      <c r="AH30" s="73">
        <v>36380</v>
      </c>
      <c r="AI30" s="73">
        <v>31978</v>
      </c>
      <c r="AJ30" s="73">
        <v>31388</v>
      </c>
      <c r="AK30" s="73">
        <v>30023</v>
      </c>
      <c r="AL30" s="73">
        <v>37166</v>
      </c>
      <c r="AM30" s="73">
        <v>30390</v>
      </c>
      <c r="AN30" s="73">
        <v>37792</v>
      </c>
      <c r="AO30" s="73">
        <v>66795</v>
      </c>
      <c r="AP30" s="73">
        <v>32450</v>
      </c>
      <c r="AQ30" s="73">
        <v>32998</v>
      </c>
      <c r="AR30" s="73">
        <v>36660</v>
      </c>
      <c r="AS30" s="73">
        <v>28658</v>
      </c>
      <c r="AT30" s="73">
        <v>37927</v>
      </c>
      <c r="AU30" s="73">
        <v>33399</v>
      </c>
      <c r="AV30" s="73">
        <v>36004</v>
      </c>
      <c r="AW30" s="73">
        <v>38611</v>
      </c>
      <c r="AX30" s="73">
        <v>36821</v>
      </c>
      <c r="AY30" s="73">
        <v>31193</v>
      </c>
      <c r="AZ30" s="73">
        <v>38955</v>
      </c>
      <c r="BA30" s="73">
        <v>34894</v>
      </c>
      <c r="BB30" s="73">
        <v>38098</v>
      </c>
      <c r="BC30" s="73">
        <v>36135</v>
      </c>
      <c r="BD30" s="73">
        <v>42679</v>
      </c>
      <c r="BE30" s="73">
        <v>38758</v>
      </c>
      <c r="BF30" s="73">
        <v>27550</v>
      </c>
      <c r="BG30" s="73">
        <v>27438</v>
      </c>
      <c r="BH30" s="73">
        <v>33579</v>
      </c>
      <c r="BI30" s="73">
        <v>39672</v>
      </c>
      <c r="BJ30" s="73">
        <v>42484</v>
      </c>
      <c r="BK30" s="73">
        <v>41844</v>
      </c>
      <c r="BL30" s="73">
        <v>40371</v>
      </c>
      <c r="BM30" s="73">
        <v>40393</v>
      </c>
      <c r="BN30" s="73">
        <v>43432</v>
      </c>
      <c r="BO30" s="73">
        <v>39358</v>
      </c>
      <c r="BP30" s="73">
        <v>41460</v>
      </c>
      <c r="BQ30" s="73">
        <v>38731</v>
      </c>
      <c r="BR30" s="73">
        <v>38335</v>
      </c>
      <c r="BS30" s="73">
        <v>41090</v>
      </c>
      <c r="BT30" s="73">
        <v>41972</v>
      </c>
      <c r="BU30" s="73">
        <v>38680</v>
      </c>
      <c r="BV30" s="73">
        <v>33931</v>
      </c>
      <c r="BW30" s="73">
        <v>37037</v>
      </c>
      <c r="BX30" s="73">
        <v>34783</v>
      </c>
      <c r="BY30" s="73">
        <v>36394</v>
      </c>
      <c r="BZ30" s="73">
        <v>34726</v>
      </c>
      <c r="CA30" s="73">
        <v>38206</v>
      </c>
      <c r="CB30" s="73">
        <v>36135</v>
      </c>
      <c r="CC30" s="73">
        <v>40265</v>
      </c>
      <c r="CD30" s="73">
        <v>40486</v>
      </c>
      <c r="CE30" s="73">
        <v>42084</v>
      </c>
      <c r="CF30" s="73">
        <v>42461</v>
      </c>
    </row>
    <row r="31" spans="1:84" ht="26.4" x14ac:dyDescent="0.25">
      <c r="A31" s="48" t="s">
        <v>25</v>
      </c>
      <c r="B31" s="62" t="s">
        <v>26</v>
      </c>
      <c r="C31" s="63" t="s">
        <v>27</v>
      </c>
      <c r="D31" s="17"/>
      <c r="E31" s="11"/>
      <c r="F31" s="98" t="s">
        <v>28</v>
      </c>
      <c r="G31" s="96" t="e">
        <f ca="1">G30/G8</f>
        <v>#REF!</v>
      </c>
      <c r="H31" s="57" t="e">
        <f>IF(H8=0, 0, H30/H8)</f>
        <v>#REF!</v>
      </c>
      <c r="I31" s="57">
        <v>0.69696405636319636</v>
      </c>
      <c r="J31" s="57">
        <v>0.64073537065952857</v>
      </c>
      <c r="K31" s="57">
        <v>0.79482758620689653</v>
      </c>
      <c r="L31" s="57">
        <v>0.78943467546183921</v>
      </c>
      <c r="M31" s="57">
        <v>0.61531065088757397</v>
      </c>
      <c r="N31" s="57">
        <v>0.72929677395513837</v>
      </c>
      <c r="O31" s="57">
        <v>0.74068947698667553</v>
      </c>
      <c r="P31" s="57">
        <v>0.92005969269317223</v>
      </c>
      <c r="Q31" s="57">
        <v>0.80183628033634469</v>
      </c>
      <c r="R31" s="57">
        <v>0.82118135247782897</v>
      </c>
      <c r="S31" s="57">
        <v>0.84543003356627966</v>
      </c>
      <c r="T31" s="57">
        <v>0.88058472684693911</v>
      </c>
      <c r="U31" s="57">
        <v>0.92055980852502151</v>
      </c>
      <c r="V31" s="57">
        <v>0.82529922639030795</v>
      </c>
      <c r="W31" s="57">
        <v>0.84729333309039234</v>
      </c>
      <c r="X31" s="57">
        <v>0.860147635104347</v>
      </c>
      <c r="Y31" s="57">
        <v>0.66742538740280788</v>
      </c>
      <c r="Z31" s="57">
        <v>0.68438640780225568</v>
      </c>
      <c r="AA31" s="57">
        <v>0.52663086858718522</v>
      </c>
      <c r="AB31" s="57">
        <v>0.65602727553000495</v>
      </c>
      <c r="AC31" s="57">
        <v>0.56218292506160317</v>
      </c>
      <c r="AD31" s="57">
        <v>0.55620133985152997</v>
      </c>
      <c r="AE31" s="57">
        <v>0.49504413254232382</v>
      </c>
      <c r="AF31" s="57">
        <v>0.64696000867020698</v>
      </c>
      <c r="AG31" s="57">
        <v>0.44873321784322218</v>
      </c>
      <c r="AH31" s="57">
        <v>0.65558999495422765</v>
      </c>
      <c r="AI31" s="57">
        <v>0.57600374660014053</v>
      </c>
      <c r="AJ31" s="57">
        <v>0.56446130882802525</v>
      </c>
      <c r="AK31" s="57">
        <v>0.53941931079090155</v>
      </c>
      <c r="AL31" s="57">
        <v>0.66727710151172392</v>
      </c>
      <c r="AM31" s="57">
        <v>0.54454558486238536</v>
      </c>
      <c r="AN31" s="57">
        <v>0.67641531384797127</v>
      </c>
      <c r="AO31" s="57">
        <v>1.2209812452016233</v>
      </c>
      <c r="AP31" s="57">
        <v>0.59292148586672511</v>
      </c>
      <c r="AQ31" s="57">
        <v>0.58756076280693004</v>
      </c>
      <c r="AR31" s="57">
        <v>0.66762579446741088</v>
      </c>
      <c r="AS31" s="57">
        <v>0.52145274573310529</v>
      </c>
      <c r="AT31" s="57">
        <v>0.69012136761468057</v>
      </c>
      <c r="AU31" s="57">
        <v>0.60714415560807122</v>
      </c>
      <c r="AV31" s="57">
        <v>0.6539879752238752</v>
      </c>
      <c r="AW31" s="57">
        <v>0.701151303842522</v>
      </c>
      <c r="AX31" s="57">
        <v>0.66834262065961192</v>
      </c>
      <c r="AY31" s="57">
        <v>0.56526466484243332</v>
      </c>
      <c r="AZ31" s="57">
        <v>0.70338738218193642</v>
      </c>
      <c r="BA31" s="57">
        <v>0.62925360214956805</v>
      </c>
      <c r="BB31" s="57">
        <v>0.68664840314324849</v>
      </c>
      <c r="BC31" s="57">
        <v>0.65065903197925667</v>
      </c>
      <c r="BD31" s="57">
        <v>0.76906027570051361</v>
      </c>
      <c r="BE31" s="57">
        <v>0.69728698906160047</v>
      </c>
      <c r="BF31" s="57">
        <v>0.49441872151035499</v>
      </c>
      <c r="BG31" s="57">
        <v>0.48956214538058024</v>
      </c>
      <c r="BH31" s="57">
        <v>0.59623921304023575</v>
      </c>
      <c r="BI31" s="57">
        <v>0.70442842430484032</v>
      </c>
      <c r="BJ31" s="57">
        <v>0.75274189833271321</v>
      </c>
      <c r="BK31" s="57">
        <v>0.73817168260240629</v>
      </c>
      <c r="BL31" s="57">
        <v>0.70918385272107654</v>
      </c>
      <c r="BM31" s="57">
        <v>0.70957031936197867</v>
      </c>
      <c r="BN31" s="57">
        <v>0.7600048996447758</v>
      </c>
      <c r="BO31" s="57">
        <v>0.68775228476068984</v>
      </c>
      <c r="BP31" s="57">
        <v>0.72392659461158348</v>
      </c>
      <c r="BQ31" s="57">
        <v>0.67626414303673699</v>
      </c>
      <c r="BR31" s="57">
        <v>0.66769429059114505</v>
      </c>
      <c r="BS31" s="57">
        <v>0.70628072467255665</v>
      </c>
      <c r="BT31" s="57">
        <v>0.72144109457183125</v>
      </c>
      <c r="BU31" s="57">
        <v>0.66485613118360898</v>
      </c>
      <c r="BV31" s="57">
        <v>0.57951187853324448</v>
      </c>
      <c r="BW31" s="57">
        <v>0.62879019388136226</v>
      </c>
      <c r="BX31" s="57">
        <v>0.58591762823212334</v>
      </c>
      <c r="BY31" s="57">
        <v>0.60785328946269601</v>
      </c>
      <c r="BZ31" s="57">
        <v>0.57720820451447763</v>
      </c>
      <c r="CA31" s="57">
        <v>0.63198464948555921</v>
      </c>
      <c r="CB31" s="57">
        <v>0.59653322327692948</v>
      </c>
      <c r="CC31" s="57">
        <v>0.66277653410587301</v>
      </c>
      <c r="CD31" s="57">
        <v>0.66600865288127786</v>
      </c>
      <c r="CE31" s="57">
        <v>0.69189793502564778</v>
      </c>
      <c r="CF31" s="57">
        <v>0.69610479032099415</v>
      </c>
    </row>
    <row r="32" spans="1:84" x14ac:dyDescent="0.25">
      <c r="A32" s="46"/>
      <c r="B32" s="46"/>
      <c r="C32" s="46"/>
      <c r="D32" s="17"/>
      <c r="E32" s="11"/>
      <c r="F32" s="162" t="s">
        <v>29</v>
      </c>
      <c r="G32" s="161" t="e">
        <f ca="1">(INDIRECT("H32")+INDIRECT("I32")+INDIRECT("J32")+INDIRECT("K32")+INDIRECT("L32")+INDIRECT("M32")+INDIRECT("N32")+INDIRECT("O32")+INDIRECT("P32")+INDIRECT("Q32")+INDIRECT("R32")+INDIRECT("S32")) / 12</f>
        <v>#REF!</v>
      </c>
      <c r="H32" s="58" t="e">
        <f>#REF!</f>
        <v>#REF!</v>
      </c>
      <c r="I32" s="58">
        <v>337</v>
      </c>
      <c r="J32" s="58">
        <v>368</v>
      </c>
      <c r="K32" s="58">
        <v>423</v>
      </c>
      <c r="L32" s="58">
        <v>428</v>
      </c>
      <c r="M32" s="58">
        <v>396</v>
      </c>
      <c r="N32" s="58">
        <v>369</v>
      </c>
      <c r="O32" s="58">
        <v>419</v>
      </c>
      <c r="P32" s="58">
        <v>71</v>
      </c>
      <c r="Q32" s="58">
        <v>495</v>
      </c>
      <c r="R32" s="58">
        <v>591</v>
      </c>
      <c r="S32" s="58">
        <v>732</v>
      </c>
      <c r="T32" s="58">
        <v>861</v>
      </c>
      <c r="U32" s="58">
        <v>852</v>
      </c>
      <c r="V32" s="58">
        <v>870</v>
      </c>
      <c r="W32" s="58">
        <v>957</v>
      </c>
      <c r="X32" s="58">
        <v>994</v>
      </c>
      <c r="Y32" s="58">
        <v>891</v>
      </c>
      <c r="Z32" s="58">
        <v>773</v>
      </c>
      <c r="AA32" s="58">
        <v>668</v>
      </c>
      <c r="AB32" s="58">
        <v>590</v>
      </c>
      <c r="AC32" s="58">
        <v>525</v>
      </c>
      <c r="AD32" s="58">
        <v>479</v>
      </c>
      <c r="AE32" s="58">
        <v>72</v>
      </c>
      <c r="AF32" s="58">
        <v>474</v>
      </c>
      <c r="AG32" s="58">
        <v>453</v>
      </c>
      <c r="AH32" s="58">
        <v>403</v>
      </c>
      <c r="AI32" s="58">
        <v>421</v>
      </c>
      <c r="AJ32" s="58">
        <v>385</v>
      </c>
      <c r="AK32" s="58">
        <v>345</v>
      </c>
      <c r="AL32" s="58">
        <v>421</v>
      </c>
      <c r="AM32" s="58">
        <v>457</v>
      </c>
      <c r="AN32" s="58">
        <v>500</v>
      </c>
      <c r="AO32" s="58">
        <v>446</v>
      </c>
      <c r="AP32" s="58">
        <v>384</v>
      </c>
      <c r="AQ32" s="58">
        <v>312</v>
      </c>
      <c r="AR32" s="58">
        <v>268</v>
      </c>
      <c r="AS32" s="58">
        <v>248</v>
      </c>
      <c r="AT32" s="58">
        <v>246</v>
      </c>
      <c r="AU32" s="58">
        <v>241</v>
      </c>
      <c r="AV32" s="58">
        <v>227</v>
      </c>
      <c r="AW32" s="58">
        <v>229</v>
      </c>
      <c r="AX32" s="58">
        <v>243</v>
      </c>
      <c r="AY32" s="58">
        <v>229</v>
      </c>
      <c r="AZ32" s="58">
        <v>209</v>
      </c>
      <c r="BA32" s="58">
        <v>233</v>
      </c>
      <c r="BB32" s="58">
        <v>113</v>
      </c>
      <c r="BC32" s="58">
        <v>207</v>
      </c>
      <c r="BD32" s="58">
        <v>261</v>
      </c>
      <c r="BE32" s="58">
        <v>261</v>
      </c>
      <c r="BF32" s="58">
        <v>228</v>
      </c>
      <c r="BG32" s="58">
        <v>193</v>
      </c>
      <c r="BH32" s="58">
        <v>195</v>
      </c>
      <c r="BI32" s="58">
        <v>191</v>
      </c>
      <c r="BJ32" s="58">
        <v>174</v>
      </c>
      <c r="BK32" s="58">
        <v>176</v>
      </c>
      <c r="BL32" s="58">
        <v>203</v>
      </c>
      <c r="BM32" s="58">
        <v>195</v>
      </c>
      <c r="BN32" s="58">
        <v>187</v>
      </c>
      <c r="BO32" s="58">
        <v>185</v>
      </c>
      <c r="BP32" s="58">
        <v>182</v>
      </c>
      <c r="BQ32" s="58">
        <v>227</v>
      </c>
      <c r="BR32" s="58">
        <v>178</v>
      </c>
      <c r="BS32" s="58">
        <v>178</v>
      </c>
      <c r="BT32" s="58">
        <v>207</v>
      </c>
      <c r="BU32" s="58">
        <v>215</v>
      </c>
      <c r="BV32" s="58">
        <v>284</v>
      </c>
      <c r="BW32" s="58">
        <v>299</v>
      </c>
      <c r="BX32" s="58">
        <v>288</v>
      </c>
      <c r="BY32" s="58">
        <v>256</v>
      </c>
      <c r="BZ32" s="58">
        <v>296</v>
      </c>
      <c r="CA32" s="58">
        <v>259</v>
      </c>
      <c r="CB32" s="58">
        <v>253</v>
      </c>
      <c r="CC32" s="58">
        <v>224</v>
      </c>
      <c r="CD32" s="58">
        <v>214</v>
      </c>
      <c r="CE32" s="58">
        <v>228</v>
      </c>
      <c r="CF32" s="58">
        <v>279</v>
      </c>
    </row>
    <row r="33" spans="1:84" ht="26.4" x14ac:dyDescent="0.25">
      <c r="A33" s="48" t="s">
        <v>30</v>
      </c>
      <c r="B33" s="62" t="s">
        <v>31</v>
      </c>
      <c r="C33" s="63" t="s">
        <v>32</v>
      </c>
      <c r="D33" s="17"/>
      <c r="E33" s="11"/>
      <c r="F33" s="98" t="s">
        <v>28</v>
      </c>
      <c r="G33" s="96" t="e">
        <f ca="1">G32/G8</f>
        <v>#REF!</v>
      </c>
      <c r="H33" s="59" t="e">
        <f>IF(H8=0, 0, H32/H8)</f>
        <v>#REF!</v>
      </c>
      <c r="I33" s="59">
        <v>6.2729184892876422E-3</v>
      </c>
      <c r="J33" s="59">
        <v>6.8406572979403677E-3</v>
      </c>
      <c r="K33" s="59">
        <v>7.8420467185761952E-3</v>
      </c>
      <c r="L33" s="59">
        <v>7.9304786080898297E-3</v>
      </c>
      <c r="M33" s="59">
        <v>7.322485207100592E-3</v>
      </c>
      <c r="N33" s="59">
        <v>6.8179298621632604E-3</v>
      </c>
      <c r="O33" s="59">
        <v>7.7326246631971357E-3</v>
      </c>
      <c r="P33" s="59">
        <v>1.308080621983124E-3</v>
      </c>
      <c r="Q33" s="59">
        <v>9.1078032714493364E-3</v>
      </c>
      <c r="R33" s="59">
        <v>1.0851403705267796E-2</v>
      </c>
      <c r="S33" s="59">
        <v>1.3426511858251252E-2</v>
      </c>
      <c r="T33" s="59">
        <v>1.57524973471404E-2</v>
      </c>
      <c r="U33" s="59">
        <v>1.55664772623463E-2</v>
      </c>
      <c r="V33" s="59">
        <v>1.5873595095606482E-2</v>
      </c>
      <c r="W33" s="59">
        <v>1.7437093453346209E-2</v>
      </c>
      <c r="X33" s="59">
        <v>1.8117196755673016E-2</v>
      </c>
      <c r="Y33" s="59">
        <v>1.6224484221643572E-2</v>
      </c>
      <c r="Z33" s="59">
        <v>1.4038974955049854E-2</v>
      </c>
      <c r="AA33" s="59">
        <v>1.2118133662288658E-2</v>
      </c>
      <c r="AB33" s="59">
        <v>1.0699842222665529E-2</v>
      </c>
      <c r="AC33" s="59">
        <v>9.5122481519060737E-3</v>
      </c>
      <c r="AD33" s="59">
        <v>8.6728227412638057E-3</v>
      </c>
      <c r="AE33" s="59">
        <v>1.3022717407032266E-3</v>
      </c>
      <c r="AF33" s="59">
        <v>8.5618294136772521E-3</v>
      </c>
      <c r="AG33" s="59">
        <v>8.1745344304893896E-3</v>
      </c>
      <c r="AH33" s="59">
        <v>7.2623080804440276E-3</v>
      </c>
      <c r="AI33" s="59">
        <v>7.5832627843723547E-3</v>
      </c>
      <c r="AJ33" s="59">
        <v>6.9235887568111932E-3</v>
      </c>
      <c r="AK33" s="59">
        <v>6.1985698372201657E-3</v>
      </c>
      <c r="AL33" s="59">
        <v>7.5586196990915294E-3</v>
      </c>
      <c r="AM33" s="59">
        <v>8.1887901376146797E-3</v>
      </c>
      <c r="AN33" s="59">
        <v>8.9491865189454279E-3</v>
      </c>
      <c r="AO33" s="59">
        <v>8.1526706394179794E-3</v>
      </c>
      <c r="AP33" s="59">
        <v>7.0163898481609387E-3</v>
      </c>
      <c r="AQ33" s="59">
        <v>5.555456633606951E-3</v>
      </c>
      <c r="AR33" s="59">
        <v>4.8806250113820546E-3</v>
      </c>
      <c r="AS33" s="59">
        <v>4.5125368463190072E-3</v>
      </c>
      <c r="AT33" s="59">
        <v>4.4762268682788358E-3</v>
      </c>
      <c r="AU33" s="59">
        <v>4.3810216324304671E-3</v>
      </c>
      <c r="AV33" s="59">
        <v>4.1232993660654275E-3</v>
      </c>
      <c r="AW33" s="59">
        <v>4.1584949516960852E-3</v>
      </c>
      <c r="AX33" s="59">
        <v>4.4107236854046793E-3</v>
      </c>
      <c r="AY33" s="59">
        <v>4.1498287516082855E-3</v>
      </c>
      <c r="AZ33" s="59">
        <v>3.7737893178288974E-3</v>
      </c>
      <c r="BA33" s="59">
        <v>4.2017564423926564E-3</v>
      </c>
      <c r="BB33" s="59">
        <v>2.036623170643789E-3</v>
      </c>
      <c r="BC33" s="59">
        <v>3.7273120138288677E-3</v>
      </c>
      <c r="BD33" s="59">
        <v>4.7031264077844852E-3</v>
      </c>
      <c r="BE33" s="59">
        <v>4.69559585492228E-3</v>
      </c>
      <c r="BF33" s="59">
        <v>4.0917411435339723E-3</v>
      </c>
      <c r="BG33" s="59">
        <v>3.4435999000820756E-3</v>
      </c>
      <c r="BH33" s="59">
        <v>3.4624809119642034E-3</v>
      </c>
      <c r="BI33" s="59">
        <v>3.3914556624880144E-3</v>
      </c>
      <c r="BJ33" s="59">
        <v>3.0829745388826876E-3</v>
      </c>
      <c r="BK33" s="59">
        <v>3.1048230603676393E-3</v>
      </c>
      <c r="BL33" s="59">
        <v>3.5660330955977937E-3</v>
      </c>
      <c r="BM33" s="59">
        <v>3.4254997716333486E-3</v>
      </c>
      <c r="BN33" s="59">
        <v>3.2722627609498311E-3</v>
      </c>
      <c r="BO33" s="59">
        <v>3.2327397906582555E-3</v>
      </c>
      <c r="BP33" s="59">
        <v>3.177873618410714E-3</v>
      </c>
      <c r="BQ33" s="59">
        <v>3.9635423941891323E-3</v>
      </c>
      <c r="BR33" s="59">
        <v>3.1002891280872262E-3</v>
      </c>
      <c r="BS33" s="59">
        <v>3.0595757846608685E-3</v>
      </c>
      <c r="BT33" s="59">
        <v>3.5580459967685381E-3</v>
      </c>
      <c r="BU33" s="59">
        <v>3.69555502079824E-3</v>
      </c>
      <c r="BV33" s="59">
        <v>4.8504722378780894E-3</v>
      </c>
      <c r="BW33" s="59">
        <v>5.0762283114325494E-3</v>
      </c>
      <c r="BX33" s="59">
        <v>4.851343384148909E-3</v>
      </c>
      <c r="BY33" s="59">
        <v>4.275716934177342E-3</v>
      </c>
      <c r="BZ33" s="59">
        <v>4.9200492004920051E-3</v>
      </c>
      <c r="CA33" s="59">
        <v>4.2842491811956197E-3</v>
      </c>
      <c r="CB33" s="59">
        <v>4.1766405282707385E-3</v>
      </c>
      <c r="CC33" s="59">
        <v>3.687121411640769E-3</v>
      </c>
      <c r="CD33" s="59">
        <v>3.520373751830101E-3</v>
      </c>
      <c r="CE33" s="59">
        <v>3.7485203209259503E-3</v>
      </c>
      <c r="CF33" s="59">
        <v>4.5739204564084071E-3</v>
      </c>
    </row>
    <row r="34" spans="1:84" x14ac:dyDescent="0.25">
      <c r="A34" s="46"/>
      <c r="B34" s="46"/>
      <c r="C34" s="46"/>
      <c r="D34" s="17"/>
      <c r="E34" s="11"/>
      <c r="F34" s="99" t="s">
        <v>33</v>
      </c>
      <c r="G34" s="161" t="e">
        <f ca="1">(INDIRECT("H34")+INDIRECT("I34")+INDIRECT("J34")+INDIRECT("K34")+INDIRECT("L34")+INDIRECT("M34")+INDIRECT("N34")+INDIRECT("O34")+INDIRECT("P34")+INDIRECT("Q34")+INDIRECT("R34")+INDIRECT("S34")) / 12</f>
        <v>#REF!</v>
      </c>
      <c r="H34" s="58" t="e">
        <f>#REF!</f>
        <v>#REF!</v>
      </c>
      <c r="I34" s="58">
        <v>5822</v>
      </c>
      <c r="J34" s="58">
        <v>7011</v>
      </c>
      <c r="K34" s="58">
        <v>8371</v>
      </c>
      <c r="L34" s="58">
        <v>14720</v>
      </c>
      <c r="M34" s="58">
        <v>7378</v>
      </c>
      <c r="N34" s="58">
        <v>6594</v>
      </c>
      <c r="O34" s="58">
        <v>7625</v>
      </c>
      <c r="P34" s="58">
        <v>8999</v>
      </c>
      <c r="Q34" s="58">
        <v>10895</v>
      </c>
      <c r="R34" s="58">
        <v>10172</v>
      </c>
      <c r="S34" s="58">
        <v>17833</v>
      </c>
      <c r="T34" s="58">
        <v>23580</v>
      </c>
      <c r="U34" s="58">
        <v>26406</v>
      </c>
      <c r="V34" s="58">
        <v>28386</v>
      </c>
      <c r="W34" s="58">
        <v>33428</v>
      </c>
      <c r="X34" s="58">
        <v>36767</v>
      </c>
      <c r="Y34" s="58">
        <v>36818</v>
      </c>
      <c r="Z34" s="58">
        <v>36377</v>
      </c>
      <c r="AA34" s="58">
        <v>36830</v>
      </c>
      <c r="AB34" s="58">
        <v>37290</v>
      </c>
      <c r="AC34" s="58">
        <v>30078</v>
      </c>
      <c r="AD34" s="58">
        <v>26507</v>
      </c>
      <c r="AE34" s="58">
        <v>28797</v>
      </c>
      <c r="AF34" s="58">
        <v>25944</v>
      </c>
      <c r="AG34" s="58">
        <v>25318</v>
      </c>
      <c r="AH34" s="58">
        <v>21176</v>
      </c>
      <c r="AI34" s="58">
        <v>21194</v>
      </c>
      <c r="AJ34" s="58">
        <v>13046</v>
      </c>
      <c r="AK34" s="58">
        <v>8598</v>
      </c>
      <c r="AL34" s="58">
        <v>13150</v>
      </c>
      <c r="AM34" s="58">
        <v>20788</v>
      </c>
      <c r="AN34" s="58">
        <v>27281</v>
      </c>
      <c r="AO34" s="58">
        <v>26630</v>
      </c>
      <c r="AP34" s="58">
        <v>23412</v>
      </c>
      <c r="AQ34" s="58">
        <v>13702</v>
      </c>
      <c r="AR34" s="58">
        <v>7943</v>
      </c>
      <c r="AS34" s="58">
        <v>4118</v>
      </c>
      <c r="AT34" s="58">
        <v>4523</v>
      </c>
      <c r="AU34" s="58">
        <v>4512</v>
      </c>
      <c r="AV34" s="58">
        <v>5198</v>
      </c>
      <c r="AW34" s="58">
        <v>4231</v>
      </c>
      <c r="AX34" s="58">
        <v>4266</v>
      </c>
      <c r="AY34" s="58">
        <v>4634</v>
      </c>
      <c r="AZ34" s="58">
        <v>4216</v>
      </c>
      <c r="BA34" s="58">
        <v>3444</v>
      </c>
      <c r="BB34" s="58">
        <v>3038</v>
      </c>
      <c r="BC34" s="58">
        <v>3362</v>
      </c>
      <c r="BD34" s="58">
        <v>3165</v>
      </c>
      <c r="BE34" s="58">
        <v>12591</v>
      </c>
      <c r="BF34" s="58">
        <v>3786</v>
      </c>
      <c r="BG34" s="58">
        <v>3990</v>
      </c>
      <c r="BH34" s="58">
        <v>2246</v>
      </c>
      <c r="BI34" s="58">
        <v>1589</v>
      </c>
      <c r="BJ34" s="58">
        <v>1563</v>
      </c>
      <c r="BK34" s="58">
        <v>1890</v>
      </c>
      <c r="BL34" s="58">
        <v>1784</v>
      </c>
      <c r="BM34" s="58">
        <v>1867</v>
      </c>
      <c r="BN34" s="58">
        <v>1882</v>
      </c>
      <c r="BO34" s="58">
        <v>2181</v>
      </c>
      <c r="BP34" s="58">
        <v>2246</v>
      </c>
      <c r="BQ34" s="58">
        <v>1890</v>
      </c>
      <c r="BR34" s="58">
        <v>1778</v>
      </c>
      <c r="BS34" s="58">
        <v>3598</v>
      </c>
      <c r="BT34" s="58">
        <v>4089</v>
      </c>
      <c r="BU34" s="58">
        <v>3522</v>
      </c>
      <c r="BV34" s="58">
        <v>3285</v>
      </c>
      <c r="BW34" s="58">
        <v>3220</v>
      </c>
      <c r="BX34" s="58">
        <v>2750</v>
      </c>
      <c r="BY34" s="58">
        <v>3331</v>
      </c>
      <c r="BZ34" s="58">
        <v>3301</v>
      </c>
      <c r="CA34" s="58">
        <v>2528</v>
      </c>
      <c r="CB34" s="58">
        <v>2624</v>
      </c>
      <c r="CC34" s="58">
        <v>843</v>
      </c>
      <c r="CD34" s="58">
        <v>2813</v>
      </c>
      <c r="CE34" s="58">
        <v>4226</v>
      </c>
      <c r="CF34" s="58">
        <v>4523</v>
      </c>
    </row>
    <row r="35" spans="1:84" x14ac:dyDescent="0.25">
      <c r="A35" s="48" t="s">
        <v>112</v>
      </c>
      <c r="B35" s="62" t="s">
        <v>236</v>
      </c>
      <c r="C35" s="63" t="s">
        <v>237</v>
      </c>
      <c r="D35" s="17"/>
      <c r="E35" s="11"/>
      <c r="F35" s="98" t="s">
        <v>37</v>
      </c>
      <c r="G35" s="96" t="e">
        <f ca="1">IF(G34 = 0, 0, G34/G6)</f>
        <v>#REF!</v>
      </c>
      <c r="H35" s="60" t="e">
        <f>IF(H6=0, 0, H34/H6)</f>
        <v>#REF!</v>
      </c>
      <c r="I35" s="60">
        <v>0.12014775986957509</v>
      </c>
      <c r="J35" s="60">
        <v>0.14441080145832047</v>
      </c>
      <c r="K35" s="60">
        <v>0.17187147110152962</v>
      </c>
      <c r="L35" s="60">
        <v>0.30192394470197315</v>
      </c>
      <c r="M35" s="60">
        <v>0.15091946734305645</v>
      </c>
      <c r="N35" s="60">
        <v>0.13468687446382613</v>
      </c>
      <c r="O35" s="60">
        <v>0.15550751534680726</v>
      </c>
      <c r="P35" s="60">
        <v>0.1831112015464442</v>
      </c>
      <c r="Q35" s="60">
        <v>0.22129915502112446</v>
      </c>
      <c r="R35" s="60">
        <v>0.20611537760126442</v>
      </c>
      <c r="S35" s="60">
        <v>0.36090423378936293</v>
      </c>
      <c r="T35" s="60">
        <v>0.47578692493946734</v>
      </c>
      <c r="U35" s="60">
        <v>0.53192860883928927</v>
      </c>
      <c r="V35" s="60">
        <v>0.57095158597662776</v>
      </c>
      <c r="W35" s="60">
        <v>0.67125845900520087</v>
      </c>
      <c r="X35" s="60">
        <v>0.7383969634285944</v>
      </c>
      <c r="Y35" s="60">
        <v>0.73851646808681348</v>
      </c>
      <c r="Z35" s="60">
        <v>0.72727817985525212</v>
      </c>
      <c r="AA35" s="60">
        <v>0.73524714525273493</v>
      </c>
      <c r="AB35" s="60">
        <v>0.74410344414734408</v>
      </c>
      <c r="AC35" s="60">
        <v>0.59943798951710947</v>
      </c>
      <c r="AD35" s="60">
        <v>0.52777556546670912</v>
      </c>
      <c r="AE35" s="60">
        <v>0.57264158447343305</v>
      </c>
      <c r="AF35" s="60">
        <v>0.5150991720769551</v>
      </c>
      <c r="AG35" s="60">
        <v>0.50205239048959927</v>
      </c>
      <c r="AH35" s="60">
        <v>0.41930182365404034</v>
      </c>
      <c r="AI35" s="60">
        <v>0.4193012305622601</v>
      </c>
      <c r="AJ35" s="60">
        <v>0.2576071717710246</v>
      </c>
      <c r="AK35" s="60">
        <v>0.16956907602800514</v>
      </c>
      <c r="AL35" s="60">
        <v>0.25904184067449376</v>
      </c>
      <c r="AM35" s="60">
        <v>0.40853706469617168</v>
      </c>
      <c r="AN35" s="60">
        <v>0.53554111619324318</v>
      </c>
      <c r="AO35" s="60">
        <v>0.53236575906601091</v>
      </c>
      <c r="AP35" s="60">
        <v>0.46767878545745106</v>
      </c>
      <c r="AQ35" s="60">
        <v>0.26727265634143488</v>
      </c>
      <c r="AR35" s="60">
        <v>0.15801619352656812</v>
      </c>
      <c r="AS35" s="60">
        <v>8.1834621728503004E-2</v>
      </c>
      <c r="AT35" s="60">
        <v>8.9866878601231867E-2</v>
      </c>
      <c r="AU35" s="60">
        <v>8.9550461446859186E-2</v>
      </c>
      <c r="AV35" s="60">
        <v>0.10305926204968574</v>
      </c>
      <c r="AW35" s="60">
        <v>8.3840285346279603E-2</v>
      </c>
      <c r="AX35" s="60">
        <v>8.4483612238835534E-2</v>
      </c>
      <c r="AY35" s="60">
        <v>9.1579217802019719E-2</v>
      </c>
      <c r="AZ35" s="60">
        <v>8.297742525930446E-2</v>
      </c>
      <c r="BA35" s="60">
        <v>6.7688679245283018E-2</v>
      </c>
      <c r="BB35" s="60">
        <v>5.964581615423882E-2</v>
      </c>
      <c r="BC35" s="60">
        <v>6.59112296110414E-2</v>
      </c>
      <c r="BD35" s="60">
        <v>6.2096568502423038E-2</v>
      </c>
      <c r="BE35" s="60">
        <v>0.24650051880420526</v>
      </c>
      <c r="BF35" s="60">
        <v>7.3906338454330728E-2</v>
      </c>
      <c r="BG35" s="60">
        <v>7.7370564281559043E-2</v>
      </c>
      <c r="BH35" s="60">
        <v>4.3316425912711426E-2</v>
      </c>
      <c r="BI35" s="60">
        <v>3.0639594300148475E-2</v>
      </c>
      <c r="BJ35" s="60">
        <v>3.0053068758652515E-2</v>
      </c>
      <c r="BK35" s="60">
        <v>3.6157024793388427E-2</v>
      </c>
      <c r="BL35" s="60">
        <v>3.3951204658775165E-2</v>
      </c>
      <c r="BM35" s="60">
        <v>3.5530773036958091E-2</v>
      </c>
      <c r="BN35" s="60">
        <v>3.5660824253908104E-2</v>
      </c>
      <c r="BO35" s="60">
        <v>4.1254468761231011E-2</v>
      </c>
      <c r="BP35" s="60">
        <v>4.2440619035921466E-2</v>
      </c>
      <c r="BQ35" s="60">
        <v>3.5707538258076703E-2</v>
      </c>
      <c r="BR35" s="60">
        <v>3.3501026887494581E-2</v>
      </c>
      <c r="BS35" s="60">
        <v>6.6766872645623407E-2</v>
      </c>
      <c r="BT35" s="60">
        <v>7.5878194065579246E-2</v>
      </c>
      <c r="BU35" s="60">
        <v>6.5356566275121084E-2</v>
      </c>
      <c r="BV35" s="60">
        <v>6.0527334033497318E-2</v>
      </c>
      <c r="BW35" s="60">
        <v>5.8926872117707342E-2</v>
      </c>
      <c r="BX35" s="60">
        <v>4.9907444375884721E-2</v>
      </c>
      <c r="BY35" s="60">
        <v>5.9893913512541579E-2</v>
      </c>
      <c r="BZ35" s="60">
        <v>5.9029702616190699E-2</v>
      </c>
      <c r="CA35" s="60">
        <v>4.4967004037780818E-2</v>
      </c>
      <c r="CB35" s="60">
        <v>4.6565278344661142E-2</v>
      </c>
      <c r="CC35" s="60">
        <v>1.4909007304175582E-2</v>
      </c>
      <c r="CD35" s="60">
        <v>4.9702281039631077E-2</v>
      </c>
      <c r="CE35" s="60">
        <v>7.4591827729238377E-2</v>
      </c>
      <c r="CF35" s="60">
        <v>7.9588245644905853E-2</v>
      </c>
    </row>
    <row r="36" spans="1:84" x14ac:dyDescent="0.25">
      <c r="A36" s="64">
        <v>0</v>
      </c>
      <c r="B36" s="68"/>
      <c r="C36" s="65" t="s">
        <v>38</v>
      </c>
      <c r="D36" s="17"/>
      <c r="E36" s="11"/>
      <c r="F36" s="162" t="s">
        <v>39</v>
      </c>
      <c r="G36" s="161">
        <v>0</v>
      </c>
      <c r="H36" s="58" t="e">
        <f>#REF!</f>
        <v>#REF!</v>
      </c>
      <c r="I36" s="58">
        <v>0</v>
      </c>
      <c r="J36" s="58">
        <v>0</v>
      </c>
      <c r="K36" s="58">
        <v>0</v>
      </c>
      <c r="L36" s="58">
        <v>0</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row>
    <row r="37" spans="1:84" x14ac:dyDescent="0.25">
      <c r="A37" s="46"/>
      <c r="B37" s="69"/>
      <c r="C37" s="46"/>
      <c r="D37" s="17"/>
      <c r="E37" s="11"/>
      <c r="F37" s="99" t="s">
        <v>40</v>
      </c>
      <c r="G37" s="161" t="e">
        <f ca="1">(INDIRECT("H37")+INDIRECT("I37")+INDIRECT("J37")+INDIRECT("K37")+INDIRECT("L37")+INDIRECT("M37")+INDIRECT("N37")+INDIRECT("O37")+INDIRECT("P37")+INDIRECT("Q37")+INDIRECT("R37")+INDIRECT("S37")) / 12</f>
        <v>#REF!</v>
      </c>
      <c r="H37" s="73" t="e">
        <f>#REF!</f>
        <v>#REF!</v>
      </c>
      <c r="I37" s="73">
        <v>17</v>
      </c>
      <c r="J37" s="73">
        <v>10</v>
      </c>
      <c r="K37" s="73">
        <v>12</v>
      </c>
      <c r="L37" s="73">
        <v>10</v>
      </c>
      <c r="M37" s="73">
        <v>32</v>
      </c>
      <c r="N37" s="73">
        <v>4</v>
      </c>
      <c r="O37" s="73">
        <v>2</v>
      </c>
      <c r="P37" s="73">
        <v>4</v>
      </c>
      <c r="Q37" s="73">
        <v>6</v>
      </c>
      <c r="R37" s="73">
        <v>6</v>
      </c>
      <c r="S37" s="73">
        <v>6</v>
      </c>
      <c r="T37" s="73">
        <v>16</v>
      </c>
      <c r="U37" s="73">
        <v>79</v>
      </c>
      <c r="V37" s="73">
        <v>84</v>
      </c>
      <c r="W37" s="73">
        <v>56</v>
      </c>
      <c r="X37" s="73">
        <v>58</v>
      </c>
      <c r="Y37" s="73">
        <v>94</v>
      </c>
      <c r="Z37" s="73">
        <v>107</v>
      </c>
      <c r="AA37" s="73">
        <v>61</v>
      </c>
      <c r="AB37" s="73">
        <v>33</v>
      </c>
      <c r="AC37" s="73">
        <v>105</v>
      </c>
      <c r="AD37" s="73">
        <v>68</v>
      </c>
      <c r="AE37" s="73">
        <v>103</v>
      </c>
      <c r="AF37" s="73">
        <v>148</v>
      </c>
      <c r="AG37" s="73">
        <v>292</v>
      </c>
      <c r="AH37" s="73">
        <v>33</v>
      </c>
      <c r="AI37" s="73">
        <v>2</v>
      </c>
      <c r="AJ37" s="73">
        <v>15</v>
      </c>
      <c r="AK37" s="73">
        <v>21</v>
      </c>
      <c r="AL37" s="73">
        <v>5</v>
      </c>
      <c r="AM37" s="73">
        <v>7</v>
      </c>
      <c r="AN37" s="73">
        <v>0</v>
      </c>
      <c r="AO37" s="73">
        <v>110</v>
      </c>
      <c r="AP37" s="73">
        <v>77</v>
      </c>
      <c r="AQ37" s="73">
        <v>17</v>
      </c>
      <c r="AR37" s="73">
        <v>9</v>
      </c>
      <c r="AS37" s="73">
        <v>7</v>
      </c>
      <c r="AT37" s="73">
        <v>20</v>
      </c>
      <c r="AU37" s="73">
        <v>15</v>
      </c>
      <c r="AV37" s="73">
        <v>6</v>
      </c>
      <c r="AW37" s="73">
        <v>13</v>
      </c>
      <c r="AX37" s="73">
        <v>5</v>
      </c>
      <c r="AY37" s="73">
        <v>2</v>
      </c>
      <c r="AZ37" s="73">
        <v>4</v>
      </c>
      <c r="BA37" s="73">
        <v>2</v>
      </c>
      <c r="BB37" s="73">
        <v>3</v>
      </c>
      <c r="BC37" s="73">
        <v>5</v>
      </c>
      <c r="BD37" s="73">
        <v>3</v>
      </c>
      <c r="BE37" s="73">
        <v>3</v>
      </c>
      <c r="BF37" s="73">
        <v>7</v>
      </c>
      <c r="BG37" s="73">
        <v>9</v>
      </c>
      <c r="BH37" s="73">
        <v>2</v>
      </c>
      <c r="BI37" s="73">
        <v>13</v>
      </c>
      <c r="BJ37" s="73">
        <v>3</v>
      </c>
      <c r="BK37" s="73">
        <v>4</v>
      </c>
      <c r="BL37" s="73">
        <v>5</v>
      </c>
      <c r="BM37" s="73">
        <v>3</v>
      </c>
      <c r="BN37" s="73">
        <v>4</v>
      </c>
      <c r="BO37" s="73">
        <v>11</v>
      </c>
      <c r="BP37" s="73">
        <v>3</v>
      </c>
      <c r="BQ37" s="73">
        <v>4</v>
      </c>
      <c r="BR37" s="73">
        <v>2</v>
      </c>
      <c r="BS37" s="73">
        <v>4</v>
      </c>
      <c r="BT37" s="73">
        <v>1</v>
      </c>
      <c r="BU37" s="73">
        <v>1</v>
      </c>
      <c r="BV37" s="73">
        <v>1</v>
      </c>
      <c r="BW37" s="73">
        <v>1</v>
      </c>
      <c r="BX37" s="73">
        <v>5</v>
      </c>
      <c r="BY37" s="73">
        <v>6</v>
      </c>
      <c r="BZ37" s="73">
        <v>0</v>
      </c>
      <c r="CA37" s="73">
        <v>5</v>
      </c>
      <c r="CB37" s="73">
        <v>2</v>
      </c>
      <c r="CC37" s="73">
        <v>0</v>
      </c>
      <c r="CD37" s="73">
        <v>0</v>
      </c>
      <c r="CE37" s="73">
        <v>4</v>
      </c>
      <c r="CF37" s="73">
        <v>0</v>
      </c>
    </row>
    <row r="38" spans="1:84" x14ac:dyDescent="0.25">
      <c r="A38" s="48" t="s">
        <v>41</v>
      </c>
      <c r="B38" s="62" t="s">
        <v>42</v>
      </c>
      <c r="C38" s="63" t="s">
        <v>43</v>
      </c>
      <c r="D38" s="17"/>
      <c r="E38" s="11"/>
      <c r="F38" s="98" t="s">
        <v>44</v>
      </c>
      <c r="G38" s="96" t="e">
        <f ca="1">G37/G5</f>
        <v>#REF!</v>
      </c>
      <c r="H38" s="70" t="e">
        <f>IF(H5=0, 0, H37/H5)</f>
        <v>#REF!</v>
      </c>
      <c r="I38" s="70">
        <v>3.2282567413596656E-3</v>
      </c>
      <c r="J38" s="70">
        <v>1.9058509624547361E-3</v>
      </c>
      <c r="K38" s="70">
        <v>2.2922636103151861E-3</v>
      </c>
      <c r="L38" s="70">
        <v>1.9175455417066154E-3</v>
      </c>
      <c r="M38" s="70">
        <v>6.1621413441170806E-3</v>
      </c>
      <c r="N38" s="70">
        <v>7.7459333849728897E-4</v>
      </c>
      <c r="O38" s="70">
        <v>3.8812342324859306E-4</v>
      </c>
      <c r="P38" s="70">
        <v>7.7927138125852323E-4</v>
      </c>
      <c r="Q38" s="70">
        <v>1.172562048075044E-3</v>
      </c>
      <c r="R38" s="70">
        <v>1.1737089201877935E-3</v>
      </c>
      <c r="S38" s="70">
        <v>1.1748580379870766E-3</v>
      </c>
      <c r="T38" s="70">
        <v>3.1384856806590819E-3</v>
      </c>
      <c r="U38" s="70">
        <v>1.5517580043213514E-2</v>
      </c>
      <c r="V38" s="70">
        <v>1.6499705362404242E-2</v>
      </c>
      <c r="W38" s="70">
        <v>1.1014948859166011E-2</v>
      </c>
      <c r="X38" s="70">
        <v>1.1435331230283912E-2</v>
      </c>
      <c r="Y38" s="70">
        <v>1.8566067548884062E-2</v>
      </c>
      <c r="Z38" s="70">
        <v>2.1217529248463218E-2</v>
      </c>
      <c r="AA38" s="70">
        <v>1.212241653418124E-2</v>
      </c>
      <c r="AB38" s="70">
        <v>6.5645514223194746E-3</v>
      </c>
      <c r="AC38" s="70">
        <v>2.0937188434695914E-2</v>
      </c>
      <c r="AD38" s="70">
        <v>1.3583699560527367E-2</v>
      </c>
      <c r="AE38" s="70">
        <v>2.06E-2</v>
      </c>
      <c r="AF38" s="70">
        <v>2.9629629629629631E-2</v>
      </c>
      <c r="AG38" s="70">
        <v>5.8552235813114098E-2</v>
      </c>
      <c r="AH38" s="70">
        <v>6.6145520144317502E-3</v>
      </c>
      <c r="AI38" s="70">
        <v>4.0233353450010059E-4</v>
      </c>
      <c r="AJ38" s="70">
        <v>3.0217566478646252E-3</v>
      </c>
      <c r="AK38" s="70">
        <v>4.2398546335554212E-3</v>
      </c>
      <c r="AL38" s="70">
        <v>1.0133765707336846E-3</v>
      </c>
      <c r="AM38" s="70">
        <v>1.421608448415922E-3</v>
      </c>
      <c r="AN38" s="70">
        <v>0</v>
      </c>
      <c r="AO38" s="70">
        <v>2.3484201537147736E-2</v>
      </c>
      <c r="AP38" s="70">
        <v>1.6491754122938532E-2</v>
      </c>
      <c r="AQ38" s="70">
        <v>3.4729315628192034E-3</v>
      </c>
      <c r="AR38" s="70">
        <v>1.937984496124031E-3</v>
      </c>
      <c r="AS38" s="70">
        <v>1.5095967220185465E-3</v>
      </c>
      <c r="AT38" s="70">
        <v>4.3224551545277719E-3</v>
      </c>
      <c r="AU38" s="70">
        <v>3.2432432432432431E-3</v>
      </c>
      <c r="AV38" s="70">
        <v>1.2998266897746968E-3</v>
      </c>
      <c r="AW38" s="70">
        <v>2.8242450575711492E-3</v>
      </c>
      <c r="AX38" s="70">
        <v>1.0874293170943889E-3</v>
      </c>
      <c r="AY38" s="70">
        <v>4.3649061545176777E-4</v>
      </c>
      <c r="AZ38" s="70">
        <v>8.7469932210802541E-4</v>
      </c>
      <c r="BA38" s="70">
        <v>4.3734966105401271E-4</v>
      </c>
      <c r="BB38" s="70">
        <v>6.5934065934065934E-4</v>
      </c>
      <c r="BC38" s="70">
        <v>1.1042402826855124E-3</v>
      </c>
      <c r="BD38" s="70">
        <v>6.6283694211224042E-4</v>
      </c>
      <c r="BE38" s="70">
        <v>6.659267480577136E-4</v>
      </c>
      <c r="BF38" s="70">
        <v>1.5572858731924359E-3</v>
      </c>
      <c r="BG38" s="70">
        <v>2.0107238605898124E-3</v>
      </c>
      <c r="BH38" s="70">
        <v>4.4772778150884264E-4</v>
      </c>
      <c r="BI38" s="70">
        <v>2.9167601525689926E-3</v>
      </c>
      <c r="BJ38" s="70">
        <v>6.770480704129993E-4</v>
      </c>
      <c r="BK38" s="70">
        <v>9.0620752152242867E-4</v>
      </c>
      <c r="BL38" s="70">
        <v>1.1415525114155251E-3</v>
      </c>
      <c r="BM38" s="70">
        <v>6.8493150684931507E-4</v>
      </c>
      <c r="BN38" s="70">
        <v>9.1491308325709062E-4</v>
      </c>
      <c r="BO38" s="70">
        <v>2.5229357798165139E-3</v>
      </c>
      <c r="BP38" s="70">
        <v>6.8965517241379305E-4</v>
      </c>
      <c r="BQ38" s="70">
        <v>9.2123445416858593E-4</v>
      </c>
      <c r="BR38" s="70">
        <v>4.6072333563695E-4</v>
      </c>
      <c r="BS38" s="70">
        <v>9.3261832595010487E-4</v>
      </c>
      <c r="BT38" s="70">
        <v>2.3315458148752622E-4</v>
      </c>
      <c r="BU38" s="70">
        <v>2.3315458148752622E-4</v>
      </c>
      <c r="BV38" s="70">
        <v>2.337540906965872E-4</v>
      </c>
      <c r="BW38" s="70">
        <v>2.3485204321277596E-4</v>
      </c>
      <c r="BX38" s="70">
        <v>1.1728829462819611E-3</v>
      </c>
      <c r="BY38" s="70">
        <v>1.4091122592766556E-3</v>
      </c>
      <c r="BZ38" s="70">
        <v>0</v>
      </c>
      <c r="CA38" s="70">
        <v>1.1806375442739079E-3</v>
      </c>
      <c r="CB38" s="70">
        <v>4.734848484848485E-4</v>
      </c>
      <c r="CC38" s="70">
        <v>0</v>
      </c>
      <c r="CD38" s="70">
        <v>0</v>
      </c>
      <c r="CE38" s="70">
        <v>9.5946270088750299E-4</v>
      </c>
      <c r="CF38" s="70">
        <v>0</v>
      </c>
    </row>
    <row r="39" spans="1:84" x14ac:dyDescent="0.25">
      <c r="A39" s="46"/>
      <c r="B39" s="46"/>
      <c r="C39" s="46"/>
      <c r="D39" s="17"/>
      <c r="E39" s="11"/>
      <c r="F39" s="99" t="s">
        <v>45</v>
      </c>
      <c r="G39" s="161" t="e">
        <f ca="1">(INDIRECT("H39")+INDIRECT("I39")+INDIRECT("J39")+INDIRECT("K39")+INDIRECT("L39")+INDIRECT("M39")+INDIRECT("N39")+INDIRECT("O39")+INDIRECT("P39")+INDIRECT("Q39")+INDIRECT("R39")+INDIRECT("S39")) / 12</f>
        <v>#REF!</v>
      </c>
      <c r="H39" s="29" t="e">
        <f>#REF!</f>
        <v>#REF!</v>
      </c>
      <c r="I39" s="29">
        <v>2863</v>
      </c>
      <c r="J39" s="29">
        <v>3119</v>
      </c>
      <c r="K39" s="29">
        <v>3561</v>
      </c>
      <c r="L39" s="29">
        <v>3958</v>
      </c>
      <c r="M39" s="29">
        <v>4115</v>
      </c>
      <c r="N39" s="29">
        <v>4252</v>
      </c>
      <c r="O39" s="29">
        <v>5063</v>
      </c>
      <c r="P39" s="29">
        <v>5996</v>
      </c>
      <c r="Q39" s="29">
        <v>6764</v>
      </c>
      <c r="R39" s="29">
        <v>8550</v>
      </c>
      <c r="S39" s="29">
        <v>14974</v>
      </c>
      <c r="T39" s="29">
        <v>19300</v>
      </c>
      <c r="U39" s="29">
        <v>22792</v>
      </c>
      <c r="V39" s="29">
        <v>23782</v>
      </c>
      <c r="W39" s="29">
        <v>20371</v>
      </c>
      <c r="X39" s="29">
        <v>21509</v>
      </c>
      <c r="Y39" s="29">
        <v>21061</v>
      </c>
      <c r="Z39" s="29">
        <v>15754</v>
      </c>
      <c r="AA39" s="29">
        <v>13950</v>
      </c>
      <c r="AB39" s="29">
        <v>11982</v>
      </c>
      <c r="AC39" s="29">
        <v>7575</v>
      </c>
      <c r="AD39" s="29">
        <v>3815</v>
      </c>
      <c r="AE39" s="29">
        <v>3377</v>
      </c>
      <c r="AF39" s="29">
        <v>3945</v>
      </c>
      <c r="AG39" s="29">
        <v>4063</v>
      </c>
      <c r="AH39" s="29">
        <v>3958</v>
      </c>
      <c r="AI39" s="29">
        <v>5688</v>
      </c>
      <c r="AJ39" s="29">
        <v>5591</v>
      </c>
      <c r="AK39" s="29">
        <v>2798</v>
      </c>
      <c r="AL39" s="29">
        <v>2140</v>
      </c>
      <c r="AM39" s="29">
        <v>2175</v>
      </c>
      <c r="AN39" s="29">
        <v>1706</v>
      </c>
      <c r="AO39" s="29">
        <v>1328</v>
      </c>
      <c r="AP39" s="29">
        <v>1212</v>
      </c>
      <c r="AQ39" s="29">
        <v>1051</v>
      </c>
      <c r="AR39" s="29">
        <v>944</v>
      </c>
      <c r="AS39" s="29">
        <v>922</v>
      </c>
      <c r="AT39" s="29">
        <v>935</v>
      </c>
      <c r="AU39" s="29">
        <v>838</v>
      </c>
      <c r="AV39" s="29">
        <v>781</v>
      </c>
      <c r="AW39" s="29">
        <v>658</v>
      </c>
      <c r="AX39" s="29">
        <v>590</v>
      </c>
      <c r="AY39" s="29">
        <v>467</v>
      </c>
      <c r="AZ39" s="29">
        <v>428</v>
      </c>
      <c r="BA39" s="29">
        <v>378</v>
      </c>
      <c r="BB39" s="29">
        <v>332</v>
      </c>
      <c r="BC39" s="29">
        <v>309</v>
      </c>
      <c r="BD39" s="29">
        <v>270</v>
      </c>
      <c r="BE39" s="29">
        <v>269</v>
      </c>
      <c r="BF39" s="29">
        <v>247</v>
      </c>
      <c r="BG39" s="29">
        <v>223</v>
      </c>
      <c r="BH39" s="29">
        <v>243</v>
      </c>
      <c r="BI39" s="29">
        <v>228</v>
      </c>
      <c r="BJ39" s="29">
        <v>195</v>
      </c>
      <c r="BK39" s="29">
        <v>190</v>
      </c>
      <c r="BL39" s="29">
        <v>196</v>
      </c>
      <c r="BM39" s="29">
        <v>210</v>
      </c>
      <c r="BN39" s="29">
        <v>233</v>
      </c>
      <c r="BO39" s="29">
        <v>329</v>
      </c>
      <c r="BP39" s="29">
        <v>329</v>
      </c>
      <c r="BQ39" s="29">
        <v>316</v>
      </c>
      <c r="BR39" s="29">
        <v>289</v>
      </c>
      <c r="BS39" s="29">
        <v>307</v>
      </c>
      <c r="BT39" s="29">
        <v>308</v>
      </c>
      <c r="BU39" s="29">
        <v>337</v>
      </c>
      <c r="BV39" s="29">
        <v>348</v>
      </c>
      <c r="BW39" s="29">
        <v>402</v>
      </c>
      <c r="BX39" s="29">
        <v>353</v>
      </c>
      <c r="BY39" s="29">
        <v>344</v>
      </c>
      <c r="BZ39" s="29">
        <v>339</v>
      </c>
      <c r="CA39" s="29">
        <v>339</v>
      </c>
      <c r="CB39" s="29">
        <v>334</v>
      </c>
      <c r="CC39" s="29">
        <v>155</v>
      </c>
      <c r="CD39" s="29">
        <v>264</v>
      </c>
      <c r="CE39" s="29">
        <v>242</v>
      </c>
      <c r="CF39" s="29">
        <v>272</v>
      </c>
    </row>
    <row r="40" spans="1:84" x14ac:dyDescent="0.25">
      <c r="A40" s="48" t="s">
        <v>15</v>
      </c>
      <c r="B40" s="62" t="s">
        <v>46</v>
      </c>
      <c r="C40" s="63" t="s">
        <v>47</v>
      </c>
      <c r="D40" s="17"/>
      <c r="E40" s="11"/>
      <c r="F40" s="98" t="s">
        <v>28</v>
      </c>
      <c r="G40" s="103" t="e">
        <f ca="1">G39/G8</f>
        <v>#REF!</v>
      </c>
      <c r="H40" s="104" t="e">
        <f>IF(H8=0, 0, H39/H8)</f>
        <v>#REF!</v>
      </c>
      <c r="I40" s="104">
        <v>5.3291886156767117E-2</v>
      </c>
      <c r="J40" s="104">
        <v>5.7978288348576101E-2</v>
      </c>
      <c r="K40" s="104">
        <v>6.6017797552836488E-2</v>
      </c>
      <c r="L40" s="104">
        <v>7.333839796920455E-2</v>
      </c>
      <c r="M40" s="104">
        <v>7.6090976331360943E-2</v>
      </c>
      <c r="N40" s="104">
        <v>7.8563245999778278E-2</v>
      </c>
      <c r="O40" s="104">
        <v>9.3437419259587345E-2</v>
      </c>
      <c r="P40" s="104">
        <v>0.11046832971001143</v>
      </c>
      <c r="Q40" s="104">
        <v>0.12445491177390568</v>
      </c>
      <c r="R40" s="104">
        <v>0.15698731248737674</v>
      </c>
      <c r="S40" s="104">
        <v>0.27465654175608506</v>
      </c>
      <c r="T40" s="104">
        <v>0.35310476051081269</v>
      </c>
      <c r="U40" s="104">
        <v>0.41642153728098225</v>
      </c>
      <c r="V40" s="104">
        <v>0.43391475696978543</v>
      </c>
      <c r="W40" s="104">
        <v>0.37117140098026713</v>
      </c>
      <c r="X40" s="104">
        <v>0.39203499498769706</v>
      </c>
      <c r="Y40" s="104">
        <v>0.38350601817287905</v>
      </c>
      <c r="Z40" s="104">
        <v>0.2861190316194766</v>
      </c>
      <c r="AA40" s="104">
        <v>0.25306581525288441</v>
      </c>
      <c r="AB40" s="104">
        <v>0.2172974737491159</v>
      </c>
      <c r="AC40" s="104">
        <v>0.13724815190607334</v>
      </c>
      <c r="AD40" s="104">
        <v>6.9074778200253484E-2</v>
      </c>
      <c r="AE40" s="104">
        <v>6.1080162060483285E-2</v>
      </c>
      <c r="AF40" s="104">
        <v>7.1258263791048007E-2</v>
      </c>
      <c r="AG40" s="104">
        <v>7.3318175256243678E-2</v>
      </c>
      <c r="AH40" s="104">
        <v>7.1325596482375839E-2</v>
      </c>
      <c r="AI40" s="104">
        <v>0.10245510384206639</v>
      </c>
      <c r="AJ40" s="104">
        <v>0.10054489542683476</v>
      </c>
      <c r="AK40" s="104">
        <v>5.0271299723310216E-2</v>
      </c>
      <c r="AL40" s="104">
        <v>3.8421487306546015E-2</v>
      </c>
      <c r="AM40" s="104">
        <v>3.8972907110091742E-2</v>
      </c>
      <c r="AN40" s="104">
        <v>3.0534624402641798E-2</v>
      </c>
      <c r="AO40" s="104">
        <v>2.4275216612437391E-2</v>
      </c>
      <c r="AP40" s="104">
        <v>2.2145480458257961E-2</v>
      </c>
      <c r="AQ40" s="104">
        <v>1.871405423692598E-2</v>
      </c>
      <c r="AR40" s="104">
        <v>1.7191455263972609E-2</v>
      </c>
      <c r="AS40" s="104">
        <v>1.6776447468976309E-2</v>
      </c>
      <c r="AT40" s="104">
        <v>1.7013301308295578E-2</v>
      </c>
      <c r="AU40" s="104">
        <v>1.5233593892019634E-2</v>
      </c>
      <c r="AV40" s="104">
        <v>1.4186329536991626E-2</v>
      </c>
      <c r="AW40" s="104">
        <v>1.194886322365076E-2</v>
      </c>
      <c r="AX40" s="104">
        <v>1.0709164503657453E-2</v>
      </c>
      <c r="AY40" s="104">
        <v>8.4627512096116554E-3</v>
      </c>
      <c r="AZ40" s="104">
        <v>7.7281427178505649E-3</v>
      </c>
      <c r="BA40" s="104">
        <v>6.8165834129803619E-3</v>
      </c>
      <c r="BB40" s="104">
        <v>5.9837070146348493E-3</v>
      </c>
      <c r="BC40" s="104">
        <v>5.5639585133967157E-3</v>
      </c>
      <c r="BD40" s="104">
        <v>4.8653031804667089E-3</v>
      </c>
      <c r="BE40" s="104">
        <v>4.8395221646516983E-3</v>
      </c>
      <c r="BF40" s="104">
        <v>4.4327195721618031E-3</v>
      </c>
      <c r="BG40" s="104">
        <v>3.9788744959497555E-3</v>
      </c>
      <c r="BH40" s="104">
        <v>4.3147839056784688E-3</v>
      </c>
      <c r="BI40" s="104">
        <v>4.0484392201427608E-3</v>
      </c>
      <c r="BJ40" s="104">
        <v>3.4550576728857706E-3</v>
      </c>
      <c r="BK40" s="104">
        <v>3.3517976219877925E-3</v>
      </c>
      <c r="BL40" s="104">
        <v>3.4430664371289041E-3</v>
      </c>
      <c r="BM40" s="104">
        <v>3.6889997540666829E-3</v>
      </c>
      <c r="BN40" s="104">
        <v>4.0772044026808054E-3</v>
      </c>
      <c r="BO40" s="104">
        <v>5.7490345466300868E-3</v>
      </c>
      <c r="BP40" s="104">
        <v>5.7446176948193674E-3</v>
      </c>
      <c r="BQ40" s="104">
        <v>5.517530381338176E-3</v>
      </c>
      <c r="BR40" s="104">
        <v>5.0336154944786984E-3</v>
      </c>
      <c r="BS40" s="104">
        <v>5.2769087971398119E-3</v>
      </c>
      <c r="BT40" s="104">
        <v>5.2940974251435248E-3</v>
      </c>
      <c r="BU40" s="104">
        <v>5.7925676372511947E-3</v>
      </c>
      <c r="BV40" s="104">
        <v>5.9435364041604752E-3</v>
      </c>
      <c r="BW40" s="104">
        <v>6.8248955892838952E-3</v>
      </c>
      <c r="BX40" s="104">
        <v>5.9462646340436281E-3</v>
      </c>
      <c r="BY40" s="104">
        <v>5.7454946303008032E-3</v>
      </c>
      <c r="BZ40" s="104">
        <v>5.6347860775905053E-3</v>
      </c>
      <c r="CA40" s="104">
        <v>5.6075693916035332E-3</v>
      </c>
      <c r="CB40" s="104">
        <v>5.5138258357408168E-3</v>
      </c>
      <c r="CC40" s="104">
        <v>2.5513563339478536E-3</v>
      </c>
      <c r="CD40" s="104">
        <v>4.3428909835661056E-3</v>
      </c>
      <c r="CE40" s="104">
        <v>3.978692621333684E-3</v>
      </c>
      <c r="CF40" s="104">
        <v>4.4591625954949346E-3</v>
      </c>
    </row>
    <row r="41" spans="1:84" x14ac:dyDescent="0.25">
      <c r="A41" s="17"/>
      <c r="B41" s="17"/>
      <c r="C41" s="17"/>
      <c r="D41" s="17"/>
      <c r="E41" s="11"/>
      <c r="F41" s="102" t="s">
        <v>48</v>
      </c>
      <c r="G41" s="105" t="e">
        <f ca="1">(INDIRECT("H41")+INDIRECT("I41")+INDIRECT("J41")+INDIRECT("K41")+INDIRECT("L41")+INDIRECT("M41")+INDIRECT("N41")+INDIRECT("O41")+INDIRECT("P41")+INDIRECT("Q41")+INDIRECT("R41")+INDIRECT("S41")) / 12</f>
        <v>#REF!</v>
      </c>
      <c r="H41" s="150" t="e">
        <f>#REF!</f>
        <v>#REF!</v>
      </c>
      <c r="I41" s="150">
        <v>1135</v>
      </c>
      <c r="J41" s="150">
        <v>1111</v>
      </c>
      <c r="K41" s="150">
        <v>1099</v>
      </c>
      <c r="L41" s="150">
        <v>1079</v>
      </c>
      <c r="M41" s="150">
        <v>1089</v>
      </c>
      <c r="N41" s="150">
        <v>1072</v>
      </c>
      <c r="O41" s="150">
        <v>1067</v>
      </c>
      <c r="P41" s="150">
        <v>1077</v>
      </c>
      <c r="Q41" s="150">
        <v>1041</v>
      </c>
      <c r="R41" s="150">
        <v>1041</v>
      </c>
      <c r="S41" s="150">
        <v>1009</v>
      </c>
      <c r="T41" s="150">
        <v>961</v>
      </c>
      <c r="U41" s="150">
        <v>269</v>
      </c>
      <c r="V41" s="150">
        <v>860</v>
      </c>
      <c r="W41" s="150">
        <v>821</v>
      </c>
      <c r="X41" s="150">
        <v>806</v>
      </c>
      <c r="Y41" s="150">
        <v>313</v>
      </c>
      <c r="Z41" s="150">
        <v>788</v>
      </c>
      <c r="AA41" s="150">
        <v>801</v>
      </c>
      <c r="AB41" s="150">
        <v>809</v>
      </c>
      <c r="AC41" s="150">
        <v>838</v>
      </c>
      <c r="AD41" s="150">
        <v>864</v>
      </c>
      <c r="AE41" s="150">
        <v>866</v>
      </c>
      <c r="AF41" s="150">
        <v>837</v>
      </c>
      <c r="AG41" s="150">
        <v>807</v>
      </c>
      <c r="AH41" s="150">
        <v>811</v>
      </c>
      <c r="AI41" s="150">
        <v>823</v>
      </c>
      <c r="AJ41" s="150">
        <v>829</v>
      </c>
      <c r="AK41" s="150">
        <v>845</v>
      </c>
      <c r="AL41" s="150">
        <v>822</v>
      </c>
      <c r="AM41" s="150">
        <v>823</v>
      </c>
      <c r="AN41" s="150">
        <v>852</v>
      </c>
      <c r="AO41" s="150">
        <v>861</v>
      </c>
      <c r="AP41" s="150">
        <v>894</v>
      </c>
      <c r="AQ41" s="150">
        <v>926</v>
      </c>
      <c r="AR41" s="150">
        <v>941</v>
      </c>
      <c r="AS41" s="150">
        <v>949</v>
      </c>
      <c r="AT41" s="150">
        <v>955</v>
      </c>
      <c r="AU41" s="150">
        <v>957</v>
      </c>
      <c r="AV41" s="150">
        <v>947</v>
      </c>
      <c r="AW41" s="150">
        <v>944</v>
      </c>
      <c r="AX41" s="150">
        <v>937</v>
      </c>
      <c r="AY41" s="150">
        <v>923</v>
      </c>
      <c r="AZ41" s="150">
        <v>929</v>
      </c>
      <c r="BA41" s="150">
        <v>858</v>
      </c>
      <c r="BB41" s="150">
        <v>845</v>
      </c>
      <c r="BC41" s="150">
        <v>850</v>
      </c>
      <c r="BD41" s="150">
        <v>848</v>
      </c>
      <c r="BE41" s="150">
        <v>785</v>
      </c>
      <c r="BF41" s="150">
        <v>779</v>
      </c>
      <c r="BG41" s="150">
        <v>766</v>
      </c>
      <c r="BH41" s="150">
        <v>782</v>
      </c>
      <c r="BI41" s="150">
        <v>785</v>
      </c>
      <c r="BJ41" s="150">
        <v>765</v>
      </c>
      <c r="BK41" s="150">
        <v>754</v>
      </c>
      <c r="BL41" s="150">
        <v>743</v>
      </c>
      <c r="BM41" s="150">
        <v>773</v>
      </c>
      <c r="BN41" s="150">
        <v>767</v>
      </c>
      <c r="BO41" s="150">
        <v>772</v>
      </c>
      <c r="BP41" s="150">
        <v>777</v>
      </c>
      <c r="BQ41" s="150">
        <v>781</v>
      </c>
      <c r="BR41" s="150">
        <v>771</v>
      </c>
      <c r="BS41" s="150">
        <v>755</v>
      </c>
      <c r="BT41" s="150">
        <v>735</v>
      </c>
      <c r="BU41" s="150">
        <v>712</v>
      </c>
      <c r="BV41" s="150">
        <v>666</v>
      </c>
      <c r="BW41" s="150">
        <v>637</v>
      </c>
      <c r="BX41" s="150">
        <v>622</v>
      </c>
      <c r="BY41" s="150">
        <v>602</v>
      </c>
      <c r="BZ41" s="150">
        <v>621</v>
      </c>
      <c r="CA41" s="150">
        <v>619</v>
      </c>
      <c r="CB41" s="150">
        <v>627</v>
      </c>
      <c r="CC41" s="150">
        <v>627</v>
      </c>
      <c r="CD41" s="150">
        <v>625</v>
      </c>
      <c r="CE41" s="150">
        <v>612</v>
      </c>
      <c r="CF41" s="150">
        <v>592</v>
      </c>
    </row>
    <row r="42" spans="1:84" ht="13.8" thickBot="1" x14ac:dyDescent="0.3">
      <c r="A42" s="17"/>
      <c r="B42" s="17"/>
      <c r="C42" s="17"/>
      <c r="D42" s="17"/>
      <c r="E42" s="11"/>
      <c r="F42" s="101" t="s">
        <v>28</v>
      </c>
      <c r="G42" s="96" t="e">
        <f ca="1">G41/G8</f>
        <v>#REF!</v>
      </c>
      <c r="H42" s="107" t="e">
        <f>IF(H8=0, 0, H41/H8)</f>
        <v>#REF!</v>
      </c>
      <c r="I42" s="107">
        <v>2.112689164789755E-2</v>
      </c>
      <c r="J42" s="107">
        <v>2.0652093092423229E-2</v>
      </c>
      <c r="K42" s="107">
        <v>2.0374490174267706E-2</v>
      </c>
      <c r="L42" s="107">
        <v>1.9992958920861975E-2</v>
      </c>
      <c r="M42" s="107">
        <v>2.0136834319526627E-2</v>
      </c>
      <c r="N42" s="107">
        <v>1.9807102472192455E-2</v>
      </c>
      <c r="O42" s="107">
        <v>1.9691433211530655E-2</v>
      </c>
      <c r="P42" s="107">
        <v>1.984229337853274E-2</v>
      </c>
      <c r="Q42" s="107">
        <v>1.9153986273896483E-2</v>
      </c>
      <c r="R42" s="107">
        <v>1.9113893836182363E-2</v>
      </c>
      <c r="S42" s="107">
        <v>1.850730937838185E-2</v>
      </c>
      <c r="T42" s="107">
        <v>1.7582055691756009E-2</v>
      </c>
      <c r="U42" s="107">
        <v>4.9147680558346883E-3</v>
      </c>
      <c r="V42" s="107">
        <v>1.5691139979565026E-2</v>
      </c>
      <c r="W42" s="107">
        <v>1.4959094801669005E-2</v>
      </c>
      <c r="X42" s="107">
        <v>1.4690604210334458E-2</v>
      </c>
      <c r="Y42" s="107">
        <v>5.6995101698927471E-3</v>
      </c>
      <c r="Z42" s="107">
        <v>1.4311400083543707E-2</v>
      </c>
      <c r="AA42" s="107">
        <v>1.4530875843552718E-2</v>
      </c>
      <c r="AB42" s="107">
        <v>1.4671478573112566E-2</v>
      </c>
      <c r="AC42" s="107">
        <v>1.5183359907232932E-2</v>
      </c>
      <c r="AD42" s="107">
        <v>1.5643671917436177E-2</v>
      </c>
      <c r="AE42" s="107">
        <v>1.5663435103458256E-2</v>
      </c>
      <c r="AF42" s="107">
        <v>1.5118673458328817E-2</v>
      </c>
      <c r="AG42" s="107">
        <v>1.4562581203984409E-2</v>
      </c>
      <c r="AH42" s="107">
        <v>1.4614719238809198E-2</v>
      </c>
      <c r="AI42" s="107">
        <v>1.4824288055910802E-2</v>
      </c>
      <c r="AJ42" s="107">
        <v>1.4908195011419425E-2</v>
      </c>
      <c r="AK42" s="107">
        <v>1.5182004383916059E-2</v>
      </c>
      <c r="AL42" s="107">
        <v>1.4758160077561134E-2</v>
      </c>
      <c r="AM42" s="107">
        <v>1.4746989678899083E-2</v>
      </c>
      <c r="AN42" s="107">
        <v>1.524941382828301E-2</v>
      </c>
      <c r="AO42" s="107">
        <v>1.5738675830804665E-2</v>
      </c>
      <c r="AP42" s="107">
        <v>1.6335032615249684E-2</v>
      </c>
      <c r="AQ42" s="107">
        <v>1.6488310393333452E-2</v>
      </c>
      <c r="AR42" s="107">
        <v>1.7136821401904902E-2</v>
      </c>
      <c r="AS42" s="107">
        <v>1.7267731722406202E-2</v>
      </c>
      <c r="AT42" s="107">
        <v>1.7377222191895483E-2</v>
      </c>
      <c r="AU42" s="107">
        <v>1.7396836938738412E-2</v>
      </c>
      <c r="AV42" s="107">
        <v>1.7201605725391894E-2</v>
      </c>
      <c r="AW42" s="107">
        <v>1.714244207162054E-2</v>
      </c>
      <c r="AX42" s="107">
        <v>1.7007605321910226E-2</v>
      </c>
      <c r="AY42" s="107">
        <v>1.6726165666962653E-2</v>
      </c>
      <c r="AZ42" s="107">
        <v>1.6774403235708352E-2</v>
      </c>
      <c r="BA42" s="107">
        <v>1.5472562350098281E-2</v>
      </c>
      <c r="BB42" s="107">
        <v>1.5229615745079663E-2</v>
      </c>
      <c r="BC42" s="107">
        <v>1.5305387496398733E-2</v>
      </c>
      <c r="BD42" s="107">
        <v>1.5280655914947292E-2</v>
      </c>
      <c r="BE42" s="107">
        <v>1.4122769142199194E-2</v>
      </c>
      <c r="BF42" s="107">
        <v>1.3980115573741072E-2</v>
      </c>
      <c r="BG42" s="107">
        <v>1.3667344681154766E-2</v>
      </c>
      <c r="BH42" s="107">
        <v>1.3885436272594908E-2</v>
      </c>
      <c r="BI42" s="107">
        <v>1.3938705209702048E-2</v>
      </c>
      <c r="BJ42" s="107">
        <v>1.3554457024398022E-2</v>
      </c>
      <c r="BK42" s="107">
        <v>1.3301344247256819E-2</v>
      </c>
      <c r="BL42" s="107">
        <v>1.3052032463197836E-2</v>
      </c>
      <c r="BM42" s="107">
        <v>1.3579032428064505E-2</v>
      </c>
      <c r="BN42" s="107">
        <v>1.34215269392969E-2</v>
      </c>
      <c r="BO42" s="107">
        <v>1.3490135775071207E-2</v>
      </c>
      <c r="BP42" s="107">
        <v>1.356707583244574E-2</v>
      </c>
      <c r="BQ42" s="107">
        <v>1.3636681100712389E-2</v>
      </c>
      <c r="BR42" s="107">
        <v>1.3428780436827254E-2</v>
      </c>
      <c r="BS42" s="107">
        <v>1.2977414142803121E-2</v>
      </c>
      <c r="BT42" s="107">
        <v>1.2633641582728866E-2</v>
      </c>
      <c r="BU42" s="107">
        <v>1.2238303138643474E-2</v>
      </c>
      <c r="BV42" s="107">
        <v>1.1374698980376083E-2</v>
      </c>
      <c r="BW42" s="107">
        <v>1.0814573359138909E-2</v>
      </c>
      <c r="BX42" s="107">
        <v>1.0477554114377159E-2</v>
      </c>
      <c r="BY42" s="107">
        <v>1.0054615603026406E-2</v>
      </c>
      <c r="BZ42" s="107">
        <v>1.032213024832951E-2</v>
      </c>
      <c r="CA42" s="107">
        <v>1.023919012803123E-2</v>
      </c>
      <c r="CB42" s="107">
        <v>1.0350804787453569E-2</v>
      </c>
      <c r="CC42" s="107">
        <v>1.0320647879905189E-2</v>
      </c>
      <c r="CD42" s="107">
        <v>1.028146539670006E-2</v>
      </c>
      <c r="CE42" s="107">
        <v>1.0061817703538077E-2</v>
      </c>
      <c r="CF42" s="107">
        <v>9.705236237253681E-3</v>
      </c>
    </row>
    <row r="43" spans="1:84" ht="13.8" thickBot="1" x14ac:dyDescent="0.3">
      <c r="A43" s="46"/>
      <c r="B43" s="46"/>
      <c r="C43" s="46"/>
      <c r="D43" s="17"/>
      <c r="E43" s="11"/>
      <c r="F43" s="18"/>
      <c r="G43" s="4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row>
    <row r="44" spans="1:84" ht="13.8" thickBot="1" x14ac:dyDescent="0.3">
      <c r="A44" s="46"/>
      <c r="B44" s="46"/>
      <c r="C44" s="46"/>
      <c r="D44" s="17"/>
      <c r="E44" s="11"/>
      <c r="F44" s="32" t="s">
        <v>50</v>
      </c>
      <c r="G44" s="1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row>
    <row r="45" spans="1:84" x14ac:dyDescent="0.25">
      <c r="A45" s="46"/>
      <c r="B45" s="46"/>
      <c r="C45" s="46"/>
      <c r="D45" s="17"/>
      <c r="E45" s="11"/>
      <c r="F45" s="26" t="s">
        <v>51</v>
      </c>
      <c r="G45" s="111" t="e">
        <f ca="1">(INDIRECT("H45")+INDIRECT("I45")+INDIRECT("J45")+INDIRECT("K45")+INDIRECT("L45")+INDIRECT("M45")+INDIRECT("N45")+INDIRECT("O45")+INDIRECT("P45")+INDIRECT("Q45")+INDIRECT("R45")+INDIRECT("S45")) / 12</f>
        <v>#REF!</v>
      </c>
      <c r="H45" s="58" t="e">
        <f>#REF!</f>
        <v>#REF!</v>
      </c>
      <c r="I45" s="58">
        <v>1847</v>
      </c>
      <c r="J45" s="58">
        <v>1866</v>
      </c>
      <c r="K45" s="58">
        <v>1942</v>
      </c>
      <c r="L45" s="58">
        <v>1195</v>
      </c>
      <c r="M45" s="58">
        <v>1498</v>
      </c>
      <c r="N45" s="58">
        <v>751</v>
      </c>
      <c r="O45" s="58">
        <v>683</v>
      </c>
      <c r="P45" s="58">
        <v>738</v>
      </c>
      <c r="Q45" s="58">
        <v>422</v>
      </c>
      <c r="R45" s="58">
        <v>509</v>
      </c>
      <c r="S45" s="58">
        <v>875</v>
      </c>
      <c r="T45" s="58">
        <v>734</v>
      </c>
      <c r="U45" s="58">
        <v>571</v>
      </c>
      <c r="V45" s="58">
        <v>759</v>
      </c>
      <c r="W45" s="58">
        <v>666</v>
      </c>
      <c r="X45" s="58">
        <v>457</v>
      </c>
      <c r="Y45" s="58">
        <v>489</v>
      </c>
      <c r="Z45" s="58">
        <v>524</v>
      </c>
      <c r="AA45" s="58">
        <v>564</v>
      </c>
      <c r="AB45" s="58">
        <v>453</v>
      </c>
      <c r="AC45" s="58">
        <v>558</v>
      </c>
      <c r="AD45" s="58">
        <v>749</v>
      </c>
      <c r="AE45" s="58">
        <v>456</v>
      </c>
      <c r="AF45" s="58">
        <v>438</v>
      </c>
      <c r="AG45" s="58">
        <v>200</v>
      </c>
      <c r="AH45" s="58">
        <v>301</v>
      </c>
      <c r="AI45" s="58">
        <v>531</v>
      </c>
      <c r="AJ45" s="58">
        <v>246</v>
      </c>
      <c r="AK45" s="58">
        <v>205</v>
      </c>
      <c r="AL45" s="58">
        <v>941</v>
      </c>
      <c r="AM45" s="58">
        <v>411</v>
      </c>
      <c r="AN45" s="58">
        <v>508</v>
      </c>
      <c r="AO45" s="58">
        <v>219</v>
      </c>
      <c r="AP45" s="58">
        <v>241</v>
      </c>
      <c r="AQ45" s="58">
        <v>334</v>
      </c>
      <c r="AR45" s="58">
        <v>216</v>
      </c>
      <c r="AS45" s="58">
        <v>329</v>
      </c>
      <c r="AT45" s="58">
        <v>361</v>
      </c>
      <c r="AU45" s="58">
        <v>371</v>
      </c>
      <c r="AV45" s="58">
        <v>262</v>
      </c>
      <c r="AW45" s="58">
        <v>644</v>
      </c>
      <c r="AX45" s="58">
        <v>257</v>
      </c>
      <c r="AY45" s="58">
        <v>398</v>
      </c>
      <c r="AZ45" s="58">
        <v>571</v>
      </c>
      <c r="BA45" s="58">
        <v>267</v>
      </c>
      <c r="BB45" s="58">
        <v>48</v>
      </c>
      <c r="BC45" s="58">
        <v>493</v>
      </c>
      <c r="BD45" s="58">
        <v>565</v>
      </c>
      <c r="BE45" s="58">
        <v>483</v>
      </c>
      <c r="BF45" s="58">
        <v>85</v>
      </c>
      <c r="BG45" s="58">
        <v>295</v>
      </c>
      <c r="BH45" s="58">
        <v>112</v>
      </c>
      <c r="BI45" s="58">
        <v>387</v>
      </c>
      <c r="BJ45" s="58">
        <v>348</v>
      </c>
      <c r="BK45" s="58">
        <v>168</v>
      </c>
      <c r="BL45" s="58">
        <v>436</v>
      </c>
      <c r="BM45" s="58">
        <v>564</v>
      </c>
      <c r="BN45" s="58">
        <v>372</v>
      </c>
      <c r="BO45" s="58">
        <v>205</v>
      </c>
      <c r="BP45" s="58">
        <v>190</v>
      </c>
      <c r="BQ45" s="58">
        <v>296</v>
      </c>
      <c r="BR45" s="58">
        <v>117</v>
      </c>
      <c r="BS45" s="58">
        <v>314</v>
      </c>
      <c r="BT45" s="58">
        <v>341</v>
      </c>
      <c r="BU45" s="58">
        <v>354</v>
      </c>
      <c r="BV45" s="58">
        <v>246</v>
      </c>
      <c r="BW45" s="58">
        <v>510</v>
      </c>
      <c r="BX45" s="58">
        <v>348</v>
      </c>
      <c r="BY45" s="58">
        <v>380</v>
      </c>
      <c r="BZ45" s="58">
        <v>470</v>
      </c>
      <c r="CA45" s="58">
        <v>610</v>
      </c>
      <c r="CB45" s="58">
        <v>368</v>
      </c>
      <c r="CC45" s="58">
        <v>526</v>
      </c>
      <c r="CD45" s="58">
        <v>585</v>
      </c>
      <c r="CE45" s="58">
        <v>862</v>
      </c>
      <c r="CF45" s="58">
        <v>815</v>
      </c>
    </row>
    <row r="46" spans="1:84" x14ac:dyDescent="0.25">
      <c r="A46" s="48" t="s">
        <v>41</v>
      </c>
      <c r="B46" s="62" t="s">
        <v>42</v>
      </c>
      <c r="C46" s="63" t="s">
        <v>43</v>
      </c>
      <c r="D46" s="17"/>
      <c r="E46" s="11"/>
      <c r="F46" s="27" t="s">
        <v>52</v>
      </c>
      <c r="G46" s="23" t="e">
        <f ca="1">G45/G30</f>
        <v>#REF!</v>
      </c>
      <c r="H46" s="60" t="e">
        <f>IF(H30=0, 0, H45/H30)</f>
        <v>#REF!</v>
      </c>
      <c r="I46" s="60">
        <v>4.9328312368132898E-2</v>
      </c>
      <c r="J46" s="60">
        <v>5.413560010444167E-2</v>
      </c>
      <c r="K46" s="60">
        <v>4.5296573601100926E-2</v>
      </c>
      <c r="L46" s="60">
        <v>2.8048351132496187E-2</v>
      </c>
      <c r="M46" s="60">
        <v>4.5017429979564851E-2</v>
      </c>
      <c r="N46" s="60">
        <v>1.9026627143979125E-2</v>
      </c>
      <c r="O46" s="60">
        <v>1.701756571570948E-2</v>
      </c>
      <c r="P46" s="60">
        <v>1.4778029195618655E-2</v>
      </c>
      <c r="Q46" s="60">
        <v>9.6835631841024339E-3</v>
      </c>
      <c r="R46" s="60">
        <v>1.1380914050621591E-2</v>
      </c>
      <c r="S46" s="60">
        <v>1.8983771587260261E-2</v>
      </c>
      <c r="T46" s="60">
        <v>1.5250046747418504E-2</v>
      </c>
      <c r="U46" s="60">
        <v>1.133273791803116E-2</v>
      </c>
      <c r="V46" s="60">
        <v>1.6779784670483938E-2</v>
      </c>
      <c r="W46" s="60">
        <v>1.4321964646681864E-2</v>
      </c>
      <c r="X46" s="60">
        <v>9.6838447194439736E-3</v>
      </c>
      <c r="Y46" s="60">
        <v>1.3341336316263334E-2</v>
      </c>
      <c r="Z46" s="60">
        <v>1.390547461720139E-2</v>
      </c>
      <c r="AA46" s="60">
        <v>1.9428177747158111E-2</v>
      </c>
      <c r="AB46" s="60">
        <v>1.2522806435561452E-2</v>
      </c>
      <c r="AC46" s="60">
        <v>1.7983756606935672E-2</v>
      </c>
      <c r="AD46" s="60">
        <v>2.4382304111461962E-2</v>
      </c>
      <c r="AE46" s="60">
        <v>1.6660577274388015E-2</v>
      </c>
      <c r="AF46" s="60">
        <v>1.2228829885250021E-2</v>
      </c>
      <c r="AG46" s="60">
        <v>8.0427876301926247E-3</v>
      </c>
      <c r="AH46" s="60">
        <v>8.2737768004398013E-3</v>
      </c>
      <c r="AI46" s="60">
        <v>1.6605166051660517E-2</v>
      </c>
      <c r="AJ46" s="60">
        <v>7.8373900853829486E-3</v>
      </c>
      <c r="AK46" s="60">
        <v>6.8280984578489821E-3</v>
      </c>
      <c r="AL46" s="60">
        <v>2.5318839799817038E-2</v>
      </c>
      <c r="AM46" s="60">
        <v>1.3524185587364264E-2</v>
      </c>
      <c r="AN46" s="60">
        <v>1.3441998306519898E-2</v>
      </c>
      <c r="AO46" s="60">
        <v>3.2786885245901639E-3</v>
      </c>
      <c r="AP46" s="60">
        <v>7.4268104776579356E-3</v>
      </c>
      <c r="AQ46" s="60">
        <v>1.0121825565185769E-2</v>
      </c>
      <c r="AR46" s="60">
        <v>5.8919803600654668E-3</v>
      </c>
      <c r="AS46" s="60">
        <v>1.1480214948705422E-2</v>
      </c>
      <c r="AT46" s="60">
        <v>9.5182851266907478E-3</v>
      </c>
      <c r="AU46" s="60">
        <v>1.1108117009491303E-2</v>
      </c>
      <c r="AV46" s="60">
        <v>7.2769692256415951E-3</v>
      </c>
      <c r="AW46" s="60">
        <v>1.6679184688301263E-2</v>
      </c>
      <c r="AX46" s="60">
        <v>6.9797126639689309E-3</v>
      </c>
      <c r="AY46" s="60">
        <v>1.2759272913794762E-2</v>
      </c>
      <c r="AZ46" s="60">
        <v>1.4657938647156976E-2</v>
      </c>
      <c r="BA46" s="60">
        <v>7.6517452857224741E-3</v>
      </c>
      <c r="BB46" s="60">
        <v>1.2599086566223948E-3</v>
      </c>
      <c r="BC46" s="60">
        <v>1.3643282136432821E-2</v>
      </c>
      <c r="BD46" s="60">
        <v>1.3238360786335199E-2</v>
      </c>
      <c r="BE46" s="60">
        <v>1.2461943340729656E-2</v>
      </c>
      <c r="BF46" s="60">
        <v>3.0852994555353903E-3</v>
      </c>
      <c r="BG46" s="60">
        <v>1.0751512500911145E-2</v>
      </c>
      <c r="BH46" s="60">
        <v>3.335417969564311E-3</v>
      </c>
      <c r="BI46" s="60">
        <v>9.7549909255898373E-3</v>
      </c>
      <c r="BJ46" s="60">
        <v>8.1913190848319373E-3</v>
      </c>
      <c r="BK46" s="60">
        <v>4.0149125322626903E-3</v>
      </c>
      <c r="BL46" s="60">
        <v>1.0799831562260038E-2</v>
      </c>
      <c r="BM46" s="60">
        <v>1.3962815339291461E-2</v>
      </c>
      <c r="BN46" s="60">
        <v>8.5651132805304852E-3</v>
      </c>
      <c r="BO46" s="60">
        <v>5.2085979978657455E-3</v>
      </c>
      <c r="BP46" s="60">
        <v>4.5827303424987942E-3</v>
      </c>
      <c r="BQ46" s="60">
        <v>7.6424569466318967E-3</v>
      </c>
      <c r="BR46" s="60">
        <v>3.0520412155993219E-3</v>
      </c>
      <c r="BS46" s="60">
        <v>7.6417619858846434E-3</v>
      </c>
      <c r="BT46" s="60">
        <v>8.1244639283331744E-3</v>
      </c>
      <c r="BU46" s="60">
        <v>9.1520165460186147E-3</v>
      </c>
      <c r="BV46" s="60">
        <v>7.2500073678936662E-3</v>
      </c>
      <c r="BW46" s="60">
        <v>1.3770013770013771E-2</v>
      </c>
      <c r="BX46" s="60">
        <v>1.0004887445016243E-2</v>
      </c>
      <c r="BY46" s="60">
        <v>1.0441281529922514E-2</v>
      </c>
      <c r="BZ46" s="60">
        <v>1.3534527443414157E-2</v>
      </c>
      <c r="CA46" s="60">
        <v>1.5966078626393761E-2</v>
      </c>
      <c r="CB46" s="60">
        <v>1.0184032101840322E-2</v>
      </c>
      <c r="CC46" s="60">
        <v>1.3063454613187631E-2</v>
      </c>
      <c r="CD46" s="60">
        <v>1.4449439312354888E-2</v>
      </c>
      <c r="CE46" s="60">
        <v>2.048284383613725E-2</v>
      </c>
      <c r="CF46" s="60">
        <v>1.919408398294906E-2</v>
      </c>
    </row>
    <row r="47" spans="1:84" x14ac:dyDescent="0.25">
      <c r="A47" s="46"/>
      <c r="B47" s="46"/>
      <c r="C47" s="46"/>
      <c r="D47" s="17"/>
      <c r="E47" s="11"/>
      <c r="F47" s="26" t="s">
        <v>53</v>
      </c>
      <c r="G47" s="111" t="e">
        <f ca="1">(INDIRECT("H47")+INDIRECT("I47")+INDIRECT("J47")+INDIRECT("K47")+INDIRECT("L47")+INDIRECT("M47")+INDIRECT("N47")+INDIRECT("O47")+INDIRECT("P47")+INDIRECT("Q47")+INDIRECT("R47")+INDIRECT("S47")) / 12</f>
        <v>#REF!</v>
      </c>
      <c r="H47" s="58" t="e">
        <f>#REF!</f>
        <v>#REF!</v>
      </c>
      <c r="I47" s="58">
        <v>24</v>
      </c>
      <c r="J47" s="58">
        <v>33</v>
      </c>
      <c r="K47" s="58">
        <v>8</v>
      </c>
      <c r="L47" s="58">
        <v>23</v>
      </c>
      <c r="M47" s="58">
        <v>0</v>
      </c>
      <c r="N47" s="58">
        <v>27</v>
      </c>
      <c r="O47" s="58">
        <v>14</v>
      </c>
      <c r="P47" s="58">
        <v>10</v>
      </c>
      <c r="Q47" s="58">
        <v>3</v>
      </c>
      <c r="R47" s="58">
        <v>26</v>
      </c>
      <c r="S47" s="58">
        <v>12</v>
      </c>
      <c r="T47" s="58">
        <v>7</v>
      </c>
      <c r="U47" s="58">
        <v>13</v>
      </c>
      <c r="V47" s="58">
        <v>53</v>
      </c>
      <c r="W47" s="58">
        <v>92</v>
      </c>
      <c r="X47" s="58">
        <v>90</v>
      </c>
      <c r="Y47" s="58">
        <v>103</v>
      </c>
      <c r="Z47" s="58">
        <v>212</v>
      </c>
      <c r="AA47" s="58">
        <v>142</v>
      </c>
      <c r="AB47" s="58">
        <v>41</v>
      </c>
      <c r="AC47" s="58">
        <v>325</v>
      </c>
      <c r="AD47" s="58">
        <v>221</v>
      </c>
      <c r="AE47" s="58">
        <v>141</v>
      </c>
      <c r="AF47" s="58">
        <v>111</v>
      </c>
      <c r="AG47" s="58">
        <v>89</v>
      </c>
      <c r="AH47" s="58">
        <v>111</v>
      </c>
      <c r="AI47" s="58">
        <v>166</v>
      </c>
      <c r="AJ47" s="58">
        <v>51</v>
      </c>
      <c r="AK47" s="58">
        <v>52</v>
      </c>
      <c r="AL47" s="58">
        <v>75</v>
      </c>
      <c r="AM47" s="58">
        <v>58</v>
      </c>
      <c r="AN47" s="58">
        <v>214</v>
      </c>
      <c r="AO47" s="58">
        <v>85</v>
      </c>
      <c r="AP47" s="58">
        <v>56</v>
      </c>
      <c r="AQ47" s="58">
        <v>120</v>
      </c>
      <c r="AR47" s="58">
        <v>57</v>
      </c>
      <c r="AS47" s="58">
        <v>102</v>
      </c>
      <c r="AT47" s="58">
        <v>82</v>
      </c>
      <c r="AU47" s="58">
        <v>81</v>
      </c>
      <c r="AV47" s="58">
        <v>63</v>
      </c>
      <c r="AW47" s="58">
        <v>49</v>
      </c>
      <c r="AX47" s="58">
        <v>36</v>
      </c>
      <c r="AY47" s="58">
        <v>42</v>
      </c>
      <c r="AZ47" s="58">
        <v>20</v>
      </c>
      <c r="BA47" s="58">
        <v>19</v>
      </c>
      <c r="BB47" s="58">
        <v>302</v>
      </c>
      <c r="BC47" s="58">
        <v>67</v>
      </c>
      <c r="BD47" s="58">
        <v>42</v>
      </c>
      <c r="BE47" s="58">
        <v>19</v>
      </c>
      <c r="BF47" s="58">
        <v>267</v>
      </c>
      <c r="BG47" s="58">
        <v>37</v>
      </c>
      <c r="BH47" s="58">
        <v>100</v>
      </c>
      <c r="BI47" s="58">
        <v>106</v>
      </c>
      <c r="BJ47" s="58">
        <v>85</v>
      </c>
      <c r="BK47" s="58">
        <v>24</v>
      </c>
      <c r="BL47" s="58">
        <v>42</v>
      </c>
      <c r="BM47" s="58">
        <v>136</v>
      </c>
      <c r="BN47" s="58">
        <v>116</v>
      </c>
      <c r="BO47" s="58">
        <v>142</v>
      </c>
      <c r="BP47" s="58">
        <v>93</v>
      </c>
      <c r="BQ47" s="58">
        <v>25</v>
      </c>
      <c r="BR47" s="58">
        <v>43</v>
      </c>
      <c r="BS47" s="58">
        <v>71</v>
      </c>
      <c r="BT47" s="58">
        <v>56</v>
      </c>
      <c r="BU47" s="58">
        <v>115</v>
      </c>
      <c r="BV47" s="58">
        <v>61</v>
      </c>
      <c r="BW47" s="58">
        <v>226</v>
      </c>
      <c r="BX47" s="58">
        <v>194</v>
      </c>
      <c r="BY47" s="58">
        <v>162</v>
      </c>
      <c r="BZ47" s="58">
        <v>155</v>
      </c>
      <c r="CA47" s="58">
        <v>284</v>
      </c>
      <c r="CB47" s="58">
        <v>181</v>
      </c>
      <c r="CC47" s="58">
        <v>152</v>
      </c>
      <c r="CD47" s="58">
        <v>115</v>
      </c>
      <c r="CE47" s="58">
        <v>152</v>
      </c>
      <c r="CF47" s="58">
        <v>137</v>
      </c>
    </row>
    <row r="48" spans="1:84" x14ac:dyDescent="0.25">
      <c r="A48" s="48" t="s">
        <v>54</v>
      </c>
      <c r="B48" s="62" t="s">
        <v>55</v>
      </c>
      <c r="C48" s="63" t="s">
        <v>43</v>
      </c>
      <c r="D48" s="17"/>
      <c r="E48" s="11"/>
      <c r="F48" s="27" t="s">
        <v>52</v>
      </c>
      <c r="G48" s="23" t="e">
        <f ca="1">G47/G30</f>
        <v>#REF!</v>
      </c>
      <c r="H48" s="60" t="e">
        <f>IF(H30=0, 0, H47/H30)</f>
        <v>#REF!</v>
      </c>
      <c r="I48" s="60">
        <v>6.4097428090697866E-4</v>
      </c>
      <c r="J48" s="60">
        <v>9.5738199541617103E-4</v>
      </c>
      <c r="K48" s="60">
        <v>1.8659762554521493E-4</v>
      </c>
      <c r="L48" s="60">
        <v>5.3984274146226963E-4</v>
      </c>
      <c r="M48" s="60">
        <v>0</v>
      </c>
      <c r="N48" s="60">
        <v>6.8404651516303105E-4</v>
      </c>
      <c r="O48" s="60">
        <v>3.4882272330883268E-4</v>
      </c>
      <c r="P48" s="60">
        <v>2.002442980436132E-4</v>
      </c>
      <c r="Q48" s="60">
        <v>6.884049656944859E-5</v>
      </c>
      <c r="R48" s="60">
        <v>5.8134335032644668E-4</v>
      </c>
      <c r="S48" s="60">
        <v>2.6034886748242648E-4</v>
      </c>
      <c r="T48" s="60">
        <v>1.4543641312251979E-4</v>
      </c>
      <c r="U48" s="60">
        <v>2.580132976084152E-4</v>
      </c>
      <c r="V48" s="60">
        <v>1.1717109190193E-3</v>
      </c>
      <c r="W48" s="60">
        <v>1.9784095307728701E-3</v>
      </c>
      <c r="X48" s="60">
        <v>1.9071028987964062E-3</v>
      </c>
      <c r="Y48" s="60">
        <v>2.8101383242845062E-3</v>
      </c>
      <c r="Z48" s="60">
        <v>5.6258790436005627E-3</v>
      </c>
      <c r="AA48" s="60">
        <v>4.8914915604547022E-3</v>
      </c>
      <c r="AB48" s="60">
        <v>1.1334107369934208E-3</v>
      </c>
      <c r="AC48" s="60">
        <v>1.0474410210132783E-2</v>
      </c>
      <c r="AD48" s="60">
        <v>7.1942446043165471E-3</v>
      </c>
      <c r="AE48" s="60">
        <v>5.1516258677383993E-3</v>
      </c>
      <c r="AF48" s="60">
        <v>3.0990870257140463E-3</v>
      </c>
      <c r="AG48" s="60">
        <v>3.579040495435718E-3</v>
      </c>
      <c r="AH48" s="60">
        <v>3.0511269928532162E-3</v>
      </c>
      <c r="AI48" s="60">
        <v>5.1910688598411411E-3</v>
      </c>
      <c r="AJ48" s="60">
        <v>1.624824773798904E-3</v>
      </c>
      <c r="AK48" s="60">
        <v>1.7320054624787662E-3</v>
      </c>
      <c r="AL48" s="60">
        <v>2.0179734165635256E-3</v>
      </c>
      <c r="AM48" s="60">
        <v>1.9085225403093122E-3</v>
      </c>
      <c r="AN48" s="60">
        <v>5.6625740897544453E-3</v>
      </c>
      <c r="AO48" s="60">
        <v>1.2725503405943558E-3</v>
      </c>
      <c r="AP48" s="60">
        <v>1.7257318952234207E-3</v>
      </c>
      <c r="AQ48" s="60">
        <v>3.6365840353960845E-3</v>
      </c>
      <c r="AR48" s="60">
        <v>1.5548281505728314E-3</v>
      </c>
      <c r="AS48" s="60">
        <v>3.5592155768022892E-3</v>
      </c>
      <c r="AT48" s="60">
        <v>2.1620481451208903E-3</v>
      </c>
      <c r="AU48" s="60">
        <v>2.425222312045271E-3</v>
      </c>
      <c r="AV48" s="60">
        <v>1.7498055771580936E-3</v>
      </c>
      <c r="AW48" s="60">
        <v>1.269068400196835E-3</v>
      </c>
      <c r="AX48" s="60">
        <v>9.7770294125634825E-4</v>
      </c>
      <c r="AY48" s="60">
        <v>1.3464559356265828E-3</v>
      </c>
      <c r="AZ48" s="60">
        <v>5.1341291233474517E-4</v>
      </c>
      <c r="BA48" s="60">
        <v>5.4450621883418357E-4</v>
      </c>
      <c r="BB48" s="60">
        <v>7.9269252979159016E-3</v>
      </c>
      <c r="BC48" s="60">
        <v>1.8541580185415802E-3</v>
      </c>
      <c r="BD48" s="60">
        <v>9.8409053632934223E-4</v>
      </c>
      <c r="BE48" s="60">
        <v>4.9022137365189121E-4</v>
      </c>
      <c r="BF48" s="60">
        <v>9.6914700544464601E-3</v>
      </c>
      <c r="BG48" s="60">
        <v>1.3484947882498725E-3</v>
      </c>
      <c r="BH48" s="60">
        <v>2.9780517585395634E-3</v>
      </c>
      <c r="BI48" s="60">
        <v>2.671909659205485E-3</v>
      </c>
      <c r="BJ48" s="60">
        <v>2.0007532247434327E-3</v>
      </c>
      <c r="BK48" s="60">
        <v>5.7355893318038426E-4</v>
      </c>
      <c r="BL48" s="60">
        <v>1.0403507468232146E-3</v>
      </c>
      <c r="BM48" s="60">
        <v>3.3669200108929764E-3</v>
      </c>
      <c r="BN48" s="60">
        <v>2.6708417756492906E-3</v>
      </c>
      <c r="BO48" s="60">
        <v>3.6079069058387115E-3</v>
      </c>
      <c r="BP48" s="60">
        <v>2.2431259044862518E-3</v>
      </c>
      <c r="BQ48" s="60">
        <v>6.4547778265472108E-4</v>
      </c>
      <c r="BR48" s="60">
        <v>1.1216903612886397E-3</v>
      </c>
      <c r="BS48" s="60">
        <v>1.7279143343879289E-3</v>
      </c>
      <c r="BT48" s="60">
        <v>1.33422281521014E-3</v>
      </c>
      <c r="BU48" s="60">
        <v>2.9731127197518098E-3</v>
      </c>
      <c r="BV48" s="60">
        <v>1.7977660546402994E-3</v>
      </c>
      <c r="BW48" s="60">
        <v>6.1020061020061016E-3</v>
      </c>
      <c r="BX48" s="60">
        <v>5.577437253830894E-3</v>
      </c>
      <c r="BY48" s="60">
        <v>4.4512831785459145E-3</v>
      </c>
      <c r="BZ48" s="60">
        <v>4.4635143696365835E-3</v>
      </c>
      <c r="CA48" s="60">
        <v>7.4333874260587339E-3</v>
      </c>
      <c r="CB48" s="60">
        <v>5.0089940500899401E-3</v>
      </c>
      <c r="CC48" s="60">
        <v>3.7749906867006085E-3</v>
      </c>
      <c r="CD48" s="60">
        <v>2.8404880699501064E-3</v>
      </c>
      <c r="CE48" s="60">
        <v>3.6118239711054084E-3</v>
      </c>
      <c r="CF48" s="60">
        <v>3.2264901909987991E-3</v>
      </c>
    </row>
    <row r="49" spans="1:84" x14ac:dyDescent="0.25">
      <c r="A49" s="46"/>
      <c r="B49" s="46"/>
      <c r="C49" s="46"/>
      <c r="D49" s="17"/>
      <c r="E49" s="11"/>
      <c r="F49" s="26" t="s">
        <v>56</v>
      </c>
      <c r="G49" s="111" t="e">
        <f ca="1">(INDIRECT("H49")+INDIRECT("I49")+INDIRECT("J49")+INDIRECT("K49")+INDIRECT("L49")+INDIRECT("M49")+INDIRECT("N49")+INDIRECT("O49")+INDIRECT("P49")+INDIRECT("Q49")+INDIRECT("R49")+INDIRECT("S49")) / 12</f>
        <v>#REF!</v>
      </c>
      <c r="H49" s="94" t="e">
        <f>#REF!</f>
        <v>#REF!</v>
      </c>
      <c r="I49" s="94">
        <v>18981</v>
      </c>
      <c r="J49" s="94">
        <v>18560</v>
      </c>
      <c r="K49" s="94">
        <v>18143</v>
      </c>
      <c r="L49" s="94">
        <v>17790</v>
      </c>
      <c r="M49" s="94">
        <v>17449</v>
      </c>
      <c r="N49" s="94">
        <v>17094</v>
      </c>
      <c r="O49" s="94">
        <v>16663</v>
      </c>
      <c r="P49" s="94">
        <v>16234</v>
      </c>
      <c r="Q49" s="94">
        <v>15738</v>
      </c>
      <c r="R49" s="94">
        <v>15153</v>
      </c>
      <c r="S49" s="94">
        <v>14853</v>
      </c>
      <c r="T49" s="94">
        <v>14505</v>
      </c>
      <c r="U49" s="94">
        <v>14282</v>
      </c>
      <c r="V49" s="94">
        <v>14126</v>
      </c>
      <c r="W49" s="94">
        <v>13949</v>
      </c>
      <c r="X49" s="94">
        <v>13825</v>
      </c>
      <c r="Y49" s="94">
        <v>13770</v>
      </c>
      <c r="Z49" s="94">
        <v>13695</v>
      </c>
      <c r="AA49" s="94">
        <v>13594</v>
      </c>
      <c r="AB49" s="94">
        <v>13480</v>
      </c>
      <c r="AC49" s="94">
        <v>13372</v>
      </c>
      <c r="AD49" s="94">
        <v>13306</v>
      </c>
      <c r="AE49" s="94">
        <v>13221</v>
      </c>
      <c r="AF49" s="94">
        <v>13051</v>
      </c>
      <c r="AG49" s="94">
        <v>12974</v>
      </c>
      <c r="AH49" s="94">
        <v>12275</v>
      </c>
      <c r="AI49" s="94">
        <v>12084</v>
      </c>
      <c r="AJ49" s="94">
        <v>11977</v>
      </c>
      <c r="AK49" s="94">
        <v>11855</v>
      </c>
      <c r="AL49" s="94">
        <v>11533</v>
      </c>
      <c r="AM49" s="94">
        <v>11151</v>
      </c>
      <c r="AN49" s="94">
        <v>10810</v>
      </c>
      <c r="AO49" s="94">
        <v>10537</v>
      </c>
      <c r="AP49" s="94">
        <v>10376</v>
      </c>
      <c r="AQ49" s="94">
        <v>10132</v>
      </c>
      <c r="AR49" s="94">
        <v>9960</v>
      </c>
      <c r="AS49" s="94">
        <v>9578</v>
      </c>
      <c r="AT49" s="94">
        <v>9187</v>
      </c>
      <c r="AU49" s="94">
        <v>8860</v>
      </c>
      <c r="AV49" s="94">
        <v>8432</v>
      </c>
      <c r="AW49" s="94">
        <v>7972</v>
      </c>
      <c r="AX49" s="94">
        <v>7357</v>
      </c>
      <c r="AY49" s="94">
        <v>6750</v>
      </c>
      <c r="AZ49" s="94">
        <v>6020</v>
      </c>
      <c r="BA49" s="94">
        <v>5039</v>
      </c>
      <c r="BB49" s="94">
        <v>4966</v>
      </c>
      <c r="BC49" s="94">
        <v>4280</v>
      </c>
      <c r="BD49" s="94">
        <v>4103</v>
      </c>
      <c r="BE49" s="94">
        <v>3994</v>
      </c>
      <c r="BF49" s="94">
        <v>3925</v>
      </c>
      <c r="BG49" s="94">
        <v>3856</v>
      </c>
      <c r="BH49" s="94">
        <v>3769</v>
      </c>
      <c r="BI49" s="94">
        <v>4343</v>
      </c>
      <c r="BJ49" s="94">
        <v>4124</v>
      </c>
      <c r="BK49" s="94">
        <v>3978</v>
      </c>
      <c r="BL49" s="94">
        <v>3788</v>
      </c>
      <c r="BM49" s="94">
        <v>4643</v>
      </c>
      <c r="BN49" s="94">
        <v>3702</v>
      </c>
      <c r="BO49" s="94">
        <v>3595</v>
      </c>
      <c r="BP49" s="94">
        <v>3447</v>
      </c>
      <c r="BQ49" s="94">
        <v>3314</v>
      </c>
      <c r="BR49" s="94">
        <v>3237</v>
      </c>
      <c r="BS49" s="94">
        <v>3076</v>
      </c>
      <c r="BT49" s="94">
        <v>2995</v>
      </c>
      <c r="BU49" s="94">
        <v>2894</v>
      </c>
      <c r="BV49" s="94">
        <v>2839</v>
      </c>
      <c r="BW49" s="94">
        <v>2726</v>
      </c>
      <c r="BX49" s="94">
        <v>2675</v>
      </c>
      <c r="BY49" s="94">
        <v>2569</v>
      </c>
      <c r="BZ49" s="94">
        <v>2512</v>
      </c>
      <c r="CA49" s="94">
        <v>2436</v>
      </c>
      <c r="CB49" s="94">
        <v>2381</v>
      </c>
      <c r="CC49" s="94">
        <v>2328</v>
      </c>
      <c r="CD49" s="94">
        <v>2274</v>
      </c>
      <c r="CE49" s="94">
        <v>2186</v>
      </c>
      <c r="CF49" s="94">
        <v>1995</v>
      </c>
    </row>
    <row r="50" spans="1:84" x14ac:dyDescent="0.25">
      <c r="A50" s="48" t="s">
        <v>57</v>
      </c>
      <c r="B50" s="62" t="s">
        <v>58</v>
      </c>
      <c r="C50" s="63" t="s">
        <v>59</v>
      </c>
      <c r="D50" s="17"/>
      <c r="E50" s="11"/>
      <c r="F50" s="27" t="s">
        <v>52</v>
      </c>
      <c r="G50" s="23" t="e">
        <f ca="1">G49/G30</f>
        <v>#REF!</v>
      </c>
      <c r="H50" s="95" t="e">
        <f>IF(H30=0, 0, H49/H30)</f>
        <v>#REF!</v>
      </c>
      <c r="I50" s="95">
        <v>0.50693053441230673</v>
      </c>
      <c r="J50" s="95">
        <v>0.53845484348254957</v>
      </c>
      <c r="K50" s="95">
        <v>0.42318009003335433</v>
      </c>
      <c r="L50" s="95">
        <v>0.41755662480929467</v>
      </c>
      <c r="M50" s="95">
        <v>0.52437191970188723</v>
      </c>
      <c r="N50" s="95">
        <v>0.43307744926655012</v>
      </c>
      <c r="O50" s="95">
        <v>0.41517378846393421</v>
      </c>
      <c r="P50" s="95">
        <v>0.32507659344400169</v>
      </c>
      <c r="Q50" s="95">
        <v>0.36113724500332728</v>
      </c>
      <c r="R50" s="95">
        <v>0.33881137644217868</v>
      </c>
      <c r="S50" s="95">
        <v>0.32224681072637335</v>
      </c>
      <c r="T50" s="95">
        <v>0.30136502462030706</v>
      </c>
      <c r="U50" s="95">
        <v>0.28345737818795275</v>
      </c>
      <c r="V50" s="95">
        <v>0.31229412154842701</v>
      </c>
      <c r="W50" s="95">
        <v>0.29996559287772567</v>
      </c>
      <c r="X50" s="95">
        <v>0.29295219528733685</v>
      </c>
      <c r="Y50" s="95">
        <v>0.37568548277085095</v>
      </c>
      <c r="Z50" s="95">
        <v>0.36342647878353634</v>
      </c>
      <c r="AA50" s="95">
        <v>0.46827419910437479</v>
      </c>
      <c r="AB50" s="95">
        <v>0.37264333499198321</v>
      </c>
      <c r="AC50" s="95">
        <v>0.4309655794766018</v>
      </c>
      <c r="AD50" s="95">
        <v>0.43315212083726684</v>
      </c>
      <c r="AE50" s="95">
        <v>0.48304713189623677</v>
      </c>
      <c r="AF50" s="95">
        <v>0.36438004299634252</v>
      </c>
      <c r="AG50" s="95">
        <v>0.5217356335705956</v>
      </c>
      <c r="AH50" s="95">
        <v>0.33741066520065971</v>
      </c>
      <c r="AI50" s="95">
        <v>0.37788479579711054</v>
      </c>
      <c r="AJ50" s="95">
        <v>0.38157894736842107</v>
      </c>
      <c r="AK50" s="95">
        <v>0.39486393764780336</v>
      </c>
      <c r="AL50" s="95">
        <v>0.31031049884302858</v>
      </c>
      <c r="AM50" s="95">
        <v>0.36692991115498519</v>
      </c>
      <c r="AN50" s="95">
        <v>0.28603937341236241</v>
      </c>
      <c r="AO50" s="95">
        <v>0.15775132869226738</v>
      </c>
      <c r="AP50" s="95">
        <v>0.31975346687211093</v>
      </c>
      <c r="AQ50" s="95">
        <v>0.30704891205527607</v>
      </c>
      <c r="AR50" s="95">
        <v>0.27168576104746317</v>
      </c>
      <c r="AS50" s="95">
        <v>0.33421732151580713</v>
      </c>
      <c r="AT50" s="95">
        <v>0.24222849157592216</v>
      </c>
      <c r="AU50" s="95">
        <v>0.26527740351507528</v>
      </c>
      <c r="AV50" s="95">
        <v>0.23419620042217532</v>
      </c>
      <c r="AW50" s="95">
        <v>0.20646965890549326</v>
      </c>
      <c r="AX50" s="95">
        <v>0.19980445941174874</v>
      </c>
      <c r="AY50" s="95">
        <v>0.21639470393998653</v>
      </c>
      <c r="AZ50" s="95">
        <v>0.15453728661275831</v>
      </c>
      <c r="BA50" s="95">
        <v>0.14440878087923426</v>
      </c>
      <c r="BB50" s="95">
        <v>0.13034804976639194</v>
      </c>
      <c r="BC50" s="95">
        <v>0.11844472118444721</v>
      </c>
      <c r="BD50" s="95">
        <v>9.6136273108554562E-2</v>
      </c>
      <c r="BE50" s="95">
        <v>0.10304969296661334</v>
      </c>
      <c r="BF50" s="95">
        <v>0.14246823956442831</v>
      </c>
      <c r="BG50" s="95">
        <v>0.1405350244186894</v>
      </c>
      <c r="BH50" s="95">
        <v>0.11224277077935614</v>
      </c>
      <c r="BI50" s="95">
        <v>0.10947267594273039</v>
      </c>
      <c r="BJ50" s="95">
        <v>9.7071838809904901E-2</v>
      </c>
      <c r="BK50" s="95">
        <v>9.5067393174648698E-2</v>
      </c>
      <c r="BL50" s="95">
        <v>9.3829729261103265E-2</v>
      </c>
      <c r="BM50" s="95">
        <v>0.11494565890129478</v>
      </c>
      <c r="BN50" s="95">
        <v>8.5236691840117881E-2</v>
      </c>
      <c r="BO50" s="95">
        <v>9.1341023425987086E-2</v>
      </c>
      <c r="BP50" s="95">
        <v>8.3140376266280749E-2</v>
      </c>
      <c r="BQ50" s="95">
        <v>8.5564534868709824E-2</v>
      </c>
      <c r="BR50" s="95">
        <v>8.4439806964914571E-2</v>
      </c>
      <c r="BS50" s="95">
        <v>7.4860063275736188E-2</v>
      </c>
      <c r="BT50" s="95">
        <v>7.1357095206328033E-2</v>
      </c>
      <c r="BU50" s="95">
        <v>7.4819027921406406E-2</v>
      </c>
      <c r="BV50" s="95">
        <v>8.3669800477439507E-2</v>
      </c>
      <c r="BW50" s="95">
        <v>7.3602073602073603E-2</v>
      </c>
      <c r="BX50" s="95">
        <v>7.6905384814420844E-2</v>
      </c>
      <c r="BY50" s="95">
        <v>7.0588558553607739E-2</v>
      </c>
      <c r="BZ50" s="95">
        <v>7.2337729655013533E-2</v>
      </c>
      <c r="CA50" s="95">
        <v>6.3759618908024923E-2</v>
      </c>
      <c r="CB50" s="95">
        <v>6.5891794658917952E-2</v>
      </c>
      <c r="CC50" s="95">
        <v>5.7816962622625111E-2</v>
      </c>
      <c r="CD50" s="95">
        <v>5.6167564096230797E-2</v>
      </c>
      <c r="CE50" s="95">
        <v>5.1943731584450148E-2</v>
      </c>
      <c r="CF50" s="95">
        <v>4.6984291467464259E-2</v>
      </c>
    </row>
    <row r="51" spans="1:84" x14ac:dyDescent="0.25">
      <c r="A51" s="48" t="s">
        <v>60</v>
      </c>
      <c r="B51" s="62" t="s">
        <v>61</v>
      </c>
      <c r="C51" s="63" t="s">
        <v>62</v>
      </c>
      <c r="D51" s="17"/>
      <c r="E51" s="11"/>
      <c r="F51" s="52" t="s">
        <v>63</v>
      </c>
      <c r="G51" s="111" t="e">
        <f ca="1">(INDIRECT("H51")+INDIRECT("I51")+INDIRECT("J51")+INDIRECT("K51")+INDIRECT("L51")+INDIRECT("M51")+INDIRECT("N51")+INDIRECT("O51")+INDIRECT("P51")+INDIRECT("Q51")+INDIRECT("R51")+INDIRECT("S51")) / 12</f>
        <v>#REF!</v>
      </c>
      <c r="H51" s="58" t="e">
        <f>#REF!</f>
        <v>#REF!</v>
      </c>
      <c r="I51" s="58">
        <v>23</v>
      </c>
      <c r="J51" s="58">
        <v>17</v>
      </c>
      <c r="K51" s="58">
        <v>17</v>
      </c>
      <c r="L51" s="58">
        <v>24</v>
      </c>
      <c r="M51" s="58">
        <v>16</v>
      </c>
      <c r="N51" s="58">
        <v>29</v>
      </c>
      <c r="O51" s="58">
        <v>28</v>
      </c>
      <c r="P51" s="58">
        <v>23</v>
      </c>
      <c r="Q51" s="58">
        <v>37</v>
      </c>
      <c r="R51" s="58">
        <v>16</v>
      </c>
      <c r="S51" s="58">
        <v>20</v>
      </c>
      <c r="T51" s="58">
        <v>4</v>
      </c>
      <c r="U51" s="58">
        <v>5</v>
      </c>
      <c r="V51" s="58">
        <v>0</v>
      </c>
      <c r="W51" s="58">
        <v>6</v>
      </c>
      <c r="X51" s="58">
        <v>1</v>
      </c>
      <c r="Y51" s="58">
        <v>1</v>
      </c>
      <c r="Z51" s="58">
        <v>7</v>
      </c>
      <c r="AA51" s="58">
        <v>3</v>
      </c>
      <c r="AB51" s="58">
        <v>1</v>
      </c>
      <c r="AC51" s="58">
        <v>6</v>
      </c>
      <c r="AD51" s="58">
        <v>3</v>
      </c>
      <c r="AE51" s="58">
        <v>0</v>
      </c>
      <c r="AF51" s="58">
        <v>17</v>
      </c>
      <c r="AG51" s="58">
        <v>1</v>
      </c>
      <c r="AH51" s="58">
        <v>16</v>
      </c>
      <c r="AI51" s="58">
        <v>8</v>
      </c>
      <c r="AJ51" s="58">
        <v>5</v>
      </c>
      <c r="AK51" s="58">
        <v>20</v>
      </c>
      <c r="AL51" s="58">
        <v>17</v>
      </c>
      <c r="AM51" s="58">
        <v>11</v>
      </c>
      <c r="AN51" s="58">
        <v>9</v>
      </c>
      <c r="AO51" s="58">
        <v>6</v>
      </c>
      <c r="AP51" s="58">
        <v>12</v>
      </c>
      <c r="AQ51" s="58">
        <v>17</v>
      </c>
      <c r="AR51" s="58">
        <v>16</v>
      </c>
      <c r="AS51" s="58">
        <v>25</v>
      </c>
      <c r="AT51" s="58">
        <v>30</v>
      </c>
      <c r="AU51" s="58">
        <v>18</v>
      </c>
      <c r="AV51" s="58">
        <v>6</v>
      </c>
      <c r="AW51" s="58">
        <v>16</v>
      </c>
      <c r="AX51" s="58">
        <v>12</v>
      </c>
      <c r="AY51" s="58">
        <v>16</v>
      </c>
      <c r="AZ51" s="58">
        <v>19</v>
      </c>
      <c r="BA51" s="58">
        <v>11</v>
      </c>
      <c r="BB51" s="58">
        <v>27</v>
      </c>
      <c r="BC51" s="58">
        <v>16</v>
      </c>
      <c r="BD51" s="58">
        <v>11</v>
      </c>
      <c r="BE51" s="58">
        <v>5</v>
      </c>
      <c r="BF51" s="58">
        <v>3</v>
      </c>
      <c r="BG51" s="58">
        <v>2</v>
      </c>
      <c r="BH51" s="58">
        <v>24</v>
      </c>
      <c r="BI51" s="58">
        <v>15</v>
      </c>
      <c r="BJ51" s="58">
        <v>6</v>
      </c>
      <c r="BK51" s="58">
        <v>7</v>
      </c>
      <c r="BL51" s="58">
        <v>35</v>
      </c>
      <c r="BM51" s="58">
        <v>25</v>
      </c>
      <c r="BN51" s="58">
        <v>48</v>
      </c>
      <c r="BO51" s="58">
        <v>32</v>
      </c>
      <c r="BP51" s="58">
        <v>22</v>
      </c>
      <c r="BQ51" s="58">
        <v>13</v>
      </c>
      <c r="BR51" s="58">
        <v>21</v>
      </c>
      <c r="BS51" s="58">
        <v>35</v>
      </c>
      <c r="BT51" s="58">
        <v>56</v>
      </c>
      <c r="BU51" s="58">
        <v>16</v>
      </c>
      <c r="BV51" s="58">
        <v>16</v>
      </c>
      <c r="BW51" s="58">
        <v>22</v>
      </c>
      <c r="BX51" s="58">
        <v>14</v>
      </c>
      <c r="BY51" s="58">
        <v>21</v>
      </c>
      <c r="BZ51" s="58">
        <v>31</v>
      </c>
      <c r="CA51" s="58">
        <v>7</v>
      </c>
      <c r="CB51" s="58">
        <v>19</v>
      </c>
      <c r="CC51" s="58">
        <v>25</v>
      </c>
      <c r="CD51" s="58">
        <v>17</v>
      </c>
      <c r="CE51" s="58">
        <v>29</v>
      </c>
      <c r="CF51" s="58">
        <v>29</v>
      </c>
    </row>
    <row r="52" spans="1:84" x14ac:dyDescent="0.25">
      <c r="A52" s="17"/>
      <c r="B52" s="17"/>
      <c r="C52" s="17"/>
      <c r="D52" s="17"/>
      <c r="E52" s="11"/>
      <c r="F52" s="27" t="s">
        <v>52</v>
      </c>
      <c r="G52" s="23" t="e">
        <f ca="1">G51/G30</f>
        <v>#REF!</v>
      </c>
      <c r="H52" s="74" t="e">
        <f>IF(H30=0, 0, H51/H30)</f>
        <v>#REF!</v>
      </c>
      <c r="I52" s="74">
        <v>6.1426701920252113E-4</v>
      </c>
      <c r="J52" s="74">
        <v>4.931967855174214E-4</v>
      </c>
      <c r="K52" s="74">
        <v>3.9651995428358175E-4</v>
      </c>
      <c r="L52" s="74">
        <v>5.6331416500410747E-4</v>
      </c>
      <c r="M52" s="74">
        <v>4.8082702247866332E-4</v>
      </c>
      <c r="N52" s="74">
        <v>7.3471662739732968E-4</v>
      </c>
      <c r="O52" s="74">
        <v>6.9764544661766537E-4</v>
      </c>
      <c r="P52" s="74">
        <v>4.605618855003104E-4</v>
      </c>
      <c r="Q52" s="74">
        <v>8.490327910231992E-4</v>
      </c>
      <c r="R52" s="74">
        <v>3.5774975404704408E-4</v>
      </c>
      <c r="S52" s="74">
        <v>4.3391477913737742E-4</v>
      </c>
      <c r="T52" s="74">
        <v>8.3106521784297017E-5</v>
      </c>
      <c r="U52" s="74">
        <v>9.9235883695544306E-5</v>
      </c>
      <c r="V52" s="74">
        <v>0</v>
      </c>
      <c r="W52" s="74">
        <v>1.2902670852866545E-4</v>
      </c>
      <c r="X52" s="74">
        <v>2.1190032208848956E-5</v>
      </c>
      <c r="Y52" s="74">
        <v>2.7282896352276759E-5</v>
      </c>
      <c r="Z52" s="74">
        <v>1.8576015710001858E-4</v>
      </c>
      <c r="AA52" s="74">
        <v>1.0334137099552187E-4</v>
      </c>
      <c r="AB52" s="74">
        <v>2.7644164316912698E-5</v>
      </c>
      <c r="AC52" s="74">
        <v>1.9337372695629753E-4</v>
      </c>
      <c r="AD52" s="74">
        <v>9.7659429017871678E-5</v>
      </c>
      <c r="AE52" s="74">
        <v>0</v>
      </c>
      <c r="AF52" s="74">
        <v>4.7463494988413325E-4</v>
      </c>
      <c r="AG52" s="74">
        <v>4.0213938150963127E-5</v>
      </c>
      <c r="AH52" s="74">
        <v>4.3980208905992305E-4</v>
      </c>
      <c r="AI52" s="74">
        <v>2.5017199324535618E-4</v>
      </c>
      <c r="AJ52" s="74">
        <v>1.5929654645087296E-4</v>
      </c>
      <c r="AK52" s="74">
        <v>6.6615594710721783E-4</v>
      </c>
      <c r="AL52" s="74">
        <v>4.5740730775439917E-4</v>
      </c>
      <c r="AM52" s="74">
        <v>3.6196117143797303E-4</v>
      </c>
      <c r="AN52" s="74">
        <v>2.3814563928873837E-4</v>
      </c>
      <c r="AO52" s="74">
        <v>8.9827082865483944E-5</v>
      </c>
      <c r="AP52" s="74">
        <v>3.6979969183359012E-4</v>
      </c>
      <c r="AQ52" s="74">
        <v>5.1518273834777863E-4</v>
      </c>
      <c r="AR52" s="74">
        <v>4.3644298963447901E-4</v>
      </c>
      <c r="AS52" s="74">
        <v>8.723567590201689E-4</v>
      </c>
      <c r="AT52" s="74">
        <v>7.9099322382471585E-4</v>
      </c>
      <c r="AU52" s="74">
        <v>5.3893829156561571E-4</v>
      </c>
      <c r="AV52" s="74">
        <v>1.6664815020553273E-4</v>
      </c>
      <c r="AW52" s="74">
        <v>4.1438968169692572E-4</v>
      </c>
      <c r="AX52" s="74">
        <v>3.2590098041878279E-4</v>
      </c>
      <c r="AY52" s="74">
        <v>5.1293559452441251E-4</v>
      </c>
      <c r="AZ52" s="74">
        <v>4.8774226671800797E-4</v>
      </c>
      <c r="BA52" s="74">
        <v>3.1524044248294834E-4</v>
      </c>
      <c r="BB52" s="74">
        <v>7.0869861935009715E-4</v>
      </c>
      <c r="BC52" s="74">
        <v>4.4278400442784003E-4</v>
      </c>
      <c r="BD52" s="74">
        <v>2.5773799761006586E-4</v>
      </c>
      <c r="BE52" s="74">
        <v>1.2900562464523453E-4</v>
      </c>
      <c r="BF52" s="74">
        <v>1.0889292196007259E-4</v>
      </c>
      <c r="BG52" s="74">
        <v>7.2891610175668785E-5</v>
      </c>
      <c r="BH52" s="74">
        <v>7.1473242204949522E-4</v>
      </c>
      <c r="BI52" s="74">
        <v>3.7810042347247429E-4</v>
      </c>
      <c r="BJ52" s="74">
        <v>1.4122963939365408E-4</v>
      </c>
      <c r="BK52" s="74">
        <v>1.6728802217761207E-4</v>
      </c>
      <c r="BL52" s="74">
        <v>8.6695895568601224E-4</v>
      </c>
      <c r="BM52" s="74">
        <v>6.1891911964944422E-4</v>
      </c>
      <c r="BN52" s="74">
        <v>1.1051759071652237E-3</v>
      </c>
      <c r="BO52" s="74">
        <v>8.1304944356928703E-4</v>
      </c>
      <c r="BP52" s="74">
        <v>5.3063193439459723E-4</v>
      </c>
      <c r="BQ52" s="74">
        <v>3.3564844698045495E-4</v>
      </c>
      <c r="BR52" s="74">
        <v>5.478022694665449E-4</v>
      </c>
      <c r="BS52" s="74">
        <v>8.5178875638841568E-4</v>
      </c>
      <c r="BT52" s="74">
        <v>1.33422281521014E-3</v>
      </c>
      <c r="BU52" s="74">
        <v>4.1365046535677351E-4</v>
      </c>
      <c r="BV52" s="74">
        <v>4.7154519465975069E-4</v>
      </c>
      <c r="BW52" s="74">
        <v>5.9400059400059396E-4</v>
      </c>
      <c r="BX52" s="74">
        <v>4.0249547192594082E-4</v>
      </c>
      <c r="BY52" s="74">
        <v>5.7701818981150744E-4</v>
      </c>
      <c r="BZ52" s="74">
        <v>8.9270287392731668E-4</v>
      </c>
      <c r="CA52" s="74">
        <v>1.8321729571271528E-4</v>
      </c>
      <c r="CB52" s="74">
        <v>5.2580600525806002E-4</v>
      </c>
      <c r="CC52" s="74">
        <v>6.208866261020738E-4</v>
      </c>
      <c r="CD52" s="74">
        <v>4.1989823642740699E-4</v>
      </c>
      <c r="CE52" s="74">
        <v>6.8909799448721605E-4</v>
      </c>
      <c r="CF52" s="74">
        <v>6.82979675466899E-4</v>
      </c>
    </row>
    <row r="53" spans="1:84" x14ac:dyDescent="0.25">
      <c r="A53" s="17"/>
      <c r="B53" s="17"/>
      <c r="C53" s="17"/>
      <c r="D53" s="17"/>
      <c r="E53" s="11"/>
      <c r="F53" s="52" t="s">
        <v>64</v>
      </c>
      <c r="G53" s="111" t="e">
        <f ca="1">(INDIRECT("H53")+INDIRECT("I53")+INDIRECT("J53")+INDIRECT("K53")+INDIRECT("L53")+INDIRECT("M53")+INDIRECT("N53")+INDIRECT("O53")+INDIRECT("P53")+INDIRECT("Q53")+INDIRECT("R53")+INDIRECT("S53")) / 12</f>
        <v>#REF!</v>
      </c>
      <c r="H53" s="58" t="e">
        <f>#REF!</f>
        <v>#REF!</v>
      </c>
      <c r="I53" s="58">
        <v>125195</v>
      </c>
      <c r="J53" s="58">
        <v>120317</v>
      </c>
      <c r="K53" s="58">
        <v>117036</v>
      </c>
      <c r="L53" s="58">
        <v>115488</v>
      </c>
      <c r="M53" s="58">
        <v>112783</v>
      </c>
      <c r="N53" s="58">
        <v>112260</v>
      </c>
      <c r="O53" s="58">
        <v>108708</v>
      </c>
      <c r="P53" s="58">
        <v>105688</v>
      </c>
      <c r="Q53" s="58">
        <v>107516</v>
      </c>
      <c r="R53" s="58">
        <v>102507</v>
      </c>
      <c r="S53" s="58">
        <v>96923</v>
      </c>
      <c r="T53" s="58">
        <v>92381</v>
      </c>
      <c r="U53" s="58">
        <v>89433</v>
      </c>
      <c r="V53" s="58">
        <v>86920</v>
      </c>
      <c r="W53" s="58">
        <v>83193</v>
      </c>
      <c r="X53" s="58">
        <v>81275</v>
      </c>
      <c r="Y53" s="58">
        <v>78256</v>
      </c>
      <c r="Z53" s="58">
        <v>75863</v>
      </c>
      <c r="AA53" s="58">
        <v>74273</v>
      </c>
      <c r="AB53" s="58">
        <v>72453</v>
      </c>
      <c r="AC53" s="58">
        <v>69481</v>
      </c>
      <c r="AD53" s="58">
        <v>66462</v>
      </c>
      <c r="AE53" s="58">
        <v>63776</v>
      </c>
      <c r="AF53" s="58">
        <v>60338</v>
      </c>
      <c r="AG53" s="58">
        <v>56385</v>
      </c>
      <c r="AH53" s="58">
        <v>52100</v>
      </c>
      <c r="AI53" s="58">
        <v>49447</v>
      </c>
      <c r="AJ53" s="58">
        <v>47692</v>
      </c>
      <c r="AK53" s="58">
        <v>44137</v>
      </c>
      <c r="AL53" s="58">
        <v>44103</v>
      </c>
      <c r="AM53" s="58">
        <v>42621</v>
      </c>
      <c r="AN53" s="58">
        <v>41437</v>
      </c>
      <c r="AO53" s="58">
        <v>40032</v>
      </c>
      <c r="AP53" s="58">
        <v>38617</v>
      </c>
      <c r="AQ53" s="58">
        <v>37875</v>
      </c>
      <c r="AR53" s="58">
        <v>38210</v>
      </c>
      <c r="AS53" s="58">
        <v>37395</v>
      </c>
      <c r="AT53" s="58">
        <v>36087</v>
      </c>
      <c r="AU53" s="58">
        <v>35849</v>
      </c>
      <c r="AV53" s="58">
        <v>35648</v>
      </c>
      <c r="AW53" s="58">
        <v>33519</v>
      </c>
      <c r="AX53" s="58">
        <v>31946</v>
      </c>
      <c r="AY53" s="58">
        <v>31669</v>
      </c>
      <c r="AZ53" s="58">
        <v>30826</v>
      </c>
      <c r="BA53" s="58">
        <v>29009</v>
      </c>
      <c r="BB53" s="58">
        <v>28723</v>
      </c>
      <c r="BC53" s="58">
        <v>29442</v>
      </c>
      <c r="BD53" s="58">
        <v>30643</v>
      </c>
      <c r="BE53" s="58">
        <v>31575</v>
      </c>
      <c r="BF53" s="58">
        <v>30268</v>
      </c>
      <c r="BG53" s="58">
        <v>30021</v>
      </c>
      <c r="BH53" s="58">
        <v>29566</v>
      </c>
      <c r="BI53" s="58">
        <v>28254</v>
      </c>
      <c r="BJ53" s="58">
        <v>26758</v>
      </c>
      <c r="BK53" s="58">
        <v>25366</v>
      </c>
      <c r="BL53" s="58">
        <v>24226</v>
      </c>
      <c r="BM53" s="58">
        <v>23432</v>
      </c>
      <c r="BN53" s="58">
        <v>22169</v>
      </c>
      <c r="BO53" s="58">
        <v>20823</v>
      </c>
      <c r="BP53" s="58">
        <v>20443</v>
      </c>
      <c r="BQ53" s="58">
        <v>18957</v>
      </c>
      <c r="BR53" s="58">
        <v>18177</v>
      </c>
      <c r="BS53" s="58">
        <v>18400</v>
      </c>
      <c r="BT53" s="58">
        <v>19319</v>
      </c>
      <c r="BU53" s="58">
        <v>21221</v>
      </c>
      <c r="BV53" s="58">
        <v>21727</v>
      </c>
      <c r="BW53" s="58">
        <v>20424</v>
      </c>
      <c r="BX53" s="58">
        <v>20630</v>
      </c>
      <c r="BY53" s="58">
        <v>19926</v>
      </c>
      <c r="BZ53" s="58">
        <v>20335</v>
      </c>
      <c r="CA53" s="58">
        <v>19386</v>
      </c>
      <c r="CB53" s="58">
        <v>20311</v>
      </c>
      <c r="CC53" s="58">
        <v>5179</v>
      </c>
      <c r="CD53" s="58">
        <v>19046</v>
      </c>
      <c r="CE53" s="58">
        <v>17898</v>
      </c>
      <c r="CF53" s="58">
        <v>19024</v>
      </c>
    </row>
    <row r="54" spans="1:84" ht="27" thickBot="1" x14ac:dyDescent="0.3">
      <c r="A54" s="48" t="s">
        <v>65</v>
      </c>
      <c r="B54" s="62" t="s">
        <v>66</v>
      </c>
      <c r="C54" s="63" t="s">
        <v>67</v>
      </c>
      <c r="D54" s="17"/>
      <c r="E54" s="11"/>
      <c r="F54" s="31" t="s">
        <v>68</v>
      </c>
      <c r="G54" s="23" t="e">
        <f ca="1">G53/G8</f>
        <v>#REF!</v>
      </c>
      <c r="H54" s="60" t="e">
        <f>IF(H8=0, 0, H53/H8)</f>
        <v>#REF!</v>
      </c>
      <c r="I54" s="60">
        <v>2.3303799117696333</v>
      </c>
      <c r="J54" s="60">
        <v>2.2365417503160088</v>
      </c>
      <c r="K54" s="60">
        <v>2.1697441601779754</v>
      </c>
      <c r="L54" s="60">
        <v>2.1398951249791547</v>
      </c>
      <c r="M54" s="60">
        <v>2.0854844674556214</v>
      </c>
      <c r="N54" s="60">
        <v>2.074202727171945</v>
      </c>
      <c r="O54" s="60">
        <v>2.0062008636917286</v>
      </c>
      <c r="P54" s="60">
        <v>1.9471609123401747</v>
      </c>
      <c r="Q54" s="60">
        <v>1.9782516697639332</v>
      </c>
      <c r="R54" s="60">
        <v>1.8821401685547987</v>
      </c>
      <c r="S54" s="60">
        <v>1.7777838918542159</v>
      </c>
      <c r="T54" s="60">
        <v>1.6901642943393465</v>
      </c>
      <c r="U54" s="60">
        <v>1.633986808689456</v>
      </c>
      <c r="V54" s="60">
        <v>1.5858998686323165</v>
      </c>
      <c r="W54" s="60">
        <v>1.5158245722719239</v>
      </c>
      <c r="X54" s="60">
        <v>1.4813633463956986</v>
      </c>
      <c r="Y54" s="60">
        <v>1.4249867982591911</v>
      </c>
      <c r="Z54" s="60">
        <v>1.3777991681952744</v>
      </c>
      <c r="AA54" s="60">
        <v>1.3473804513460561</v>
      </c>
      <c r="AB54" s="60">
        <v>1.3139587602691283</v>
      </c>
      <c r="AC54" s="60">
        <v>1.2588962168430207</v>
      </c>
      <c r="AD54" s="60">
        <v>1.2033677349266703</v>
      </c>
      <c r="AE54" s="60">
        <v>1.1535233685429027</v>
      </c>
      <c r="AF54" s="60">
        <v>1.0898811459123587</v>
      </c>
      <c r="AG54" s="60">
        <v>1.0174859246427024</v>
      </c>
      <c r="AH54" s="60">
        <v>0.93887407193829742</v>
      </c>
      <c r="AI54" s="60">
        <v>0.89066412089990454</v>
      </c>
      <c r="AJ54" s="60">
        <v>0.85766180516841406</v>
      </c>
      <c r="AK54" s="60">
        <v>0.79300370117503327</v>
      </c>
      <c r="AL54" s="60">
        <v>0.79182376386943876</v>
      </c>
      <c r="AM54" s="60">
        <v>0.76370771215596334</v>
      </c>
      <c r="AN54" s="60">
        <v>0.74165488357108333</v>
      </c>
      <c r="AO54" s="60">
        <v>0.73176616824479945</v>
      </c>
      <c r="AP54" s="60">
        <v>0.70560397595424729</v>
      </c>
      <c r="AQ54" s="60">
        <v>0.67440038460853613</v>
      </c>
      <c r="AR54" s="60">
        <v>0.69585328986906081</v>
      </c>
      <c r="AS54" s="60">
        <v>0.68042869100040027</v>
      </c>
      <c r="AT54" s="60">
        <v>0.65664064632348929</v>
      </c>
      <c r="AU54" s="60">
        <v>0.65168151245228145</v>
      </c>
      <c r="AV54" s="60">
        <v>0.64752147930176374</v>
      </c>
      <c r="AW54" s="60">
        <v>0.60868380910873832</v>
      </c>
      <c r="AX54" s="60">
        <v>0.57985588005735755</v>
      </c>
      <c r="AY54" s="60">
        <v>0.57389050975844014</v>
      </c>
      <c r="AZ54" s="60">
        <v>0.55660683976743341</v>
      </c>
      <c r="BA54" s="60">
        <v>0.52312769372261192</v>
      </c>
      <c r="BB54" s="60">
        <v>0.51768077283541203</v>
      </c>
      <c r="BC54" s="60">
        <v>0.53014261019878994</v>
      </c>
      <c r="BD54" s="60">
        <v>0.55217587170015314</v>
      </c>
      <c r="BE54" s="60">
        <v>0.56805915371329874</v>
      </c>
      <c r="BF54" s="60">
        <v>0.54319658303722052</v>
      </c>
      <c r="BG54" s="60">
        <v>0.53564928808478751</v>
      </c>
      <c r="BH54" s="60">
        <v>0.52498313150324938</v>
      </c>
      <c r="BI54" s="60">
        <v>0.5016868496750595</v>
      </c>
      <c r="BJ54" s="60">
        <v>0.47410478569783304</v>
      </c>
      <c r="BK54" s="60">
        <v>0.44748262357548602</v>
      </c>
      <c r="BL54" s="60">
        <v>0.4255700382953308</v>
      </c>
      <c r="BM54" s="60">
        <v>0.4116221058918596</v>
      </c>
      <c r="BN54" s="60">
        <v>0.38792937512030379</v>
      </c>
      <c r="BO54" s="60">
        <v>0.36386670627501005</v>
      </c>
      <c r="BP54" s="60">
        <v>0.35695203506137485</v>
      </c>
      <c r="BQ54" s="60">
        <v>0.33099944126274622</v>
      </c>
      <c r="BR54" s="60">
        <v>0.31659525551259277</v>
      </c>
      <c r="BS54" s="60">
        <v>0.3162707552683145</v>
      </c>
      <c r="BT54" s="60">
        <v>0.3320671044037265</v>
      </c>
      <c r="BU54" s="60">
        <v>0.36475987486678813</v>
      </c>
      <c r="BV54" s="60">
        <v>0.37107820532527197</v>
      </c>
      <c r="BW54" s="60">
        <v>0.34674544158093101</v>
      </c>
      <c r="BX54" s="60">
        <v>0.34751115977427777</v>
      </c>
      <c r="BY54" s="60">
        <v>0.33280443605631921</v>
      </c>
      <c r="BZ54" s="60">
        <v>0.33800405571623282</v>
      </c>
      <c r="CA54" s="60">
        <v>0.32067356998709762</v>
      </c>
      <c r="CB54" s="60">
        <v>0.33530334296326869</v>
      </c>
      <c r="CC54" s="60">
        <v>8.5248222280747965E-2</v>
      </c>
      <c r="CD54" s="60">
        <v>0.31331326391287895</v>
      </c>
      <c r="CE54" s="60">
        <v>0.29425884519268708</v>
      </c>
      <c r="CF54" s="60">
        <v>0.31187907800255749</v>
      </c>
    </row>
    <row r="55" spans="1:84" ht="13.8" thickBot="1" x14ac:dyDescent="0.3">
      <c r="A55" s="17"/>
      <c r="B55" s="17"/>
      <c r="C55" s="17"/>
      <c r="D55" s="17"/>
      <c r="E55" s="15"/>
      <c r="F55" s="16"/>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row>
    <row r="56" spans="1:84" ht="13.8" thickTop="1" x14ac:dyDescent="0.25">
      <c r="A56" s="17"/>
      <c r="B56" s="17"/>
      <c r="C56" s="17"/>
      <c r="D56" s="17"/>
      <c r="E56" s="17"/>
      <c r="F56" s="18"/>
      <c r="G56" s="1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row>
    <row r="57" spans="1:84" x14ac:dyDescent="0.25">
      <c r="A57" s="17"/>
      <c r="B57" s="17"/>
      <c r="C57" s="17"/>
      <c r="D57" s="17"/>
      <c r="E57" s="17"/>
      <c r="F57" s="18"/>
      <c r="G57" s="1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row>
    <row r="58" spans="1:84" ht="13.8" thickBot="1" x14ac:dyDescent="0.3">
      <c r="A58" s="17"/>
      <c r="B58" s="17"/>
      <c r="C58" s="17"/>
      <c r="D58" s="17"/>
      <c r="E58" s="17"/>
      <c r="F58" s="18"/>
      <c r="G58" s="1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row>
    <row r="59" spans="1:84" ht="18.600000000000001" thickTop="1" thickBot="1" x14ac:dyDescent="0.3">
      <c r="A59" s="17"/>
      <c r="B59" s="17"/>
      <c r="C59" s="17"/>
      <c r="D59" s="17"/>
      <c r="E59" s="34"/>
      <c r="F59" s="35" t="s">
        <v>69</v>
      </c>
      <c r="G59" s="1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row>
    <row r="60" spans="1:84" ht="16.8" thickTop="1" thickBot="1" x14ac:dyDescent="0.35">
      <c r="A60" s="17"/>
      <c r="B60" s="17"/>
      <c r="C60" s="17"/>
      <c r="D60" s="17"/>
      <c r="E60" s="11"/>
      <c r="F60" s="36"/>
      <c r="G60" s="1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row>
    <row r="61" spans="1:84" ht="13.8" thickBot="1" x14ac:dyDescent="0.3">
      <c r="A61" s="17"/>
      <c r="B61" s="17"/>
      <c r="C61" s="17"/>
      <c r="D61" s="17"/>
      <c r="E61" s="11"/>
      <c r="F61" s="25" t="s">
        <v>70</v>
      </c>
      <c r="G61" s="1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row>
    <row r="62" spans="1:84" x14ac:dyDescent="0.25">
      <c r="A62" s="17"/>
      <c r="B62" s="17"/>
      <c r="C62" s="17"/>
      <c r="D62" s="17"/>
      <c r="E62" s="11"/>
      <c r="F62" s="52" t="s">
        <v>71</v>
      </c>
      <c r="G62" s="111" t="e">
        <f ca="1">(INDIRECT("H62")+INDIRECT("I62")+INDIRECT("J62")+INDIRECT("K62")+INDIRECT("L62")+INDIRECT("M62")+INDIRECT("N62")+INDIRECT("O62")+INDIRECT("P62")+INDIRECT("Q62")+INDIRECT("R62")+INDIRECT("S62")) / 12</f>
        <v>#REF!</v>
      </c>
      <c r="H62" s="73" t="e">
        <f>#REF!</f>
        <v>#REF!</v>
      </c>
      <c r="I62" s="73">
        <v>42</v>
      </c>
      <c r="J62" s="73">
        <v>40</v>
      </c>
      <c r="K62" s="73">
        <v>19</v>
      </c>
      <c r="L62" s="73">
        <v>38</v>
      </c>
      <c r="M62" s="73">
        <v>52</v>
      </c>
      <c r="N62" s="73">
        <v>46</v>
      </c>
      <c r="O62" s="73">
        <v>36</v>
      </c>
      <c r="P62" s="73">
        <v>32</v>
      </c>
      <c r="Q62" s="73">
        <v>44</v>
      </c>
      <c r="R62" s="73">
        <v>43</v>
      </c>
      <c r="S62" s="73">
        <v>28</v>
      </c>
      <c r="T62" s="73">
        <v>27</v>
      </c>
      <c r="U62" s="73">
        <v>31</v>
      </c>
      <c r="V62" s="73">
        <v>33</v>
      </c>
      <c r="W62" s="73">
        <v>20</v>
      </c>
      <c r="X62" s="73">
        <v>31</v>
      </c>
      <c r="Y62" s="73">
        <v>33</v>
      </c>
      <c r="Z62" s="73">
        <v>32</v>
      </c>
      <c r="AA62" s="73">
        <v>32</v>
      </c>
      <c r="AB62" s="73">
        <v>26</v>
      </c>
      <c r="AC62" s="73">
        <v>18</v>
      </c>
      <c r="AD62" s="73">
        <v>17</v>
      </c>
      <c r="AE62" s="73">
        <v>16</v>
      </c>
      <c r="AF62" s="73">
        <v>14</v>
      </c>
      <c r="AG62" s="73">
        <v>3</v>
      </c>
      <c r="AH62" s="73">
        <v>22</v>
      </c>
      <c r="AI62" s="73">
        <v>17</v>
      </c>
      <c r="AJ62" s="73">
        <v>12</v>
      </c>
      <c r="AK62" s="73">
        <v>20</v>
      </c>
      <c r="AL62" s="73">
        <v>6</v>
      </c>
      <c r="AM62" s="73">
        <v>13</v>
      </c>
      <c r="AN62" s="73">
        <v>8</v>
      </c>
      <c r="AO62" s="73">
        <v>10</v>
      </c>
      <c r="AP62" s="73">
        <v>9</v>
      </c>
      <c r="AQ62" s="73">
        <v>12</v>
      </c>
      <c r="AR62" s="73">
        <v>7</v>
      </c>
      <c r="AS62" s="73">
        <v>9</v>
      </c>
      <c r="AT62" s="73">
        <v>11</v>
      </c>
      <c r="AU62" s="73">
        <v>23</v>
      </c>
      <c r="AV62" s="73">
        <v>32</v>
      </c>
      <c r="AW62" s="73">
        <v>11</v>
      </c>
      <c r="AX62" s="73">
        <v>10</v>
      </c>
      <c r="AY62" s="73">
        <v>22</v>
      </c>
      <c r="AZ62" s="73">
        <v>29</v>
      </c>
      <c r="BA62" s="73">
        <v>10</v>
      </c>
      <c r="BB62" s="73">
        <v>15</v>
      </c>
      <c r="BC62" s="73">
        <v>8</v>
      </c>
      <c r="BD62" s="73">
        <v>15</v>
      </c>
      <c r="BE62" s="73">
        <v>12</v>
      </c>
      <c r="BF62" s="73">
        <v>13</v>
      </c>
      <c r="BG62" s="73">
        <v>24</v>
      </c>
      <c r="BH62" s="73">
        <v>21</v>
      </c>
      <c r="BI62" s="73">
        <v>18</v>
      </c>
      <c r="BJ62" s="73">
        <v>17</v>
      </c>
      <c r="BK62" s="73">
        <v>8</v>
      </c>
      <c r="BL62" s="73">
        <v>8</v>
      </c>
      <c r="BM62" s="73">
        <v>25</v>
      </c>
      <c r="BN62" s="73">
        <v>8</v>
      </c>
      <c r="BO62" s="73">
        <v>29</v>
      </c>
      <c r="BP62" s="73">
        <v>16</v>
      </c>
      <c r="BQ62" s="73">
        <v>0</v>
      </c>
      <c r="BR62" s="73">
        <v>0</v>
      </c>
      <c r="BS62" s="73">
        <v>7</v>
      </c>
      <c r="BT62" s="73">
        <v>20</v>
      </c>
      <c r="BU62" s="73">
        <v>3</v>
      </c>
      <c r="BV62" s="73">
        <v>13</v>
      </c>
      <c r="BW62" s="73">
        <v>9</v>
      </c>
      <c r="BX62" s="73">
        <v>16</v>
      </c>
      <c r="BY62" s="73">
        <v>17</v>
      </c>
      <c r="BZ62" s="73">
        <v>11</v>
      </c>
      <c r="CA62" s="73">
        <v>24</v>
      </c>
      <c r="CB62" s="73">
        <v>21</v>
      </c>
      <c r="CC62" s="73">
        <v>11</v>
      </c>
      <c r="CD62" s="73">
        <v>13</v>
      </c>
      <c r="CE62" s="73">
        <v>13</v>
      </c>
      <c r="CF62" s="73">
        <v>15</v>
      </c>
    </row>
    <row r="63" spans="1:84" ht="13.8" thickBot="1" x14ac:dyDescent="0.3">
      <c r="A63" s="17"/>
      <c r="B63" s="17"/>
      <c r="C63" s="17"/>
      <c r="D63" s="17"/>
      <c r="E63" s="11"/>
      <c r="F63" s="31" t="s">
        <v>68</v>
      </c>
      <c r="G63" s="23" t="e">
        <f ca="1">G62/G8</f>
        <v>#REF!</v>
      </c>
      <c r="H63" s="77" t="e">
        <f>IF(H8=0, 0, H62/H8)</f>
        <v>#REF!</v>
      </c>
      <c r="I63" s="77">
        <v>7.8178806097946871E-4</v>
      </c>
      <c r="J63" s="77">
        <v>7.4354970629786604E-4</v>
      </c>
      <c r="K63" s="77">
        <v>3.5224323322209861E-4</v>
      </c>
      <c r="L63" s="77">
        <v>7.0410791380236802E-4</v>
      </c>
      <c r="M63" s="77">
        <v>9.6153846153846159E-4</v>
      </c>
      <c r="N63" s="77">
        <v>8.4993163593363144E-4</v>
      </c>
      <c r="O63" s="77">
        <v>6.6437825268519544E-4</v>
      </c>
      <c r="P63" s="77">
        <v>5.8955746342901358E-4</v>
      </c>
      <c r="Q63" s="77">
        <v>8.0958251301771879E-4</v>
      </c>
      <c r="R63" s="77">
        <v>7.8952683473183631E-4</v>
      </c>
      <c r="S63" s="77">
        <v>5.1358242080742499E-4</v>
      </c>
      <c r="T63" s="77">
        <v>4.9398075304621467E-4</v>
      </c>
      <c r="U63" s="77">
        <v>5.6638590978020569E-4</v>
      </c>
      <c r="V63" s="77">
        <v>6.0210188293679753E-4</v>
      </c>
      <c r="W63" s="77">
        <v>3.6441156642311829E-4</v>
      </c>
      <c r="X63" s="77">
        <v>5.6502323885901764E-4</v>
      </c>
      <c r="Y63" s="77">
        <v>6.0090682302383594E-4</v>
      </c>
      <c r="Z63" s="77">
        <v>5.8117360745355148E-4</v>
      </c>
      <c r="AA63" s="77">
        <v>5.8050939699586391E-4</v>
      </c>
      <c r="AB63" s="77">
        <v>4.7151847082932847E-4</v>
      </c>
      <c r="AC63" s="77">
        <v>3.2613422235106535E-4</v>
      </c>
      <c r="AD63" s="77">
        <v>3.0780372985696181E-4</v>
      </c>
      <c r="AE63" s="77">
        <v>2.893937201562726E-4</v>
      </c>
      <c r="AF63" s="77">
        <v>2.5288103753477113E-4</v>
      </c>
      <c r="AG63" s="77">
        <v>5.4135989605889994E-5</v>
      </c>
      <c r="AH63" s="77">
        <v>3.9645354285302388E-4</v>
      </c>
      <c r="AI63" s="77">
        <v>3.0621251148296919E-4</v>
      </c>
      <c r="AJ63" s="77">
        <v>2.1580016904346576E-4</v>
      </c>
      <c r="AK63" s="77">
        <v>3.5933738186783568E-4</v>
      </c>
      <c r="AL63" s="77">
        <v>1.0772379618657762E-4</v>
      </c>
      <c r="AM63" s="77">
        <v>2.329415137614679E-4</v>
      </c>
      <c r="AN63" s="77">
        <v>1.4318698430312683E-4</v>
      </c>
      <c r="AO63" s="77">
        <v>1.8279530581654662E-4</v>
      </c>
      <c r="AP63" s="77">
        <v>1.64446637066272E-4</v>
      </c>
      <c r="AQ63" s="77">
        <v>2.1367140898488274E-4</v>
      </c>
      <c r="AR63" s="77">
        <v>1.2747901149132233E-4</v>
      </c>
      <c r="AS63" s="77">
        <v>1.6376141780996396E-4</v>
      </c>
      <c r="AT63" s="77">
        <v>2.0015648597994796E-4</v>
      </c>
      <c r="AU63" s="77">
        <v>4.1810579894564624E-4</v>
      </c>
      <c r="AV63" s="77">
        <v>5.8125806041450963E-4</v>
      </c>
      <c r="AW63" s="77">
        <v>1.9975303261422241E-4</v>
      </c>
      <c r="AX63" s="77">
        <v>1.8151126277385512E-4</v>
      </c>
      <c r="AY63" s="77">
        <v>3.9867350452131995E-4</v>
      </c>
      <c r="AZ63" s="77">
        <v>5.2363583835903361E-4</v>
      </c>
      <c r="BA63" s="77">
        <v>1.8033289452329E-4</v>
      </c>
      <c r="BB63" s="77">
        <v>2.703482084925384E-4</v>
      </c>
      <c r="BC63" s="77">
        <v>1.4405070584845865E-4</v>
      </c>
      <c r="BD63" s="77">
        <v>2.702946211370394E-4</v>
      </c>
      <c r="BE63" s="77">
        <v>2.158894645941278E-4</v>
      </c>
      <c r="BF63" s="77">
        <v>2.3330103011377911E-4</v>
      </c>
      <c r="BG63" s="77">
        <v>4.2821967669414411E-4</v>
      </c>
      <c r="BH63" s="77">
        <v>3.7288255974999115E-4</v>
      </c>
      <c r="BI63" s="77">
        <v>3.1961362264284956E-4</v>
      </c>
      <c r="BJ63" s="77">
        <v>3.0121015609773386E-4</v>
      </c>
      <c r="BK63" s="77">
        <v>1.411283209258018E-4</v>
      </c>
      <c r="BL63" s="77">
        <v>1.4053332396444506E-4</v>
      </c>
      <c r="BM63" s="77">
        <v>4.3916663738889086E-4</v>
      </c>
      <c r="BN63" s="77">
        <v>1.3998985073582166E-4</v>
      </c>
      <c r="BO63" s="77">
        <v>5.0675380502210494E-4</v>
      </c>
      <c r="BP63" s="77">
        <v>2.793735049152276E-4</v>
      </c>
      <c r="BQ63" s="77">
        <v>0</v>
      </c>
      <c r="BR63" s="77">
        <v>0</v>
      </c>
      <c r="BS63" s="77">
        <v>1.2032039602598921E-4</v>
      </c>
      <c r="BT63" s="77">
        <v>3.4377256007425488E-4</v>
      </c>
      <c r="BU63" s="77">
        <v>5.1565884011138229E-5</v>
      </c>
      <c r="BV63" s="77">
        <v>2.2202865877610971E-4</v>
      </c>
      <c r="BW63" s="77">
        <v>1.5279616990934093E-4</v>
      </c>
      <c r="BX63" s="77">
        <v>2.6951907689716162E-4</v>
      </c>
      <c r="BY63" s="77">
        <v>2.8393432766021413E-4</v>
      </c>
      <c r="BZ63" s="77">
        <v>1.8283966623450017E-4</v>
      </c>
      <c r="CA63" s="77">
        <v>3.9699606312237402E-4</v>
      </c>
      <c r="CB63" s="77">
        <v>3.4667767230705734E-4</v>
      </c>
      <c r="CC63" s="77">
        <v>1.8106399789307348E-4</v>
      </c>
      <c r="CD63" s="77">
        <v>2.1385448025136128E-4</v>
      </c>
      <c r="CE63" s="77">
        <v>2.1373142180718138E-4</v>
      </c>
      <c r="CF63" s="77">
        <v>2.4590970195744122E-4</v>
      </c>
    </row>
    <row r="64" spans="1:84" x14ac:dyDescent="0.25">
      <c r="A64" s="17"/>
      <c r="B64" s="17"/>
      <c r="C64" s="17"/>
      <c r="D64" s="17"/>
      <c r="E64" s="11"/>
      <c r="F64" s="26" t="s">
        <v>72</v>
      </c>
      <c r="G64" s="111" t="e">
        <f ca="1">(INDIRECT("H64")+INDIRECT("I64")+INDIRECT("J64")+INDIRECT("K64")+INDIRECT("L64")+INDIRECT("M64")+INDIRECT("N64")+INDIRECT("O64")+INDIRECT("P64")+INDIRECT("Q64")+INDIRECT("R64")+INDIRECT("S64")) / 12</f>
        <v>#REF!</v>
      </c>
      <c r="H64" s="58" t="e">
        <f>#REF!</f>
        <v>#REF!</v>
      </c>
      <c r="I64" s="58">
        <v>789</v>
      </c>
      <c r="J64" s="58">
        <v>580</v>
      </c>
      <c r="K64" s="58">
        <v>38</v>
      </c>
      <c r="L64" s="58">
        <v>779</v>
      </c>
      <c r="M64" s="58">
        <v>741</v>
      </c>
      <c r="N64" s="58">
        <v>678</v>
      </c>
      <c r="O64" s="58">
        <v>1002</v>
      </c>
      <c r="P64" s="58">
        <v>1031</v>
      </c>
      <c r="Q64" s="58">
        <v>965</v>
      </c>
      <c r="R64" s="58">
        <v>1995</v>
      </c>
      <c r="S64" s="58">
        <v>3033</v>
      </c>
      <c r="T64" s="58">
        <v>721</v>
      </c>
      <c r="U64" s="58">
        <v>268</v>
      </c>
      <c r="V64" s="58">
        <v>645</v>
      </c>
      <c r="W64" s="58">
        <v>206</v>
      </c>
      <c r="X64" s="58">
        <v>143</v>
      </c>
      <c r="Y64" s="58">
        <v>127</v>
      </c>
      <c r="Z64" s="58">
        <v>99</v>
      </c>
      <c r="AA64" s="58">
        <v>104</v>
      </c>
      <c r="AB64" s="58">
        <v>110</v>
      </c>
      <c r="AC64" s="58">
        <v>170</v>
      </c>
      <c r="AD64" s="58">
        <v>88</v>
      </c>
      <c r="AE64" s="58">
        <v>164</v>
      </c>
      <c r="AF64" s="58">
        <v>88</v>
      </c>
      <c r="AG64" s="58">
        <v>31</v>
      </c>
      <c r="AH64" s="58">
        <v>89</v>
      </c>
      <c r="AI64" s="58">
        <v>150</v>
      </c>
      <c r="AJ64" s="58">
        <v>92</v>
      </c>
      <c r="AK64" s="58">
        <v>59</v>
      </c>
      <c r="AL64" s="58">
        <v>70</v>
      </c>
      <c r="AM64" s="58">
        <v>92</v>
      </c>
      <c r="AN64" s="58">
        <v>63</v>
      </c>
      <c r="AO64" s="58">
        <v>80</v>
      </c>
      <c r="AP64" s="58">
        <v>4</v>
      </c>
      <c r="AQ64" s="58">
        <v>83</v>
      </c>
      <c r="AR64" s="58">
        <v>72</v>
      </c>
      <c r="AS64" s="58">
        <v>102</v>
      </c>
      <c r="AT64" s="58">
        <v>91</v>
      </c>
      <c r="AU64" s="58">
        <v>50</v>
      </c>
      <c r="AV64" s="58">
        <v>85</v>
      </c>
      <c r="AW64" s="58">
        <v>91</v>
      </c>
      <c r="AX64" s="58">
        <v>73</v>
      </c>
      <c r="AY64" s="58">
        <v>0</v>
      </c>
      <c r="AZ64" s="58">
        <v>135</v>
      </c>
      <c r="BA64" s="58">
        <v>84</v>
      </c>
      <c r="BB64" s="58">
        <v>95</v>
      </c>
      <c r="BC64" s="58">
        <v>41</v>
      </c>
      <c r="BD64" s="58">
        <v>77</v>
      </c>
      <c r="BE64" s="58">
        <v>104</v>
      </c>
      <c r="BF64" s="58">
        <v>190</v>
      </c>
      <c r="BG64" s="58">
        <v>106</v>
      </c>
      <c r="BH64" s="58">
        <v>102</v>
      </c>
      <c r="BI64" s="58">
        <v>53</v>
      </c>
      <c r="BJ64" s="58">
        <v>57</v>
      </c>
      <c r="BK64" s="58">
        <v>57</v>
      </c>
      <c r="BL64" s="58">
        <v>57</v>
      </c>
      <c r="BM64" s="58">
        <v>166</v>
      </c>
      <c r="BN64" s="58">
        <v>99</v>
      </c>
      <c r="BO64" s="58">
        <v>70</v>
      </c>
      <c r="BP64" s="58">
        <v>73</v>
      </c>
      <c r="BQ64" s="58">
        <v>168</v>
      </c>
      <c r="BR64" s="58">
        <v>168</v>
      </c>
      <c r="BS64" s="58">
        <v>78</v>
      </c>
      <c r="BT64" s="58">
        <v>78</v>
      </c>
      <c r="BU64" s="58">
        <v>57</v>
      </c>
      <c r="BV64" s="58">
        <v>87</v>
      </c>
      <c r="BW64" s="58">
        <v>67</v>
      </c>
      <c r="BX64" s="58">
        <v>101</v>
      </c>
      <c r="BY64" s="58">
        <v>102</v>
      </c>
      <c r="BZ64" s="58">
        <v>89</v>
      </c>
      <c r="CA64" s="58">
        <v>87</v>
      </c>
      <c r="CB64" s="58">
        <v>101</v>
      </c>
      <c r="CC64" s="58">
        <v>69</v>
      </c>
      <c r="CD64" s="58">
        <v>0</v>
      </c>
      <c r="CE64" s="58">
        <v>110</v>
      </c>
      <c r="CF64" s="58">
        <v>85</v>
      </c>
    </row>
    <row r="65" spans="1:84" x14ac:dyDescent="0.25">
      <c r="A65" s="48" t="s">
        <v>73</v>
      </c>
      <c r="B65" s="62" t="s">
        <v>74</v>
      </c>
      <c r="C65" s="63" t="s">
        <v>75</v>
      </c>
      <c r="D65" s="17"/>
      <c r="E65" s="11"/>
      <c r="F65" s="27" t="s">
        <v>68</v>
      </c>
      <c r="G65" s="23" t="e">
        <f ca="1">G64/G8</f>
        <v>#REF!</v>
      </c>
      <c r="H65" s="76" t="e">
        <f>IF(H8=0, 0, H64/H8)</f>
        <v>#REF!</v>
      </c>
      <c r="I65" s="76">
        <v>1.4686447145542878E-2</v>
      </c>
      <c r="J65" s="76">
        <v>1.0781470741319058E-2</v>
      </c>
      <c r="K65" s="76">
        <v>7.0448646644419722E-4</v>
      </c>
      <c r="L65" s="76">
        <v>1.4434212232948544E-2</v>
      </c>
      <c r="M65" s="76">
        <v>1.3701923076923077E-2</v>
      </c>
      <c r="N65" s="76">
        <v>1.2527253242673959E-2</v>
      </c>
      <c r="O65" s="76">
        <v>1.8491861366404606E-2</v>
      </c>
      <c r="P65" s="76">
        <v>1.8994804524853533E-2</v>
      </c>
      <c r="Q65" s="76">
        <v>1.775561647868406E-2</v>
      </c>
      <c r="R65" s="76">
        <v>3.6630372913721239E-2</v>
      </c>
      <c r="S65" s="76">
        <v>5.5631981511032852E-2</v>
      </c>
      <c r="T65" s="76">
        <v>1.3191115664678546E-2</v>
      </c>
      <c r="U65" s="76">
        <v>4.8964975426159718E-3</v>
      </c>
      <c r="V65" s="76">
        <v>1.176835498467377E-2</v>
      </c>
      <c r="W65" s="76">
        <v>3.7534391341581181E-3</v>
      </c>
      <c r="X65" s="76">
        <v>2.6063975211883714E-3</v>
      </c>
      <c r="Y65" s="76">
        <v>2.3125808037583991E-3</v>
      </c>
      <c r="Z65" s="76">
        <v>1.7980058480594251E-3</v>
      </c>
      <c r="AA65" s="76">
        <v>1.8866555402365576E-3</v>
      </c>
      <c r="AB65" s="76">
        <v>1.9948858381240819E-3</v>
      </c>
      <c r="AC65" s="76">
        <v>3.0801565444267287E-3</v>
      </c>
      <c r="AD65" s="76">
        <v>0</v>
      </c>
      <c r="AE65" s="76">
        <v>2.9662856316017942E-3</v>
      </c>
      <c r="AF65" s="76">
        <v>1.5895379502185614E-3</v>
      </c>
      <c r="AG65" s="76">
        <v>5.5940522592752995E-4</v>
      </c>
      <c r="AH65" s="76">
        <v>1.6038347869963237E-3</v>
      </c>
      <c r="AI65" s="76">
        <v>0</v>
      </c>
      <c r="AJ65" s="76">
        <v>1.6544679626665708E-3</v>
      </c>
      <c r="AK65" s="76">
        <v>1.0600452765101153E-3</v>
      </c>
      <c r="AL65" s="76">
        <v>1.2567776221767389E-3</v>
      </c>
      <c r="AM65" s="76">
        <v>1.6485091743119267E-3</v>
      </c>
      <c r="AN65" s="76">
        <v>1.1275975013871238E-3</v>
      </c>
      <c r="AO65" s="76">
        <v>1.462362446532373E-3</v>
      </c>
      <c r="AP65" s="76">
        <v>7.3087394251676444E-5</v>
      </c>
      <c r="AQ65" s="76">
        <v>1.4778939121454389E-3</v>
      </c>
      <c r="AR65" s="76">
        <v>1.3112126896250296E-3</v>
      </c>
      <c r="AS65" s="76">
        <v>1.8559627351795917E-3</v>
      </c>
      <c r="AT65" s="76">
        <v>1.6558400203795696E-3</v>
      </c>
      <c r="AU65" s="76">
        <v>9.0892564988183963E-4</v>
      </c>
      <c r="AV65" s="76">
        <v>1.5439667229760414E-3</v>
      </c>
      <c r="AW65" s="76">
        <v>1.6525023607176581E-3</v>
      </c>
      <c r="AX65" s="76">
        <v>1.3250322182491424E-3</v>
      </c>
      <c r="AY65" s="76">
        <v>0</v>
      </c>
      <c r="AZ65" s="76">
        <v>2.4376151096023981E-3</v>
      </c>
      <c r="BA65" s="76">
        <v>1.514796313995636E-3</v>
      </c>
      <c r="BB65" s="76">
        <v>1.7122053204527432E-3</v>
      </c>
      <c r="BC65" s="76">
        <v>7.3825986747335065E-4</v>
      </c>
      <c r="BD65" s="76">
        <v>1.3875123885034688E-3</v>
      </c>
      <c r="BE65" s="76">
        <v>1.8710420264824411E-3</v>
      </c>
      <c r="BF65" s="76">
        <v>3.40978428627831E-3</v>
      </c>
      <c r="BG65" s="76">
        <v>1.8913035720658031E-3</v>
      </c>
      <c r="BH65" s="76">
        <v>1.811143861642814E-3</v>
      </c>
      <c r="BI65" s="76">
        <v>9.4108455555950142E-4</v>
      </c>
      <c r="BJ65" s="76">
        <v>1.0099399351512252E-3</v>
      </c>
      <c r="BK65" s="76">
        <v>1.0055392865963378E-3</v>
      </c>
      <c r="BL65" s="76">
        <v>1.0012999332466711E-3</v>
      </c>
      <c r="BM65" s="76">
        <v>2.9160664722622351E-3</v>
      </c>
      <c r="BN65" s="76">
        <v>1.7323744028557931E-3</v>
      </c>
      <c r="BO65" s="76">
        <v>1.2231988397085293E-3</v>
      </c>
      <c r="BP65" s="76">
        <v>1.2746416161757259E-3</v>
      </c>
      <c r="BQ65" s="76">
        <v>2.9333705824835872E-3</v>
      </c>
      <c r="BR65" s="76">
        <v>2.926115581565472E-3</v>
      </c>
      <c r="BS65" s="76">
        <v>1.340712984289594E-3</v>
      </c>
      <c r="BT65" s="76">
        <v>1.340712984289594E-3</v>
      </c>
      <c r="BU65" s="76">
        <v>9.7975179621162642E-4</v>
      </c>
      <c r="BV65" s="76">
        <v>1.4858841010401188E-3</v>
      </c>
      <c r="BW65" s="76">
        <v>1.1374825982139825E-3</v>
      </c>
      <c r="BX65" s="76">
        <v>1.7013391729133328E-3</v>
      </c>
      <c r="BY65" s="76">
        <v>1.7036059659612847E-3</v>
      </c>
      <c r="BZ65" s="76">
        <v>1.4793391177155015E-3</v>
      </c>
      <c r="CA65" s="76">
        <v>1.4391107288186059E-3</v>
      </c>
      <c r="CB65" s="76">
        <v>1.6673545191910855E-3</v>
      </c>
      <c r="CC65" s="76">
        <v>1.1357650776929154E-3</v>
      </c>
      <c r="CD65" s="76">
        <v>0</v>
      </c>
      <c r="CE65" s="76">
        <v>1.8084966460607656E-3</v>
      </c>
      <c r="CF65" s="76">
        <v>1.393488311092167E-3</v>
      </c>
    </row>
    <row r="66" spans="1:84" x14ac:dyDescent="0.25">
      <c r="A66" s="17"/>
      <c r="B66" s="17"/>
      <c r="C66" s="17"/>
      <c r="D66" s="17"/>
      <c r="E66" s="11"/>
      <c r="F66" s="26" t="s">
        <v>76</v>
      </c>
      <c r="G66" s="111" t="e">
        <f ca="1">(INDIRECT("H66")+INDIRECT("I66")+INDIRECT("J66")+INDIRECT("K66")+INDIRECT("L66")+INDIRECT("M66")+INDIRECT("N66")+INDIRECT("O66")+INDIRECT("P66")+INDIRECT("Q66")+INDIRECT("R66")+INDIRECT("S66")) / 12</f>
        <v>#REF!</v>
      </c>
      <c r="H66" s="58" t="e">
        <f>#REF!</f>
        <v>#REF!</v>
      </c>
      <c r="I66" s="58">
        <v>55</v>
      </c>
      <c r="J66" s="58">
        <v>4</v>
      </c>
      <c r="K66" s="58">
        <v>19</v>
      </c>
      <c r="L66" s="58">
        <v>1</v>
      </c>
      <c r="M66" s="58">
        <v>5</v>
      </c>
      <c r="N66" s="58">
        <v>11</v>
      </c>
      <c r="O66" s="58">
        <v>0</v>
      </c>
      <c r="P66" s="58">
        <v>1</v>
      </c>
      <c r="Q66" s="58">
        <v>0</v>
      </c>
      <c r="R66" s="58">
        <v>0</v>
      </c>
      <c r="S66" s="58">
        <v>1</v>
      </c>
      <c r="T66" s="58">
        <v>0</v>
      </c>
      <c r="U66" s="58">
        <v>0</v>
      </c>
      <c r="V66" s="58">
        <v>0</v>
      </c>
      <c r="W66" s="58">
        <v>0</v>
      </c>
      <c r="X66" s="58">
        <v>1</v>
      </c>
      <c r="Y66" s="58">
        <v>0</v>
      </c>
      <c r="Z66" s="58">
        <v>0</v>
      </c>
      <c r="AA66" s="58">
        <v>0</v>
      </c>
      <c r="AB66" s="58">
        <v>0</v>
      </c>
      <c r="AC66" s="58">
        <v>18</v>
      </c>
      <c r="AD66" s="58">
        <v>0</v>
      </c>
      <c r="AE66" s="58">
        <v>1</v>
      </c>
      <c r="AF66" s="58">
        <v>0</v>
      </c>
      <c r="AG66" s="58">
        <v>0</v>
      </c>
      <c r="AH66" s="58">
        <v>1</v>
      </c>
      <c r="AI66" s="58">
        <v>1</v>
      </c>
      <c r="AJ66" s="58">
        <v>1</v>
      </c>
      <c r="AK66" s="58">
        <v>0</v>
      </c>
      <c r="AL66" s="58">
        <v>0</v>
      </c>
      <c r="AM66" s="58">
        <v>2</v>
      </c>
      <c r="AN66" s="58">
        <v>2</v>
      </c>
      <c r="AO66" s="58">
        <v>1</v>
      </c>
      <c r="AP66" s="58">
        <v>62</v>
      </c>
      <c r="AQ66" s="58">
        <v>1</v>
      </c>
      <c r="AR66" s="58">
        <v>0</v>
      </c>
      <c r="AS66" s="58">
        <v>1</v>
      </c>
      <c r="AT66" s="58">
        <v>2</v>
      </c>
      <c r="AU66" s="58">
        <v>0</v>
      </c>
      <c r="AV66" s="58">
        <v>0</v>
      </c>
      <c r="AW66" s="58">
        <v>2</v>
      </c>
      <c r="AX66" s="58">
        <v>2</v>
      </c>
      <c r="AY66" s="58">
        <v>3</v>
      </c>
      <c r="AZ66" s="58">
        <v>2</v>
      </c>
      <c r="BA66" s="58">
        <v>2</v>
      </c>
      <c r="BB66" s="58">
        <v>0</v>
      </c>
      <c r="BC66" s="58">
        <v>1</v>
      </c>
      <c r="BD66" s="58">
        <v>1</v>
      </c>
      <c r="BE66" s="58">
        <v>1</v>
      </c>
      <c r="BF66" s="58">
        <v>34</v>
      </c>
      <c r="BG66" s="58">
        <v>0</v>
      </c>
      <c r="BH66" s="58">
        <v>3</v>
      </c>
      <c r="BI66" s="58">
        <v>2</v>
      </c>
      <c r="BJ66" s="58">
        <v>2</v>
      </c>
      <c r="BK66" s="58">
        <v>2</v>
      </c>
      <c r="BL66" s="58">
        <v>2</v>
      </c>
      <c r="BM66" s="58">
        <v>2</v>
      </c>
      <c r="BN66" s="58">
        <v>0</v>
      </c>
      <c r="BO66" s="58">
        <v>1</v>
      </c>
      <c r="BP66" s="58">
        <v>0</v>
      </c>
      <c r="BQ66" s="58">
        <v>1</v>
      </c>
      <c r="BR66" s="58">
        <v>1</v>
      </c>
      <c r="BS66" s="58">
        <v>3</v>
      </c>
      <c r="BT66" s="58">
        <v>2</v>
      </c>
      <c r="BU66" s="58">
        <v>2</v>
      </c>
      <c r="BV66" s="58">
        <v>2</v>
      </c>
      <c r="BW66" s="58">
        <v>0</v>
      </c>
      <c r="BX66" s="58">
        <v>0</v>
      </c>
      <c r="BY66" s="58">
        <v>0</v>
      </c>
      <c r="BZ66" s="58">
        <v>2</v>
      </c>
      <c r="CA66" s="58">
        <v>0</v>
      </c>
      <c r="CB66" s="58">
        <v>0</v>
      </c>
      <c r="CC66" s="58">
        <v>1</v>
      </c>
      <c r="CD66" s="58">
        <v>0</v>
      </c>
      <c r="CE66" s="58">
        <v>0</v>
      </c>
      <c r="CF66" s="58">
        <v>0</v>
      </c>
    </row>
    <row r="67" spans="1:84" x14ac:dyDescent="0.25">
      <c r="A67" s="48" t="s">
        <v>73</v>
      </c>
      <c r="B67" s="62" t="s">
        <v>74</v>
      </c>
      <c r="C67" s="63" t="s">
        <v>75</v>
      </c>
      <c r="D67" s="17"/>
      <c r="E67" s="11"/>
      <c r="F67" s="27" t="s">
        <v>68</v>
      </c>
      <c r="G67" s="23" t="e">
        <f ca="1">G66/G8</f>
        <v>#REF!</v>
      </c>
      <c r="H67" s="76" t="e">
        <f>IF(H5=0, 0, H66/H5)</f>
        <v>#REF!</v>
      </c>
      <c r="I67" s="76">
        <v>1.0444360045575389E-2</v>
      </c>
      <c r="J67" s="76">
        <v>7.6234038498189437E-4</v>
      </c>
      <c r="K67" s="76">
        <v>3.629417382999045E-3</v>
      </c>
      <c r="L67" s="76">
        <v>1.9175455417066154E-4</v>
      </c>
      <c r="M67" s="76">
        <v>9.6283458501829388E-4</v>
      </c>
      <c r="N67" s="76">
        <v>2.1301316808675446E-3</v>
      </c>
      <c r="O67" s="76">
        <v>0</v>
      </c>
      <c r="P67" s="76">
        <v>1.9481784531463081E-4</v>
      </c>
      <c r="Q67" s="76">
        <v>0</v>
      </c>
      <c r="R67" s="76">
        <v>0</v>
      </c>
      <c r="S67" s="76">
        <v>1.9580967299784609E-4</v>
      </c>
      <c r="T67" s="76">
        <v>0</v>
      </c>
      <c r="U67" s="76">
        <v>0</v>
      </c>
      <c r="V67" s="76">
        <v>0</v>
      </c>
      <c r="W67" s="76">
        <v>0</v>
      </c>
      <c r="X67" s="76">
        <v>1.9716088328075709E-4</v>
      </c>
      <c r="Y67" s="76">
        <v>0</v>
      </c>
      <c r="Z67" s="76">
        <v>0</v>
      </c>
      <c r="AA67" s="76">
        <v>0</v>
      </c>
      <c r="AB67" s="76">
        <v>0</v>
      </c>
      <c r="AC67" s="76">
        <v>3.5892323030907278E-3</v>
      </c>
      <c r="AD67" s="76">
        <v>0</v>
      </c>
      <c r="AE67" s="76">
        <v>2.0000000000000001E-4</v>
      </c>
      <c r="AF67" s="76">
        <v>0</v>
      </c>
      <c r="AG67" s="76">
        <v>0</v>
      </c>
      <c r="AH67" s="76">
        <v>2.0044097013429546E-4</v>
      </c>
      <c r="AI67" s="76">
        <v>2.011667672500503E-4</v>
      </c>
      <c r="AJ67" s="76">
        <v>2.0145044319097501E-4</v>
      </c>
      <c r="AK67" s="76">
        <v>0</v>
      </c>
      <c r="AL67" s="76">
        <v>0</v>
      </c>
      <c r="AM67" s="76">
        <v>4.0617384240454913E-4</v>
      </c>
      <c r="AN67" s="76">
        <v>4.0567951318458417E-4</v>
      </c>
      <c r="AO67" s="76">
        <v>2.1349274124679761E-4</v>
      </c>
      <c r="AP67" s="76">
        <v>1.3279074748340116E-2</v>
      </c>
      <c r="AQ67" s="76">
        <v>2.0429009193054137E-4</v>
      </c>
      <c r="AR67" s="76">
        <v>0</v>
      </c>
      <c r="AS67" s="76">
        <v>2.1565667457407807E-4</v>
      </c>
      <c r="AT67" s="76">
        <v>4.3224551545277719E-4</v>
      </c>
      <c r="AU67" s="76">
        <v>0</v>
      </c>
      <c r="AV67" s="76">
        <v>0</v>
      </c>
      <c r="AW67" s="76">
        <v>4.3449923962633063E-4</v>
      </c>
      <c r="AX67" s="76">
        <v>4.3497172683775554E-4</v>
      </c>
      <c r="AY67" s="76">
        <v>6.5473592317765166E-4</v>
      </c>
      <c r="AZ67" s="76">
        <v>4.3734966105401271E-4</v>
      </c>
      <c r="BA67" s="76">
        <v>4.3734966105401271E-4</v>
      </c>
      <c r="BB67" s="76">
        <v>0</v>
      </c>
      <c r="BC67" s="76">
        <v>2.2084805653710247E-4</v>
      </c>
      <c r="BD67" s="76">
        <v>2.2094564737074681E-4</v>
      </c>
      <c r="BE67" s="76">
        <v>2.2197558268590456E-4</v>
      </c>
      <c r="BF67" s="76">
        <v>7.5639599555061181E-3</v>
      </c>
      <c r="BG67" s="76">
        <v>0</v>
      </c>
      <c r="BH67" s="76">
        <v>6.7159167226326397E-4</v>
      </c>
      <c r="BI67" s="76">
        <v>4.4873233116446041E-4</v>
      </c>
      <c r="BJ67" s="76">
        <v>4.5136538027533288E-4</v>
      </c>
      <c r="BK67" s="76">
        <v>4.5310376076121433E-4</v>
      </c>
      <c r="BL67" s="76">
        <v>4.5662100456621003E-4</v>
      </c>
      <c r="BM67" s="76">
        <v>4.5662100456621003E-4</v>
      </c>
      <c r="BN67" s="76">
        <v>0</v>
      </c>
      <c r="BO67" s="76">
        <v>2.2935779816513763E-4</v>
      </c>
      <c r="BP67" s="76">
        <v>0</v>
      </c>
      <c r="BQ67" s="76">
        <v>2.3030861354214648E-4</v>
      </c>
      <c r="BR67" s="76">
        <v>2.30361667818475E-4</v>
      </c>
      <c r="BS67" s="76">
        <v>6.9946374446257871E-4</v>
      </c>
      <c r="BT67" s="76">
        <v>4.6630916297505244E-4</v>
      </c>
      <c r="BU67" s="76">
        <v>4.6630916297505244E-4</v>
      </c>
      <c r="BV67" s="76">
        <v>4.675081813931744E-4</v>
      </c>
      <c r="BW67" s="76">
        <v>0</v>
      </c>
      <c r="BX67" s="76">
        <v>0</v>
      </c>
      <c r="BY67" s="76">
        <v>0</v>
      </c>
      <c r="BZ67" s="76">
        <v>4.7158688988446123E-4</v>
      </c>
      <c r="CA67" s="76">
        <v>0</v>
      </c>
      <c r="CB67" s="76">
        <v>0</v>
      </c>
      <c r="CC67" s="76">
        <v>2.3758612497030174E-4</v>
      </c>
      <c r="CD67" s="76">
        <v>0</v>
      </c>
      <c r="CE67" s="76">
        <v>0</v>
      </c>
      <c r="CF67" s="76">
        <v>0</v>
      </c>
    </row>
    <row r="68" spans="1:84" x14ac:dyDescent="0.25">
      <c r="A68" s="17"/>
      <c r="B68" s="17"/>
      <c r="C68" s="17"/>
      <c r="D68" s="17"/>
      <c r="E68" s="11"/>
      <c r="F68" s="26" t="s">
        <v>77</v>
      </c>
      <c r="G68" s="111" t="e">
        <f ca="1">(INDIRECT("H68")+INDIRECT("I68")+INDIRECT("J68")+INDIRECT("K68")+INDIRECT("L68")+INDIRECT("M68")+INDIRECT("N68")+INDIRECT("O68")+INDIRECT("P68")+INDIRECT("Q68")+INDIRECT("R68")+INDIRECT("S68")) / 12</f>
        <v>#REF!</v>
      </c>
      <c r="H68" s="58" t="e">
        <f>#REF!</f>
        <v>#REF!</v>
      </c>
      <c r="I68" s="58">
        <v>734</v>
      </c>
      <c r="J68" s="58">
        <v>576</v>
      </c>
      <c r="K68" s="58">
        <v>851</v>
      </c>
      <c r="L68" s="58">
        <v>778</v>
      </c>
      <c r="M68" s="58">
        <v>736</v>
      </c>
      <c r="N68" s="58">
        <v>667</v>
      </c>
      <c r="O68" s="58">
        <v>1002</v>
      </c>
      <c r="P68" s="58">
        <v>1030</v>
      </c>
      <c r="Q68" s="58">
        <v>965</v>
      </c>
      <c r="R68" s="58">
        <v>1995</v>
      </c>
      <c r="S68" s="58">
        <v>3032</v>
      </c>
      <c r="T68" s="58">
        <v>721</v>
      </c>
      <c r="U68" s="58">
        <v>268</v>
      </c>
      <c r="V68" s="58">
        <v>645</v>
      </c>
      <c r="W68" s="58">
        <v>206</v>
      </c>
      <c r="X68" s="58">
        <v>142</v>
      </c>
      <c r="Y68" s="58">
        <v>127</v>
      </c>
      <c r="Z68" s="58">
        <v>99</v>
      </c>
      <c r="AA68" s="58">
        <v>104</v>
      </c>
      <c r="AB68" s="58">
        <v>110</v>
      </c>
      <c r="AC68" s="58">
        <v>152</v>
      </c>
      <c r="AD68" s="58">
        <v>88</v>
      </c>
      <c r="AE68" s="58">
        <v>163</v>
      </c>
      <c r="AF68" s="58">
        <v>88</v>
      </c>
      <c r="AG68" s="58">
        <v>31</v>
      </c>
      <c r="AH68" s="58">
        <v>88</v>
      </c>
      <c r="AI68" s="58">
        <v>149</v>
      </c>
      <c r="AJ68" s="58">
        <v>91</v>
      </c>
      <c r="AK68" s="58">
        <v>59</v>
      </c>
      <c r="AL68" s="58">
        <v>70</v>
      </c>
      <c r="AM68" s="58">
        <v>90</v>
      </c>
      <c r="AN68" s="58">
        <v>61</v>
      </c>
      <c r="AO68" s="58">
        <v>79</v>
      </c>
      <c r="AP68" s="58">
        <v>0</v>
      </c>
      <c r="AQ68" s="58">
        <v>82</v>
      </c>
      <c r="AR68" s="58">
        <v>72</v>
      </c>
      <c r="AS68" s="58">
        <v>101</v>
      </c>
      <c r="AT68" s="58">
        <v>89</v>
      </c>
      <c r="AU68" s="58">
        <v>50</v>
      </c>
      <c r="AV68" s="58">
        <v>85</v>
      </c>
      <c r="AW68" s="58">
        <v>89</v>
      </c>
      <c r="AX68" s="58">
        <v>71</v>
      </c>
      <c r="AY68" s="58">
        <v>75</v>
      </c>
      <c r="AZ68" s="58">
        <v>133</v>
      </c>
      <c r="BA68" s="58">
        <v>82</v>
      </c>
      <c r="BB68" s="58">
        <v>95</v>
      </c>
      <c r="BC68" s="58">
        <v>40</v>
      </c>
      <c r="BD68" s="58">
        <v>76</v>
      </c>
      <c r="BE68" s="58">
        <v>103</v>
      </c>
      <c r="BF68" s="58">
        <v>156</v>
      </c>
      <c r="BG68" s="58">
        <v>106</v>
      </c>
      <c r="BH68" s="58">
        <v>99</v>
      </c>
      <c r="BI68" s="58">
        <v>51</v>
      </c>
      <c r="BJ68" s="58">
        <v>55</v>
      </c>
      <c r="BK68" s="58">
        <v>55</v>
      </c>
      <c r="BL68" s="58">
        <v>55</v>
      </c>
      <c r="BM68" s="58">
        <v>164</v>
      </c>
      <c r="BN68" s="58">
        <v>99</v>
      </c>
      <c r="BO68" s="58">
        <v>69</v>
      </c>
      <c r="BP68" s="58">
        <v>73</v>
      </c>
      <c r="BQ68" s="58">
        <v>167</v>
      </c>
      <c r="BR68" s="58">
        <v>167</v>
      </c>
      <c r="BS68" s="58">
        <v>75</v>
      </c>
      <c r="BT68" s="58">
        <v>76</v>
      </c>
      <c r="BU68" s="58">
        <v>55</v>
      </c>
      <c r="BV68" s="58">
        <v>85</v>
      </c>
      <c r="BW68" s="58">
        <v>67</v>
      </c>
      <c r="BX68" s="58">
        <v>88</v>
      </c>
      <c r="BY68" s="58">
        <v>102</v>
      </c>
      <c r="BZ68" s="58">
        <v>87</v>
      </c>
      <c r="CA68" s="58">
        <v>87</v>
      </c>
      <c r="CB68" s="58">
        <v>101</v>
      </c>
      <c r="CC68" s="58">
        <v>68</v>
      </c>
      <c r="CD68" s="58">
        <v>159</v>
      </c>
      <c r="CE68" s="58">
        <v>110</v>
      </c>
      <c r="CF68" s="58">
        <v>85</v>
      </c>
    </row>
    <row r="69" spans="1:84" x14ac:dyDescent="0.25">
      <c r="A69" s="48" t="s">
        <v>73</v>
      </c>
      <c r="B69" s="62" t="s">
        <v>74</v>
      </c>
      <c r="C69" s="63" t="s">
        <v>75</v>
      </c>
      <c r="D69" s="17"/>
      <c r="E69" s="11"/>
      <c r="F69" s="27" t="s">
        <v>68</v>
      </c>
      <c r="G69" s="23" t="e">
        <f ca="1">G68/G8</f>
        <v>#REF!</v>
      </c>
      <c r="H69" s="76" t="e">
        <f>IF(H6=0, 0, H68/H6)</f>
        <v>#REF!</v>
      </c>
      <c r="I69" s="76">
        <v>1.5147450316775697E-2</v>
      </c>
      <c r="J69" s="76">
        <v>1.1864302045356238E-2</v>
      </c>
      <c r="K69" s="76">
        <v>1.7472538753721383E-2</v>
      </c>
      <c r="L69" s="76">
        <v>1.5957665012101573E-2</v>
      </c>
      <c r="M69" s="76">
        <v>1.5055127129911838E-2</v>
      </c>
      <c r="N69" s="76">
        <v>1.3623922545855632E-2</v>
      </c>
      <c r="O69" s="76">
        <v>2.0435217098688639E-2</v>
      </c>
      <c r="P69" s="76">
        <v>2.0958388442364431E-2</v>
      </c>
      <c r="Q69" s="76">
        <v>1.960107247318817E-2</v>
      </c>
      <c r="R69" s="76">
        <v>4.0424712771777671E-2</v>
      </c>
      <c r="S69" s="76">
        <v>6.1361612563749696E-2</v>
      </c>
      <c r="T69" s="76">
        <v>1.4548022598870057E-2</v>
      </c>
      <c r="U69" s="76">
        <v>5.3986543652552272E-3</v>
      </c>
      <c r="V69" s="76">
        <v>1.2973429611601665E-2</v>
      </c>
      <c r="W69" s="76">
        <v>4.1366292495833247E-3</v>
      </c>
      <c r="X69" s="76">
        <v>2.8518064788223244E-3</v>
      </c>
      <c r="Y69" s="76">
        <v>2.5474385204798011E-3</v>
      </c>
      <c r="Z69" s="76">
        <v>1.9792874565156544E-3</v>
      </c>
      <c r="AA69" s="76">
        <v>2.0761798291144295E-3</v>
      </c>
      <c r="AB69" s="76">
        <v>2.1949954104641418E-3</v>
      </c>
      <c r="AC69" s="76">
        <v>3.0292763616796541E-3</v>
      </c>
      <c r="AD69" s="76">
        <v>1.752150366358713E-3</v>
      </c>
      <c r="AE69" s="76">
        <v>3.2413299395482025E-3</v>
      </c>
      <c r="AF69" s="76">
        <v>1.7471757301407668E-3</v>
      </c>
      <c r="AG69" s="76">
        <v>6.1472565388962701E-4</v>
      </c>
      <c r="AH69" s="76">
        <v>1.7424707443122192E-3</v>
      </c>
      <c r="AI69" s="76">
        <v>2.9478099157203338E-3</v>
      </c>
      <c r="AJ69" s="76">
        <v>1.7968919692751219E-3</v>
      </c>
      <c r="AK69" s="76">
        <v>1.1635933339907308E-3</v>
      </c>
      <c r="AL69" s="76">
        <v>1.3789299503585218E-3</v>
      </c>
      <c r="AM69" s="76">
        <v>1.7687288735162331E-3</v>
      </c>
      <c r="AN69" s="76">
        <v>1.1974637325533461E-3</v>
      </c>
      <c r="AO69" s="76">
        <v>1.5793051057534685E-3</v>
      </c>
      <c r="AP69" s="76">
        <v>0</v>
      </c>
      <c r="AQ69" s="76">
        <v>1.5995006437014786E-3</v>
      </c>
      <c r="AR69" s="76">
        <v>1.4323512443551434E-3</v>
      </c>
      <c r="AS69" s="76">
        <v>2.0071143260269072E-3</v>
      </c>
      <c r="AT69" s="76">
        <v>1.7683290284124776E-3</v>
      </c>
      <c r="AU69" s="76">
        <v>9.9235883695544314E-4</v>
      </c>
      <c r="AV69" s="76">
        <v>1.6852707337867041E-3</v>
      </c>
      <c r="AW69" s="76">
        <v>1.7635985336371743E-3</v>
      </c>
      <c r="AX69" s="76">
        <v>1.4060798098821665E-3</v>
      </c>
      <c r="AY69" s="76">
        <v>1.4821841465583684E-3</v>
      </c>
      <c r="AZ69" s="76">
        <v>2.6176464799543388E-3</v>
      </c>
      <c r="BA69" s="76">
        <v>1.6116352201257862E-3</v>
      </c>
      <c r="BB69" s="76">
        <v>1.865158832999568E-3</v>
      </c>
      <c r="BC69" s="76">
        <v>7.8419071518193227E-4</v>
      </c>
      <c r="BD69" s="76">
        <v>1.491102434813318E-3</v>
      </c>
      <c r="BE69" s="76">
        <v>2.0164842694649463E-3</v>
      </c>
      <c r="BF69" s="76">
        <v>3.0452690963749585E-3</v>
      </c>
      <c r="BG69" s="76">
        <v>2.0554585999612179E-3</v>
      </c>
      <c r="BH69" s="76">
        <v>1.9093170816377697E-3</v>
      </c>
      <c r="BI69" s="76">
        <v>9.8339792907965523E-4</v>
      </c>
      <c r="BJ69" s="76">
        <v>1.0575296108291032E-3</v>
      </c>
      <c r="BK69" s="76">
        <v>1.0521885521885522E-3</v>
      </c>
      <c r="BL69" s="76">
        <v>1.0467019373501312E-3</v>
      </c>
      <c r="BM69" s="76">
        <v>3.121074867734937E-3</v>
      </c>
      <c r="BN69" s="76">
        <v>1.8758882046423495E-3</v>
      </c>
      <c r="BO69" s="76">
        <v>1.3051620103278038E-3</v>
      </c>
      <c r="BP69" s="76">
        <v>1.3794145991194422E-3</v>
      </c>
      <c r="BQ69" s="76">
        <v>3.1551105233327036E-3</v>
      </c>
      <c r="BR69" s="76">
        <v>3.1466093870706384E-3</v>
      </c>
      <c r="BS69" s="76">
        <v>1.3917497077325614E-3</v>
      </c>
      <c r="BT69" s="76">
        <v>1.410306370502329E-3</v>
      </c>
      <c r="BU69" s="76">
        <v>1.0206164523372118E-3</v>
      </c>
      <c r="BV69" s="76">
        <v>1.5661562839717723E-3</v>
      </c>
      <c r="BW69" s="76">
        <v>1.2261181465485689E-3</v>
      </c>
      <c r="BX69" s="76">
        <v>1.5970382200283112E-3</v>
      </c>
      <c r="BY69" s="76">
        <v>1.8340375797896251E-3</v>
      </c>
      <c r="BZ69" s="76">
        <v>1.555766170132866E-3</v>
      </c>
      <c r="CA69" s="76">
        <v>1.5475195218698306E-3</v>
      </c>
      <c r="CB69" s="76">
        <v>1.7923373143333748E-3</v>
      </c>
      <c r="CC69" s="76">
        <v>1.2026245512265002E-3</v>
      </c>
      <c r="CD69" s="76">
        <v>2.809336183896673E-3</v>
      </c>
      <c r="CE69" s="76">
        <v>1.9415762068661195E-3</v>
      </c>
      <c r="CF69" s="76">
        <v>1.4956888967094845E-3</v>
      </c>
    </row>
    <row r="70" spans="1:84" x14ac:dyDescent="0.25">
      <c r="A70" s="17"/>
      <c r="B70" s="17"/>
      <c r="C70" s="17"/>
      <c r="D70" s="17"/>
      <c r="E70" s="11"/>
      <c r="F70" s="26" t="s">
        <v>78</v>
      </c>
      <c r="G70" s="111" t="e">
        <f ca="1">(INDIRECT("H70")+INDIRECT("I70")+INDIRECT("J70")+INDIRECT("K70")+INDIRECT("L70")+INDIRECT("M70")+INDIRECT("N70")+INDIRECT("O70")+INDIRECT("P70")+INDIRECT("Q70")+INDIRECT("R70")+INDIRECT("S70")) / 12</f>
        <v>#REF!</v>
      </c>
      <c r="H70" s="58" t="e">
        <f>#REF!</f>
        <v>#REF!</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v>0</v>
      </c>
      <c r="AA70" s="58">
        <v>0</v>
      </c>
      <c r="AB70" s="58">
        <v>0</v>
      </c>
      <c r="AC70" s="58">
        <v>0</v>
      </c>
      <c r="AD70" s="58">
        <v>0</v>
      </c>
      <c r="AE70" s="58">
        <v>0</v>
      </c>
      <c r="AF70" s="58">
        <v>0</v>
      </c>
      <c r="AG70" s="58">
        <v>0</v>
      </c>
      <c r="AH70" s="58">
        <v>0</v>
      </c>
      <c r="AI70" s="58">
        <v>0</v>
      </c>
      <c r="AJ70" s="58">
        <v>0</v>
      </c>
      <c r="AK70" s="58">
        <v>0</v>
      </c>
      <c r="AL70" s="58">
        <v>0</v>
      </c>
      <c r="AM70" s="58">
        <v>0</v>
      </c>
      <c r="AN70" s="58">
        <v>0</v>
      </c>
      <c r="AO70" s="58">
        <v>0</v>
      </c>
      <c r="AP70" s="58">
        <v>0</v>
      </c>
      <c r="AQ70" s="58">
        <v>0</v>
      </c>
      <c r="AR70" s="58">
        <v>0</v>
      </c>
      <c r="AS70" s="58">
        <v>0</v>
      </c>
      <c r="AT70" s="58">
        <v>0</v>
      </c>
      <c r="AU70" s="58">
        <v>0</v>
      </c>
      <c r="AV70" s="58">
        <v>0</v>
      </c>
      <c r="AW70" s="58">
        <v>0</v>
      </c>
      <c r="AX70" s="58">
        <v>0</v>
      </c>
      <c r="AY70" s="58">
        <v>0</v>
      </c>
      <c r="AZ70" s="58">
        <v>0</v>
      </c>
      <c r="BA70" s="58">
        <v>0</v>
      </c>
      <c r="BB70" s="58">
        <v>0</v>
      </c>
      <c r="BC70" s="58">
        <v>0</v>
      </c>
      <c r="BD70" s="58">
        <v>0</v>
      </c>
      <c r="BE70" s="58">
        <v>0</v>
      </c>
      <c r="BF70" s="58">
        <v>0</v>
      </c>
      <c r="BG70" s="58">
        <v>0</v>
      </c>
      <c r="BH70" s="58">
        <v>0</v>
      </c>
      <c r="BI70" s="58">
        <v>0</v>
      </c>
      <c r="BJ70" s="58">
        <v>0</v>
      </c>
      <c r="BK70" s="58">
        <v>0</v>
      </c>
      <c r="BL70" s="58">
        <v>0</v>
      </c>
      <c r="BM70" s="58">
        <v>0</v>
      </c>
      <c r="BN70" s="58">
        <v>0</v>
      </c>
      <c r="BO70" s="58">
        <v>0</v>
      </c>
      <c r="BP70" s="58">
        <v>0</v>
      </c>
      <c r="BQ70" s="58">
        <v>0</v>
      </c>
      <c r="BR70" s="58">
        <v>0</v>
      </c>
      <c r="BS70" s="58">
        <v>0</v>
      </c>
      <c r="BT70" s="58">
        <v>0</v>
      </c>
      <c r="BU70" s="58">
        <v>0</v>
      </c>
      <c r="BV70" s="58">
        <v>0</v>
      </c>
      <c r="BW70" s="58">
        <v>0</v>
      </c>
      <c r="BX70" s="58">
        <v>0</v>
      </c>
      <c r="BY70" s="58">
        <v>0</v>
      </c>
      <c r="BZ70" s="58">
        <v>0</v>
      </c>
      <c r="CA70" s="58">
        <v>0</v>
      </c>
      <c r="CB70" s="58">
        <v>0</v>
      </c>
      <c r="CC70" s="58">
        <v>0</v>
      </c>
      <c r="CD70" s="58">
        <v>0</v>
      </c>
      <c r="CE70" s="58">
        <v>0</v>
      </c>
      <c r="CF70" s="58">
        <v>0</v>
      </c>
    </row>
    <row r="71" spans="1:84" x14ac:dyDescent="0.25">
      <c r="A71" s="48" t="s">
        <v>73</v>
      </c>
      <c r="B71" s="62" t="s">
        <v>74</v>
      </c>
      <c r="C71" s="63" t="s">
        <v>75</v>
      </c>
      <c r="D71" s="17"/>
      <c r="E71" s="11"/>
      <c r="F71" s="27" t="s">
        <v>68</v>
      </c>
      <c r="G71" s="23" t="e">
        <f ca="1">G70/G8</f>
        <v>#REF!</v>
      </c>
      <c r="H71" s="76" t="e">
        <f>IF(H7=0, 0, H70/H7)</f>
        <v>#REF!</v>
      </c>
      <c r="I71" s="76">
        <v>0</v>
      </c>
      <c r="J71" s="76">
        <v>0</v>
      </c>
      <c r="K71" s="76">
        <v>0</v>
      </c>
      <c r="L71" s="76">
        <v>0</v>
      </c>
      <c r="M71" s="76">
        <v>0</v>
      </c>
      <c r="N71" s="76">
        <v>0</v>
      </c>
      <c r="O71" s="76">
        <v>0</v>
      </c>
      <c r="P71" s="76">
        <v>0</v>
      </c>
      <c r="Q71" s="76">
        <v>0</v>
      </c>
      <c r="R71" s="76">
        <v>0</v>
      </c>
      <c r="S71" s="76">
        <v>0</v>
      </c>
      <c r="T71" s="76">
        <v>0</v>
      </c>
      <c r="U71" s="76">
        <v>0</v>
      </c>
      <c r="V71" s="76">
        <v>0</v>
      </c>
      <c r="W71" s="76">
        <v>0</v>
      </c>
      <c r="X71" s="76">
        <v>0</v>
      </c>
      <c r="Y71" s="76">
        <v>0</v>
      </c>
      <c r="Z71" s="76">
        <v>0</v>
      </c>
      <c r="AA71" s="76">
        <v>0</v>
      </c>
      <c r="AB71" s="76">
        <v>0</v>
      </c>
      <c r="AC71" s="76">
        <v>0</v>
      </c>
      <c r="AD71" s="76">
        <v>0</v>
      </c>
      <c r="AE71" s="76">
        <v>0</v>
      </c>
      <c r="AF71" s="76">
        <v>0</v>
      </c>
      <c r="AG71" s="76">
        <v>0</v>
      </c>
      <c r="AH71" s="76">
        <v>0</v>
      </c>
      <c r="AI71" s="76">
        <v>0</v>
      </c>
      <c r="AJ71" s="76">
        <v>0</v>
      </c>
      <c r="AK71" s="76">
        <v>0</v>
      </c>
      <c r="AL71" s="76">
        <v>0</v>
      </c>
      <c r="AM71" s="76">
        <v>0</v>
      </c>
      <c r="AN71" s="76">
        <v>0</v>
      </c>
      <c r="AO71" s="76">
        <v>0</v>
      </c>
      <c r="AP71" s="76">
        <v>0</v>
      </c>
      <c r="AQ71" s="76">
        <v>0</v>
      </c>
      <c r="AR71" s="76">
        <v>0</v>
      </c>
      <c r="AS71" s="76">
        <v>0</v>
      </c>
      <c r="AT71" s="76">
        <v>0</v>
      </c>
      <c r="AU71" s="76">
        <v>0</v>
      </c>
      <c r="AV71" s="76">
        <v>0</v>
      </c>
      <c r="AW71" s="76">
        <v>0</v>
      </c>
      <c r="AX71" s="76">
        <v>0</v>
      </c>
      <c r="AY71" s="76">
        <v>0</v>
      </c>
      <c r="AZ71" s="76">
        <v>0</v>
      </c>
      <c r="BA71" s="76">
        <v>0</v>
      </c>
      <c r="BB71" s="76">
        <v>0</v>
      </c>
      <c r="BC71" s="76">
        <v>0</v>
      </c>
      <c r="BD71" s="76">
        <v>0</v>
      </c>
      <c r="BE71" s="76">
        <v>0</v>
      </c>
      <c r="BF71" s="76">
        <v>0</v>
      </c>
      <c r="BG71" s="76">
        <v>0</v>
      </c>
      <c r="BH71" s="76">
        <v>0</v>
      </c>
      <c r="BI71" s="76">
        <v>0</v>
      </c>
      <c r="BJ71" s="76">
        <v>0</v>
      </c>
      <c r="BK71" s="76">
        <v>0</v>
      </c>
      <c r="BL71" s="76">
        <v>0</v>
      </c>
      <c r="BM71" s="76">
        <v>0</v>
      </c>
      <c r="BN71" s="76">
        <v>0</v>
      </c>
      <c r="BO71" s="76">
        <v>0</v>
      </c>
      <c r="BP71" s="76">
        <v>0</v>
      </c>
      <c r="BQ71" s="76">
        <v>0</v>
      </c>
      <c r="BR71" s="76">
        <v>0</v>
      </c>
      <c r="BS71" s="76">
        <v>0</v>
      </c>
      <c r="BT71" s="76">
        <v>0</v>
      </c>
      <c r="BU71" s="76">
        <v>0</v>
      </c>
      <c r="BV71" s="76">
        <v>0</v>
      </c>
      <c r="BW71" s="76">
        <v>0</v>
      </c>
      <c r="BX71" s="76">
        <v>0</v>
      </c>
      <c r="BY71" s="76">
        <v>0</v>
      </c>
      <c r="BZ71" s="76">
        <v>0</v>
      </c>
      <c r="CA71" s="76">
        <v>0</v>
      </c>
      <c r="CB71" s="76">
        <v>0</v>
      </c>
      <c r="CC71" s="76">
        <v>0</v>
      </c>
      <c r="CD71" s="76">
        <v>0</v>
      </c>
      <c r="CE71" s="76">
        <v>0</v>
      </c>
      <c r="CF71" s="76">
        <v>0</v>
      </c>
    </row>
    <row r="72" spans="1:84" ht="13.8" thickBot="1" x14ac:dyDescent="0.3">
      <c r="A72" s="17"/>
      <c r="B72" s="17"/>
      <c r="C72" s="17"/>
      <c r="D72" s="17"/>
      <c r="E72" s="11"/>
      <c r="F72" s="37"/>
      <c r="G72" s="1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row>
    <row r="73" spans="1:84" ht="13.8" thickBot="1" x14ac:dyDescent="0.3">
      <c r="A73" s="17"/>
      <c r="B73" s="17"/>
      <c r="C73" s="17"/>
      <c r="D73" s="17"/>
      <c r="E73" s="11"/>
      <c r="F73" s="25" t="s">
        <v>79</v>
      </c>
      <c r="G73" s="1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row>
    <row r="74" spans="1:84" x14ac:dyDescent="0.25">
      <c r="A74" s="17"/>
      <c r="B74" s="17"/>
      <c r="C74" s="17"/>
      <c r="D74" s="17"/>
      <c r="E74" s="11"/>
      <c r="F74" s="26" t="s">
        <v>80</v>
      </c>
      <c r="G74" s="111" t="e">
        <f ca="1">(INDIRECT("H74")+INDIRECT("I74")+INDIRECT("J74")+INDIRECT("K74")+INDIRECT("L74")+INDIRECT("M74")+INDIRECT("N74")+INDIRECT("O74")+INDIRECT("P74")+INDIRECT("Q74")+INDIRECT("R74")+INDIRECT("S74")) / 12</f>
        <v>#REF!</v>
      </c>
      <c r="H74" s="71" t="e">
        <f>#REF!</f>
        <v>#REF!</v>
      </c>
      <c r="I74" s="71">
        <v>451</v>
      </c>
      <c r="J74" s="71">
        <v>439</v>
      </c>
      <c r="K74" s="71">
        <v>739</v>
      </c>
      <c r="L74" s="71">
        <v>669</v>
      </c>
      <c r="M74" s="71">
        <v>594</v>
      </c>
      <c r="N74" s="71">
        <v>360</v>
      </c>
      <c r="O74" s="71">
        <v>725</v>
      </c>
      <c r="P74" s="71">
        <v>667</v>
      </c>
      <c r="Q74" s="71">
        <v>804</v>
      </c>
      <c r="R74" s="71">
        <v>1548</v>
      </c>
      <c r="S74" s="71">
        <v>2390</v>
      </c>
      <c r="T74" s="71">
        <v>409</v>
      </c>
      <c r="U74" s="71">
        <v>5</v>
      </c>
      <c r="V74" s="71">
        <v>3</v>
      </c>
      <c r="W74" s="71">
        <v>3</v>
      </c>
      <c r="X74" s="71">
        <v>0</v>
      </c>
      <c r="Y74" s="71">
        <v>6</v>
      </c>
      <c r="Z74" s="71">
        <v>10</v>
      </c>
      <c r="AA74" s="71">
        <v>385</v>
      </c>
      <c r="AB74" s="71">
        <v>2</v>
      </c>
      <c r="AC74" s="71">
        <v>1</v>
      </c>
      <c r="AD74" s="71">
        <v>0</v>
      </c>
      <c r="AE74" s="71">
        <v>4</v>
      </c>
      <c r="AF74" s="71">
        <v>130</v>
      </c>
      <c r="AG74" s="71">
        <v>1</v>
      </c>
      <c r="AH74" s="71">
        <v>0</v>
      </c>
      <c r="AI74" s="71">
        <v>8</v>
      </c>
      <c r="AJ74" s="71">
        <v>1</v>
      </c>
      <c r="AK74" s="71">
        <v>3</v>
      </c>
      <c r="AL74" s="71">
        <v>20</v>
      </c>
      <c r="AM74" s="71">
        <v>1</v>
      </c>
      <c r="AN74" s="71">
        <v>0</v>
      </c>
      <c r="AO74" s="71">
        <v>0</v>
      </c>
      <c r="AP74" s="71">
        <v>0</v>
      </c>
      <c r="AQ74" s="71">
        <v>0</v>
      </c>
      <c r="AR74" s="71">
        <v>0</v>
      </c>
      <c r="AS74" s="71">
        <v>0</v>
      </c>
      <c r="AT74" s="71">
        <v>0</v>
      </c>
      <c r="AU74" s="71">
        <v>10</v>
      </c>
      <c r="AV74" s="71">
        <v>0</v>
      </c>
      <c r="AW74" s="71">
        <v>57</v>
      </c>
      <c r="AX74" s="71">
        <v>3</v>
      </c>
      <c r="AY74" s="71">
        <v>0</v>
      </c>
      <c r="AZ74" s="71">
        <v>0</v>
      </c>
      <c r="BA74" s="71">
        <v>0</v>
      </c>
      <c r="BB74" s="71">
        <v>0</v>
      </c>
      <c r="BC74" s="71">
        <v>1</v>
      </c>
      <c r="BD74" s="71">
        <v>1</v>
      </c>
      <c r="BE74" s="71">
        <v>0</v>
      </c>
      <c r="BF74" s="71">
        <v>4</v>
      </c>
      <c r="BG74" s="71">
        <v>4</v>
      </c>
      <c r="BH74" s="71">
        <v>1</v>
      </c>
      <c r="BI74" s="71">
        <v>33</v>
      </c>
      <c r="BJ74" s="71">
        <v>4</v>
      </c>
      <c r="BK74" s="71">
        <v>0</v>
      </c>
      <c r="BL74" s="71">
        <v>0</v>
      </c>
      <c r="BM74" s="71">
        <v>0</v>
      </c>
      <c r="BN74" s="71">
        <v>0</v>
      </c>
      <c r="BO74" s="71">
        <v>1</v>
      </c>
      <c r="BP74" s="71">
        <v>0</v>
      </c>
      <c r="BQ74" s="71">
        <v>1</v>
      </c>
      <c r="BR74" s="71">
        <v>1</v>
      </c>
      <c r="BS74" s="71">
        <v>0</v>
      </c>
      <c r="BT74" s="71">
        <v>0</v>
      </c>
      <c r="BU74" s="71">
        <v>1</v>
      </c>
      <c r="BV74" s="71">
        <v>3</v>
      </c>
      <c r="BW74" s="71">
        <v>0</v>
      </c>
      <c r="BX74" s="71">
        <v>88</v>
      </c>
      <c r="BY74" s="71">
        <v>0</v>
      </c>
      <c r="BZ74" s="71">
        <v>0</v>
      </c>
      <c r="CA74" s="71">
        <v>0</v>
      </c>
      <c r="CB74" s="71">
        <v>0</v>
      </c>
      <c r="CC74" s="71">
        <v>0</v>
      </c>
      <c r="CD74" s="71">
        <v>0</v>
      </c>
      <c r="CE74" s="71">
        <v>0</v>
      </c>
      <c r="CF74" s="71">
        <v>0</v>
      </c>
    </row>
    <row r="75" spans="1:84" ht="26.4" x14ac:dyDescent="0.25">
      <c r="A75" s="48" t="s">
        <v>81</v>
      </c>
      <c r="B75" s="62" t="s">
        <v>226</v>
      </c>
      <c r="C75" s="63" t="s">
        <v>83</v>
      </c>
      <c r="D75" s="17"/>
      <c r="E75" s="11"/>
      <c r="F75" s="27" t="s">
        <v>68</v>
      </c>
      <c r="G75" s="23" t="e">
        <f ca="1">G74/G8</f>
        <v>#REF!</v>
      </c>
      <c r="H75" s="78" t="e">
        <f>IF(H8=0, 0, H74/H8)</f>
        <v>#REF!</v>
      </c>
      <c r="I75" s="78">
        <v>8.3949146548033433E-3</v>
      </c>
      <c r="J75" s="78">
        <v>8.1604580266190791E-3</v>
      </c>
      <c r="K75" s="78">
        <v>1.3700407860585836E-2</v>
      </c>
      <c r="L75" s="78">
        <v>1.2396005114046952E-2</v>
      </c>
      <c r="M75" s="78">
        <v>1.0983727810650887E-2</v>
      </c>
      <c r="N75" s="78">
        <v>6.6516388899153763E-3</v>
      </c>
      <c r="O75" s="78">
        <v>1.3379839811021296E-2</v>
      </c>
      <c r="P75" s="78">
        <v>1.2288588378348501E-2</v>
      </c>
      <c r="Q75" s="78">
        <v>1.4793280465141953E-2</v>
      </c>
      <c r="R75" s="78">
        <v>2.8422966050346107E-2</v>
      </c>
      <c r="S75" s="78">
        <v>4.3837928061776631E-2</v>
      </c>
      <c r="T75" s="78">
        <v>7.482893629477844E-3</v>
      </c>
      <c r="U75" s="78">
        <v>9.1352566093581573E-5</v>
      </c>
      <c r="V75" s="78">
        <v>5.4736534812436144E-5</v>
      </c>
      <c r="W75" s="78">
        <v>5.4661734963467741E-5</v>
      </c>
      <c r="X75" s="78">
        <v>0</v>
      </c>
      <c r="Y75" s="78">
        <v>1.0925578600433381E-4</v>
      </c>
      <c r="Z75" s="78">
        <v>1.8161675232923486E-4</v>
      </c>
      <c r="AA75" s="78">
        <v>6.9842536826064871E-3</v>
      </c>
      <c r="AB75" s="78">
        <v>3.6270651602256035E-5</v>
      </c>
      <c r="AC75" s="78">
        <v>1.8118567908392522E-5</v>
      </c>
      <c r="AD75" s="78">
        <v>0</v>
      </c>
      <c r="AE75" s="78">
        <v>7.234843003906815E-5</v>
      </c>
      <c r="AF75" s="78">
        <v>2.3481810628228749E-3</v>
      </c>
      <c r="AG75" s="78">
        <v>1.8045329868629998E-5</v>
      </c>
      <c r="AH75" s="78">
        <v>0</v>
      </c>
      <c r="AI75" s="78">
        <v>1.4410000540375021E-4</v>
      </c>
      <c r="AJ75" s="78">
        <v>1.7983347420288814E-5</v>
      </c>
      <c r="AK75" s="78">
        <v>5.3900607280175354E-5</v>
      </c>
      <c r="AL75" s="78">
        <v>3.5907932062192538E-4</v>
      </c>
      <c r="AM75" s="78">
        <v>1.7918577981651377E-5</v>
      </c>
      <c r="AN75" s="78">
        <v>0</v>
      </c>
      <c r="AO75" s="78">
        <v>0</v>
      </c>
      <c r="AP75" s="78">
        <v>0</v>
      </c>
      <c r="AQ75" s="78">
        <v>0</v>
      </c>
      <c r="AR75" s="78">
        <v>0</v>
      </c>
      <c r="AS75" s="78">
        <v>0</v>
      </c>
      <c r="AT75" s="78">
        <v>0</v>
      </c>
      <c r="AU75" s="78">
        <v>1.8178512997636792E-4</v>
      </c>
      <c r="AV75" s="78">
        <v>0</v>
      </c>
      <c r="AW75" s="78">
        <v>1.0350838962736981E-3</v>
      </c>
      <c r="AX75" s="78">
        <v>5.4453378832156537E-5</v>
      </c>
      <c r="AY75" s="78">
        <v>0</v>
      </c>
      <c r="AZ75" s="78">
        <v>0</v>
      </c>
      <c r="BA75" s="78">
        <v>0</v>
      </c>
      <c r="BB75" s="78">
        <v>0</v>
      </c>
      <c r="BC75" s="78">
        <v>1.8006338231057332E-5</v>
      </c>
      <c r="BD75" s="78">
        <v>1.801964140913596E-5</v>
      </c>
      <c r="BE75" s="78">
        <v>0</v>
      </c>
      <c r="BF75" s="78">
        <v>7.1784932342701269E-5</v>
      </c>
      <c r="BG75" s="78">
        <v>7.1369946115690689E-5</v>
      </c>
      <c r="BH75" s="78">
        <v>1.7756312369047198E-5</v>
      </c>
      <c r="BI75" s="78">
        <v>5.8595830817855746E-4</v>
      </c>
      <c r="BJ75" s="78">
        <v>7.0872977905349141E-5</v>
      </c>
      <c r="BK75" s="78">
        <v>0</v>
      </c>
      <c r="BL75" s="78">
        <v>0</v>
      </c>
      <c r="BM75" s="78">
        <v>0</v>
      </c>
      <c r="BN75" s="78">
        <v>0</v>
      </c>
      <c r="BO75" s="78">
        <v>1.7474269138693275E-5</v>
      </c>
      <c r="BP75" s="78">
        <v>0</v>
      </c>
      <c r="BQ75" s="78">
        <v>1.7460539181449924E-5</v>
      </c>
      <c r="BR75" s="78">
        <v>1.7417354652175428E-5</v>
      </c>
      <c r="BS75" s="78">
        <v>0</v>
      </c>
      <c r="BT75" s="78">
        <v>0</v>
      </c>
      <c r="BU75" s="78">
        <v>1.7188628003712745E-5</v>
      </c>
      <c r="BV75" s="78">
        <v>5.1237382794486854E-5</v>
      </c>
      <c r="BW75" s="78">
        <v>0</v>
      </c>
      <c r="BX75" s="78">
        <v>1.482354922934389E-3</v>
      </c>
      <c r="BY75" s="78">
        <v>0</v>
      </c>
      <c r="BZ75" s="78">
        <v>0</v>
      </c>
      <c r="CA75" s="78">
        <v>0</v>
      </c>
      <c r="CB75" s="78">
        <v>0</v>
      </c>
      <c r="CC75" s="78">
        <v>0</v>
      </c>
      <c r="CD75" s="78">
        <v>0</v>
      </c>
      <c r="CE75" s="78">
        <v>0</v>
      </c>
      <c r="CF75" s="78">
        <v>0</v>
      </c>
    </row>
    <row r="76" spans="1:84" x14ac:dyDescent="0.25">
      <c r="A76" s="17"/>
      <c r="B76" s="17"/>
      <c r="C76" s="17"/>
      <c r="D76" s="17"/>
      <c r="E76" s="11"/>
      <c r="F76" s="26" t="s">
        <v>84</v>
      </c>
      <c r="G76" s="111" t="e">
        <f ca="1">(INDIRECT("H76")+INDIRECT("I76")+INDIRECT("J76")+INDIRECT("K76")+INDIRECT("L76")+INDIRECT("M76")+INDIRECT("N76")+INDIRECT("O76")+INDIRECT("P76")+INDIRECT("Q76")+INDIRECT("R76")+INDIRECT("S76")) / 12</f>
        <v>#REF!</v>
      </c>
      <c r="H76" s="71" t="e">
        <f>#REF!</f>
        <v>#REF!</v>
      </c>
      <c r="I76" s="71">
        <v>2</v>
      </c>
      <c r="J76" s="71">
        <v>0</v>
      </c>
      <c r="K76" s="71">
        <v>7</v>
      </c>
      <c r="L76" s="71">
        <v>0</v>
      </c>
      <c r="M76" s="71">
        <v>3</v>
      </c>
      <c r="N76" s="71">
        <v>2</v>
      </c>
      <c r="O76" s="71">
        <v>0</v>
      </c>
      <c r="P76" s="71">
        <v>0</v>
      </c>
      <c r="Q76" s="71">
        <v>0</v>
      </c>
      <c r="R76" s="71">
        <v>0</v>
      </c>
      <c r="S76" s="71">
        <v>0</v>
      </c>
      <c r="T76" s="71">
        <v>0</v>
      </c>
      <c r="U76" s="71">
        <v>0</v>
      </c>
      <c r="V76" s="71">
        <v>0</v>
      </c>
      <c r="W76" s="71">
        <v>0</v>
      </c>
      <c r="X76" s="71">
        <v>0</v>
      </c>
      <c r="Y76" s="71">
        <v>0</v>
      </c>
      <c r="Z76" s="71">
        <v>8</v>
      </c>
      <c r="AA76" s="71">
        <v>0</v>
      </c>
      <c r="AB76" s="71">
        <v>0</v>
      </c>
      <c r="AC76" s="71">
        <v>1</v>
      </c>
      <c r="AD76" s="71">
        <v>0</v>
      </c>
      <c r="AE76" s="71">
        <v>0</v>
      </c>
      <c r="AF76" s="71">
        <v>32</v>
      </c>
      <c r="AG76" s="71">
        <v>0</v>
      </c>
      <c r="AH76" s="71">
        <v>0</v>
      </c>
      <c r="AI76" s="71">
        <v>1</v>
      </c>
      <c r="AJ76" s="71">
        <v>0</v>
      </c>
      <c r="AK76" s="71">
        <v>0</v>
      </c>
      <c r="AL76" s="71">
        <v>20</v>
      </c>
      <c r="AM76" s="71">
        <v>0</v>
      </c>
      <c r="AN76" s="71">
        <v>0</v>
      </c>
      <c r="AO76" s="71">
        <v>0</v>
      </c>
      <c r="AP76" s="71">
        <v>0</v>
      </c>
      <c r="AQ76" s="71">
        <v>1</v>
      </c>
      <c r="AR76" s="71">
        <v>0</v>
      </c>
      <c r="AS76" s="71">
        <v>0</v>
      </c>
      <c r="AT76" s="71">
        <v>0</v>
      </c>
      <c r="AU76" s="71">
        <v>0</v>
      </c>
      <c r="AV76" s="71">
        <v>0</v>
      </c>
      <c r="AW76" s="71">
        <v>26</v>
      </c>
      <c r="AX76" s="71">
        <v>0</v>
      </c>
      <c r="AY76" s="71">
        <v>0</v>
      </c>
      <c r="AZ76" s="71">
        <v>0</v>
      </c>
      <c r="BA76" s="71">
        <v>0</v>
      </c>
      <c r="BB76" s="71">
        <v>0</v>
      </c>
      <c r="BC76" s="71">
        <v>0</v>
      </c>
      <c r="BD76" s="71">
        <v>1</v>
      </c>
      <c r="BE76" s="71">
        <v>0</v>
      </c>
      <c r="BF76" s="71">
        <v>3</v>
      </c>
      <c r="BG76" s="71" t="s">
        <v>241</v>
      </c>
      <c r="BH76" s="71" t="s">
        <v>241</v>
      </c>
      <c r="BI76" s="71">
        <v>27</v>
      </c>
      <c r="BJ76" s="71">
        <v>4</v>
      </c>
      <c r="BK76" s="71">
        <v>0</v>
      </c>
      <c r="BL76" s="71">
        <v>0</v>
      </c>
      <c r="BM76" s="71">
        <v>0</v>
      </c>
      <c r="BN76" s="71">
        <v>0</v>
      </c>
      <c r="BO76" s="71">
        <v>1</v>
      </c>
      <c r="BP76" s="71">
        <v>0</v>
      </c>
      <c r="BQ76" s="71">
        <v>0</v>
      </c>
      <c r="BR76" s="71">
        <v>0</v>
      </c>
      <c r="BS76" s="71">
        <v>0</v>
      </c>
      <c r="BT76" s="71">
        <v>0</v>
      </c>
      <c r="BU76" s="71">
        <v>1</v>
      </c>
      <c r="BV76" s="71">
        <v>3</v>
      </c>
      <c r="BW76" s="71">
        <v>0</v>
      </c>
      <c r="BX76" s="71">
        <v>0</v>
      </c>
      <c r="BY76" s="71">
        <v>0</v>
      </c>
      <c r="BZ76" s="71">
        <v>0</v>
      </c>
      <c r="CA76" s="71">
        <v>0</v>
      </c>
      <c r="CB76" s="71">
        <v>0</v>
      </c>
      <c r="CC76" s="71">
        <v>0</v>
      </c>
      <c r="CD76" s="71">
        <v>0</v>
      </c>
      <c r="CE76" s="71">
        <v>0</v>
      </c>
      <c r="CF76" s="71">
        <v>0</v>
      </c>
    </row>
    <row r="77" spans="1:84" ht="26.4" x14ac:dyDescent="0.25">
      <c r="A77" s="48" t="s">
        <v>81</v>
      </c>
      <c r="B77" s="62" t="s">
        <v>226</v>
      </c>
      <c r="C77" s="63" t="s">
        <v>83</v>
      </c>
      <c r="D77" s="17"/>
      <c r="E77" s="11"/>
      <c r="F77" s="27" t="s">
        <v>68</v>
      </c>
      <c r="G77" s="23" t="e">
        <f ca="1">G76/G8</f>
        <v>#REF!</v>
      </c>
      <c r="H77" s="76" t="e">
        <f>IF(H5=0, 0, H76/H5)</f>
        <v>#REF!</v>
      </c>
      <c r="I77" s="76">
        <v>3.7979491074819596E-4</v>
      </c>
      <c r="J77" s="76">
        <v>0</v>
      </c>
      <c r="K77" s="76">
        <v>1.3371537726838587E-3</v>
      </c>
      <c r="L77" s="76">
        <v>0</v>
      </c>
      <c r="M77" s="76">
        <v>5.7770075101097628E-4</v>
      </c>
      <c r="N77" s="76">
        <v>3.8729666924864449E-4</v>
      </c>
      <c r="O77" s="76">
        <v>0</v>
      </c>
      <c r="P77" s="76">
        <v>0</v>
      </c>
      <c r="Q77" s="76">
        <v>0</v>
      </c>
      <c r="R77" s="76">
        <v>0</v>
      </c>
      <c r="S77" s="76">
        <v>0</v>
      </c>
      <c r="T77" s="76">
        <v>0</v>
      </c>
      <c r="U77" s="76">
        <v>0</v>
      </c>
      <c r="V77" s="76">
        <v>0</v>
      </c>
      <c r="W77" s="76">
        <v>0</v>
      </c>
      <c r="X77" s="76">
        <v>0</v>
      </c>
      <c r="Y77" s="76">
        <v>0</v>
      </c>
      <c r="Z77" s="76">
        <v>1.586357326987904E-3</v>
      </c>
      <c r="AA77" s="76">
        <v>0</v>
      </c>
      <c r="AB77" s="76">
        <v>0</v>
      </c>
      <c r="AC77" s="76">
        <v>1.9940179461615153E-4</v>
      </c>
      <c r="AD77" s="76">
        <v>0</v>
      </c>
      <c r="AE77" s="76">
        <v>0</v>
      </c>
      <c r="AF77" s="76">
        <v>6.4064064064064067E-3</v>
      </c>
      <c r="AG77" s="76">
        <v>0</v>
      </c>
      <c r="AH77" s="76">
        <v>0</v>
      </c>
      <c r="AI77" s="76">
        <v>2.011667672500503E-4</v>
      </c>
      <c r="AJ77" s="76">
        <v>0</v>
      </c>
      <c r="AK77" s="76">
        <v>0</v>
      </c>
      <c r="AL77" s="76">
        <v>4.0535062829347383E-3</v>
      </c>
      <c r="AM77" s="76">
        <v>0</v>
      </c>
      <c r="AN77" s="76">
        <v>0</v>
      </c>
      <c r="AO77" s="76">
        <v>0</v>
      </c>
      <c r="AP77" s="76">
        <v>0</v>
      </c>
      <c r="AQ77" s="76">
        <v>2.0429009193054137E-4</v>
      </c>
      <c r="AR77" s="76">
        <v>0</v>
      </c>
      <c r="AS77" s="76">
        <v>0</v>
      </c>
      <c r="AT77" s="76">
        <v>0</v>
      </c>
      <c r="AU77" s="76">
        <v>0</v>
      </c>
      <c r="AV77" s="76">
        <v>0</v>
      </c>
      <c r="AW77" s="76">
        <v>5.6484901151422984E-3</v>
      </c>
      <c r="AX77" s="76">
        <v>0</v>
      </c>
      <c r="AY77" s="76">
        <v>0</v>
      </c>
      <c r="AZ77" s="76">
        <v>0</v>
      </c>
      <c r="BA77" s="76">
        <v>0</v>
      </c>
      <c r="BB77" s="76">
        <v>0</v>
      </c>
      <c r="BC77" s="76">
        <v>0</v>
      </c>
      <c r="BD77" s="76">
        <v>2.2094564737074681E-4</v>
      </c>
      <c r="BE77" s="76">
        <v>0</v>
      </c>
      <c r="BF77" s="76">
        <v>6.6740823136818685E-4</v>
      </c>
      <c r="BG77" s="76" t="e">
        <v>#VALUE!</v>
      </c>
      <c r="BH77" s="76" t="e">
        <v>#VALUE!</v>
      </c>
      <c r="BI77" s="76">
        <v>6.0578864707202156E-3</v>
      </c>
      <c r="BJ77" s="76">
        <v>9.0273076055066577E-4</v>
      </c>
      <c r="BK77" s="76">
        <v>0</v>
      </c>
      <c r="BL77" s="76">
        <v>0</v>
      </c>
      <c r="BM77" s="76">
        <v>0</v>
      </c>
      <c r="BN77" s="76">
        <v>0</v>
      </c>
      <c r="BO77" s="76">
        <v>2.2935779816513763E-4</v>
      </c>
      <c r="BP77" s="76">
        <v>0</v>
      </c>
      <c r="BQ77" s="76">
        <v>0</v>
      </c>
      <c r="BR77" s="76">
        <v>0</v>
      </c>
      <c r="BS77" s="76">
        <v>0</v>
      </c>
      <c r="BT77" s="76">
        <v>0</v>
      </c>
      <c r="BU77" s="76">
        <v>2.3315458148752622E-4</v>
      </c>
      <c r="BV77" s="76">
        <v>7.0126227208976155E-4</v>
      </c>
      <c r="BW77" s="76">
        <v>0</v>
      </c>
      <c r="BX77" s="76">
        <v>0</v>
      </c>
      <c r="BY77" s="76">
        <v>0</v>
      </c>
      <c r="BZ77" s="76">
        <v>0</v>
      </c>
      <c r="CA77" s="76">
        <v>0</v>
      </c>
      <c r="CB77" s="76">
        <v>0</v>
      </c>
      <c r="CC77" s="76">
        <v>0</v>
      </c>
      <c r="CD77" s="76">
        <v>0</v>
      </c>
      <c r="CE77" s="76">
        <v>0</v>
      </c>
      <c r="CF77" s="76">
        <v>0</v>
      </c>
    </row>
    <row r="78" spans="1:84" x14ac:dyDescent="0.25">
      <c r="A78" s="17"/>
      <c r="B78" s="17"/>
      <c r="C78" s="17"/>
      <c r="D78" s="17"/>
      <c r="E78" s="11"/>
      <c r="F78" s="26" t="s">
        <v>85</v>
      </c>
      <c r="G78" s="111" t="e">
        <f ca="1">(INDIRECT("H78")+INDIRECT("I78")+INDIRECT("J78")+INDIRECT("K78")+INDIRECT("L78")+INDIRECT("M78")+INDIRECT("N78")+INDIRECT("O78")+INDIRECT("P78")+INDIRECT("Q78")+INDIRECT("R78")+INDIRECT("S78")) / 12</f>
        <v>#REF!</v>
      </c>
      <c r="H78" s="71" t="e">
        <f>#REF!</f>
        <v>#REF!</v>
      </c>
      <c r="I78" s="71">
        <v>449</v>
      </c>
      <c r="J78" s="71">
        <v>439</v>
      </c>
      <c r="K78" s="71">
        <v>732</v>
      </c>
      <c r="L78" s="71">
        <v>669</v>
      </c>
      <c r="M78" s="71">
        <v>591</v>
      </c>
      <c r="N78" s="71">
        <v>358</v>
      </c>
      <c r="O78" s="71">
        <v>725</v>
      </c>
      <c r="P78" s="71">
        <v>667</v>
      </c>
      <c r="Q78" s="71">
        <v>804</v>
      </c>
      <c r="R78" s="71">
        <v>1548</v>
      </c>
      <c r="S78" s="71">
        <v>2390</v>
      </c>
      <c r="T78" s="71">
        <v>409</v>
      </c>
      <c r="U78" s="71">
        <v>5</v>
      </c>
      <c r="V78" s="71">
        <v>3</v>
      </c>
      <c r="W78" s="71">
        <v>3</v>
      </c>
      <c r="X78" s="71">
        <v>0</v>
      </c>
      <c r="Y78" s="71">
        <v>6</v>
      </c>
      <c r="Z78" s="71">
        <v>2</v>
      </c>
      <c r="AA78" s="71">
        <v>385</v>
      </c>
      <c r="AB78" s="71">
        <v>2</v>
      </c>
      <c r="AC78" s="71">
        <v>0</v>
      </c>
      <c r="AD78" s="71">
        <v>0</v>
      </c>
      <c r="AE78" s="71">
        <v>4</v>
      </c>
      <c r="AF78" s="71">
        <v>98</v>
      </c>
      <c r="AG78" s="71">
        <v>1</v>
      </c>
      <c r="AH78" s="71">
        <v>0</v>
      </c>
      <c r="AI78" s="71">
        <v>7</v>
      </c>
      <c r="AJ78" s="71">
        <v>1</v>
      </c>
      <c r="AK78" s="71">
        <v>3</v>
      </c>
      <c r="AL78" s="71">
        <v>0</v>
      </c>
      <c r="AM78" s="71">
        <v>1</v>
      </c>
      <c r="AN78" s="71">
        <v>0</v>
      </c>
      <c r="AO78" s="71">
        <v>0</v>
      </c>
      <c r="AP78" s="71">
        <v>0</v>
      </c>
      <c r="AQ78" s="71">
        <v>0</v>
      </c>
      <c r="AR78" s="71">
        <v>0</v>
      </c>
      <c r="AS78" s="71">
        <v>0</v>
      </c>
      <c r="AT78" s="71">
        <v>0</v>
      </c>
      <c r="AU78" s="71">
        <v>10</v>
      </c>
      <c r="AV78" s="71">
        <v>0</v>
      </c>
      <c r="AW78" s="71">
        <v>31</v>
      </c>
      <c r="AX78" s="71">
        <v>3</v>
      </c>
      <c r="AY78" s="71">
        <v>2</v>
      </c>
      <c r="AZ78" s="71">
        <v>0</v>
      </c>
      <c r="BA78" s="71">
        <v>0</v>
      </c>
      <c r="BB78" s="71">
        <v>0</v>
      </c>
      <c r="BC78" s="71">
        <v>1</v>
      </c>
      <c r="BD78" s="71">
        <v>0</v>
      </c>
      <c r="BE78" s="71">
        <v>0</v>
      </c>
      <c r="BF78" s="71">
        <v>1</v>
      </c>
      <c r="BG78" s="71">
        <v>4</v>
      </c>
      <c r="BH78" s="71">
        <v>1</v>
      </c>
      <c r="BI78" s="71">
        <v>6</v>
      </c>
      <c r="BJ78" s="71">
        <v>0</v>
      </c>
      <c r="BK78" s="71">
        <v>0</v>
      </c>
      <c r="BL78" s="71">
        <v>0</v>
      </c>
      <c r="BM78" s="71">
        <v>0</v>
      </c>
      <c r="BN78" s="71">
        <v>0</v>
      </c>
      <c r="BO78" s="71">
        <v>0</v>
      </c>
      <c r="BP78" s="71">
        <v>0</v>
      </c>
      <c r="BQ78" s="71">
        <v>1</v>
      </c>
      <c r="BR78" s="71">
        <v>1</v>
      </c>
      <c r="BS78" s="71">
        <v>0</v>
      </c>
      <c r="BT78" s="71">
        <v>0</v>
      </c>
      <c r="BU78" s="71">
        <v>0</v>
      </c>
      <c r="BV78" s="71">
        <v>0</v>
      </c>
      <c r="BW78" s="71">
        <v>0</v>
      </c>
      <c r="BX78" s="71">
        <v>88</v>
      </c>
      <c r="BY78" s="71">
        <v>0</v>
      </c>
      <c r="BZ78" s="71">
        <v>0</v>
      </c>
      <c r="CA78" s="71">
        <v>0</v>
      </c>
      <c r="CB78" s="71">
        <v>0</v>
      </c>
      <c r="CC78" s="71">
        <v>0</v>
      </c>
      <c r="CD78" s="71">
        <v>0</v>
      </c>
      <c r="CE78" s="71">
        <v>0</v>
      </c>
      <c r="CF78" s="71">
        <v>0</v>
      </c>
    </row>
    <row r="79" spans="1:84" ht="26.4" x14ac:dyDescent="0.25">
      <c r="A79" s="48" t="s">
        <v>81</v>
      </c>
      <c r="B79" s="62" t="s">
        <v>226</v>
      </c>
      <c r="C79" s="63" t="s">
        <v>83</v>
      </c>
      <c r="D79" s="17"/>
      <c r="E79" s="11"/>
      <c r="F79" s="27" t="s">
        <v>68</v>
      </c>
      <c r="G79" s="23" t="e">
        <f ca="1">G78/G8</f>
        <v>#REF!</v>
      </c>
      <c r="H79" s="76" t="e">
        <f>IF(H6=0, 0, H78/H6)</f>
        <v>#REF!</v>
      </c>
      <c r="I79" s="76">
        <v>9.2659471283818642E-3</v>
      </c>
      <c r="J79" s="76">
        <v>9.0424107602628274E-3</v>
      </c>
      <c r="K79" s="76">
        <v>1.5029257776408993E-2</v>
      </c>
      <c r="L79" s="76">
        <v>1.3721951019403536E-2</v>
      </c>
      <c r="M79" s="76">
        <v>1.208910344263301E-2</v>
      </c>
      <c r="N79" s="76">
        <v>7.3123902120184646E-3</v>
      </c>
      <c r="O79" s="76">
        <v>1.4785960475598067E-2</v>
      </c>
      <c r="P79" s="76">
        <v>1.3572082612676773E-2</v>
      </c>
      <c r="Q79" s="76">
        <v>1.6330841728956776E-2</v>
      </c>
      <c r="R79" s="76">
        <v>3.1367145549228995E-2</v>
      </c>
      <c r="S79" s="76">
        <v>4.8368817291346233E-2</v>
      </c>
      <c r="T79" s="76">
        <v>8.2526230831315578E-3</v>
      </c>
      <c r="U79" s="76">
        <v>1.0072116353088111E-4</v>
      </c>
      <c r="V79" s="76">
        <v>6.034153307721705E-5</v>
      </c>
      <c r="W79" s="76">
        <v>6.0242173537621234E-5</v>
      </c>
      <c r="X79" s="76">
        <v>0</v>
      </c>
      <c r="Y79" s="76">
        <v>1.2035142616440005E-4</v>
      </c>
      <c r="Z79" s="76">
        <v>3.9985605182134431E-5</v>
      </c>
      <c r="AA79" s="76">
        <v>7.6858580212409164E-3</v>
      </c>
      <c r="AB79" s="76">
        <v>3.9909007462984393E-5</v>
      </c>
      <c r="AC79" s="76">
        <v>0</v>
      </c>
      <c r="AD79" s="76">
        <v>0</v>
      </c>
      <c r="AE79" s="76">
        <v>7.9541839007317848E-5</v>
      </c>
      <c r="AF79" s="76">
        <v>1.9457184267476721E-3</v>
      </c>
      <c r="AG79" s="76">
        <v>1.9829859802891193E-5</v>
      </c>
      <c r="AH79" s="76">
        <v>0</v>
      </c>
      <c r="AI79" s="76">
        <v>1.3848771416135797E-4</v>
      </c>
      <c r="AJ79" s="76">
        <v>1.974606559642991E-5</v>
      </c>
      <c r="AK79" s="76">
        <v>5.9165762745291393E-5</v>
      </c>
      <c r="AL79" s="76">
        <v>0</v>
      </c>
      <c r="AM79" s="76">
        <v>1.9652543039069255E-5</v>
      </c>
      <c r="AN79" s="76">
        <v>0</v>
      </c>
      <c r="AO79" s="76">
        <v>0</v>
      </c>
      <c r="AP79" s="76">
        <v>0</v>
      </c>
      <c r="AQ79" s="76">
        <v>0</v>
      </c>
      <c r="AR79" s="76">
        <v>0</v>
      </c>
      <c r="AS79" s="76">
        <v>0</v>
      </c>
      <c r="AT79" s="76">
        <v>0</v>
      </c>
      <c r="AU79" s="76">
        <v>1.9847176739108861E-4</v>
      </c>
      <c r="AV79" s="76">
        <v>0</v>
      </c>
      <c r="AW79" s="76">
        <v>6.1428712969384717E-4</v>
      </c>
      <c r="AX79" s="76">
        <v>5.9411822952767602E-5</v>
      </c>
      <c r="AY79" s="76">
        <v>3.9524910574889825E-5</v>
      </c>
      <c r="AZ79" s="76">
        <v>0</v>
      </c>
      <c r="BA79" s="76">
        <v>0</v>
      </c>
      <c r="BB79" s="76">
        <v>0</v>
      </c>
      <c r="BC79" s="76">
        <v>1.9604767879548305E-5</v>
      </c>
      <c r="BD79" s="76">
        <v>0</v>
      </c>
      <c r="BE79" s="76">
        <v>0</v>
      </c>
      <c r="BF79" s="76">
        <v>1.9520955745993323E-5</v>
      </c>
      <c r="BG79" s="76">
        <v>7.7564475470234627E-5</v>
      </c>
      <c r="BH79" s="76">
        <v>1.9286031127654241E-5</v>
      </c>
      <c r="BI79" s="76">
        <v>1.156938740093712E-4</v>
      </c>
      <c r="BJ79" s="76">
        <v>0</v>
      </c>
      <c r="BK79" s="76">
        <v>0</v>
      </c>
      <c r="BL79" s="76">
        <v>0</v>
      </c>
      <c r="BM79" s="76">
        <v>0</v>
      </c>
      <c r="BN79" s="76">
        <v>0</v>
      </c>
      <c r="BO79" s="76">
        <v>0</v>
      </c>
      <c r="BP79" s="76">
        <v>0</v>
      </c>
      <c r="BQ79" s="76">
        <v>1.889287738522577E-5</v>
      </c>
      <c r="BR79" s="76">
        <v>1.8841972377668495E-5</v>
      </c>
      <c r="BS79" s="76">
        <v>0</v>
      </c>
      <c r="BT79" s="76">
        <v>0</v>
      </c>
      <c r="BU79" s="76">
        <v>0</v>
      </c>
      <c r="BV79" s="76">
        <v>0</v>
      </c>
      <c r="BW79" s="76">
        <v>0</v>
      </c>
      <c r="BX79" s="76">
        <v>1.5970382200283112E-3</v>
      </c>
      <c r="BY79" s="76">
        <v>0</v>
      </c>
      <c r="BZ79" s="76">
        <v>0</v>
      </c>
      <c r="CA79" s="76">
        <v>0</v>
      </c>
      <c r="CB79" s="76">
        <v>0</v>
      </c>
      <c r="CC79" s="76">
        <v>0</v>
      </c>
      <c r="CD79" s="76">
        <v>0</v>
      </c>
      <c r="CE79" s="76">
        <v>0</v>
      </c>
      <c r="CF79" s="76">
        <v>0</v>
      </c>
    </row>
    <row r="80" spans="1:84" x14ac:dyDescent="0.25">
      <c r="A80" s="17"/>
      <c r="B80" s="17"/>
      <c r="C80" s="17"/>
      <c r="D80" s="17"/>
      <c r="E80" s="11"/>
      <c r="F80" s="26" t="s">
        <v>86</v>
      </c>
      <c r="G80" s="111" t="e">
        <f ca="1">(INDIRECT("H80")+INDIRECT("I80")+INDIRECT("J80")+INDIRECT("K80")+INDIRECT("L80")+INDIRECT("M80")+INDIRECT("N80")+INDIRECT("O80")+INDIRECT("P80")+INDIRECT("Q80")+INDIRECT("R80")+INDIRECT("S80")) / 12</f>
        <v>#REF!</v>
      </c>
      <c r="H80" s="71" t="e">
        <f>#REF!</f>
        <v>#REF!</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0</v>
      </c>
    </row>
    <row r="81" spans="1:84" ht="26.4" x14ac:dyDescent="0.25">
      <c r="A81" s="48" t="s">
        <v>81</v>
      </c>
      <c r="B81" s="62" t="s">
        <v>226</v>
      </c>
      <c r="C81" s="63" t="s">
        <v>83</v>
      </c>
      <c r="D81" s="17"/>
      <c r="E81" s="11"/>
      <c r="F81" s="27" t="s">
        <v>68</v>
      </c>
      <c r="G81" s="23" t="e">
        <f ca="1">G80/G8</f>
        <v>#REF!</v>
      </c>
      <c r="H81" s="76" t="e">
        <f>IF(H7=0, 0, H80/H7)</f>
        <v>#REF!</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row>
    <row r="82" spans="1:84" x14ac:dyDescent="0.25">
      <c r="A82" s="17"/>
      <c r="B82" s="17"/>
      <c r="C82" s="17"/>
      <c r="D82" s="17"/>
      <c r="E82" s="11"/>
      <c r="F82" s="148" t="s">
        <v>87</v>
      </c>
      <c r="G82" s="111" t="e">
        <f ca="1">(INDIRECT("H84")+INDIRECT("I84")+INDIRECT("J84")+INDIRECT("K84")+INDIRECT("L84")+INDIRECT("M84")+INDIRECT("N84")+INDIRECT("O84")+INDIRECT("P84")+INDIRECT("Q84")+INDIRECT("R84")+INDIRECT("S84")) /12</f>
        <v>#REF!</v>
      </c>
      <c r="H82" s="71" t="e">
        <f>#REF!</f>
        <v>#REF!</v>
      </c>
      <c r="I82" s="71">
        <v>1287</v>
      </c>
      <c r="J82" s="71">
        <v>1240</v>
      </c>
      <c r="K82" s="71">
        <v>1226</v>
      </c>
      <c r="L82" s="71">
        <v>1096</v>
      </c>
      <c r="M82" s="71">
        <v>879</v>
      </c>
      <c r="N82" s="71">
        <v>1434</v>
      </c>
      <c r="O82" s="71">
        <v>1401</v>
      </c>
      <c r="P82" s="71">
        <v>1535</v>
      </c>
      <c r="Q82" s="71">
        <v>1599</v>
      </c>
      <c r="R82" s="71">
        <v>1072</v>
      </c>
      <c r="S82" s="71">
        <v>1084</v>
      </c>
      <c r="T82" s="71">
        <v>843</v>
      </c>
      <c r="U82" s="71">
        <v>617</v>
      </c>
      <c r="V82" s="71">
        <v>617</v>
      </c>
      <c r="W82" s="71">
        <v>596</v>
      </c>
      <c r="X82" s="71">
        <v>366</v>
      </c>
      <c r="Y82" s="71">
        <v>363</v>
      </c>
      <c r="Z82" s="71">
        <v>507</v>
      </c>
      <c r="AA82" s="71">
        <v>418</v>
      </c>
      <c r="AB82" s="71">
        <v>540</v>
      </c>
      <c r="AC82" s="71">
        <v>524</v>
      </c>
      <c r="AD82" s="71">
        <v>479</v>
      </c>
      <c r="AE82" s="71">
        <v>778</v>
      </c>
      <c r="AF82" s="71">
        <v>514</v>
      </c>
      <c r="AG82" s="71">
        <v>107</v>
      </c>
      <c r="AH82" s="71">
        <v>814</v>
      </c>
      <c r="AI82" s="71">
        <v>558</v>
      </c>
      <c r="AJ82" s="71">
        <v>573</v>
      </c>
      <c r="AK82" s="71">
        <v>973</v>
      </c>
      <c r="AL82" s="71">
        <v>1060</v>
      </c>
      <c r="AM82" s="71">
        <v>1025</v>
      </c>
      <c r="AN82" s="71">
        <v>852</v>
      </c>
      <c r="AO82" s="71">
        <v>665</v>
      </c>
      <c r="AP82" s="71">
        <v>912</v>
      </c>
      <c r="AQ82" s="71">
        <v>888</v>
      </c>
      <c r="AR82" s="71">
        <v>871</v>
      </c>
      <c r="AS82" s="71">
        <v>1219</v>
      </c>
      <c r="AT82" s="71">
        <v>1256</v>
      </c>
      <c r="AU82" s="71">
        <v>1019</v>
      </c>
      <c r="AV82" s="71">
        <v>1228</v>
      </c>
      <c r="AW82" s="71">
        <v>1181</v>
      </c>
      <c r="AX82" s="71">
        <v>1370</v>
      </c>
      <c r="AY82" s="71">
        <v>1337</v>
      </c>
      <c r="AZ82" s="71">
        <v>1377</v>
      </c>
      <c r="BA82" s="71">
        <v>1358</v>
      </c>
      <c r="BB82" s="71">
        <v>1541</v>
      </c>
      <c r="BC82" s="71">
        <v>1354</v>
      </c>
      <c r="BD82" s="71">
        <v>1268</v>
      </c>
      <c r="BE82" s="71">
        <v>1297</v>
      </c>
      <c r="BF82" s="71">
        <v>1094</v>
      </c>
      <c r="BG82" s="71">
        <v>839</v>
      </c>
      <c r="BH82" s="71">
        <v>1203</v>
      </c>
      <c r="BI82" s="71">
        <v>1307</v>
      </c>
      <c r="BJ82" s="71">
        <v>1497</v>
      </c>
      <c r="BK82" s="71">
        <v>1635</v>
      </c>
      <c r="BL82" s="71">
        <v>1511</v>
      </c>
      <c r="BM82" s="71">
        <v>1613</v>
      </c>
      <c r="BN82" s="71">
        <v>1616</v>
      </c>
      <c r="BO82" s="71">
        <v>1434</v>
      </c>
      <c r="BP82" s="71">
        <v>1419</v>
      </c>
      <c r="BQ82" s="71">
        <v>1314</v>
      </c>
      <c r="BR82" s="71">
        <v>1281</v>
      </c>
      <c r="BS82" s="71">
        <v>1184</v>
      </c>
      <c r="BT82" s="71" t="e">
        <f>#REF!</f>
        <v>#REF!</v>
      </c>
      <c r="BU82" s="71" t="e">
        <f>#REF!</f>
        <v>#REF!</v>
      </c>
      <c r="BV82" s="71" t="e">
        <f>#REF!</f>
        <v>#REF!</v>
      </c>
      <c r="BW82" s="71" t="e">
        <f>#REF!</f>
        <v>#REF!</v>
      </c>
      <c r="BX82" s="71" t="e">
        <f>#REF!</f>
        <v>#REF!</v>
      </c>
      <c r="BY82" s="71" t="e">
        <f>#REF!</f>
        <v>#REF!</v>
      </c>
      <c r="BZ82" s="71" t="e">
        <f>#REF!</f>
        <v>#REF!</v>
      </c>
      <c r="CA82" s="73">
        <v>1212</v>
      </c>
      <c r="CB82" s="73">
        <v>21612</v>
      </c>
      <c r="CC82" s="73">
        <v>1190</v>
      </c>
      <c r="CD82" s="73">
        <v>1271</v>
      </c>
      <c r="CE82" s="73">
        <v>1204</v>
      </c>
      <c r="CF82" s="73">
        <v>1137</v>
      </c>
    </row>
    <row r="83" spans="1:84" x14ac:dyDescent="0.25">
      <c r="A83" s="48" t="s">
        <v>88</v>
      </c>
      <c r="B83" s="62" t="s">
        <v>74</v>
      </c>
      <c r="C83" s="63" t="s">
        <v>89</v>
      </c>
      <c r="D83" s="17"/>
      <c r="E83" s="11"/>
      <c r="F83" s="27" t="s">
        <v>68</v>
      </c>
      <c r="G83" s="23" t="e">
        <f ca="1">G82/G8</f>
        <v>#REF!</v>
      </c>
      <c r="H83" s="76" t="e">
        <f>IF(H8=0, 0, H82/H8)</f>
        <v>#REF!</v>
      </c>
      <c r="I83" s="76">
        <v>2.3956219868585149E-2</v>
      </c>
      <c r="J83" s="76">
        <v>2.3050040895233846E-2</v>
      </c>
      <c r="K83" s="76">
        <v>2.2728958101594365E-2</v>
      </c>
      <c r="L83" s="76">
        <v>2.0307954566510404E-2</v>
      </c>
      <c r="M83" s="76">
        <v>1.6253698224852071E-2</v>
      </c>
      <c r="N83" s="76">
        <v>2.649569491149625E-2</v>
      </c>
      <c r="O83" s="76">
        <v>2.585538700033219E-2</v>
      </c>
      <c r="P83" s="76">
        <v>2.8280334573860495E-2</v>
      </c>
      <c r="Q83" s="76">
        <v>2.9420964507166646E-2</v>
      </c>
      <c r="R83" s="76">
        <v>1.9683087600756478E-2</v>
      </c>
      <c r="S83" s="76">
        <v>1.9882976576973164E-2</v>
      </c>
      <c r="T83" s="76">
        <v>1.542317684510959E-2</v>
      </c>
      <c r="U83" s="76">
        <v>1.1272906655947965E-2</v>
      </c>
      <c r="V83" s="76">
        <v>1.12574806597577E-2</v>
      </c>
      <c r="W83" s="76">
        <v>1.0859464679408924E-2</v>
      </c>
      <c r="X83" s="76">
        <v>6.6709195297548528E-3</v>
      </c>
      <c r="Y83" s="76">
        <v>6.6099750532621956E-3</v>
      </c>
      <c r="Z83" s="76">
        <v>9.2079693430922073E-3</v>
      </c>
      <c r="AA83" s="76">
        <v>7.5829039982584718E-3</v>
      </c>
      <c r="AB83" s="76">
        <v>9.7930759326091289E-3</v>
      </c>
      <c r="AC83" s="76">
        <v>9.4941295839976805E-3</v>
      </c>
      <c r="AD83" s="76">
        <v>8.6728227412638057E-3</v>
      </c>
      <c r="AE83" s="76">
        <v>1.4071769642598755E-2</v>
      </c>
      <c r="AF83" s="76">
        <v>9.2843466637765968E-3</v>
      </c>
      <c r="AG83" s="76">
        <v>1.9308502959434098E-3</v>
      </c>
      <c r="AH83" s="76">
        <v>1.4668781085561883E-2</v>
      </c>
      <c r="AI83" s="76">
        <v>1.0050975376911577E-2</v>
      </c>
      <c r="AJ83" s="76">
        <v>1.0304458071825489E-2</v>
      </c>
      <c r="AK83" s="76">
        <v>1.7481763627870208E-2</v>
      </c>
      <c r="AL83" s="76">
        <v>1.9031203992962046E-2</v>
      </c>
      <c r="AM83" s="76">
        <v>1.8366542431192661E-2</v>
      </c>
      <c r="AN83" s="76">
        <v>1.524941382828301E-2</v>
      </c>
      <c r="AO83" s="76">
        <v>1.215588783680035E-2</v>
      </c>
      <c r="AP83" s="76">
        <v>1.6663925889382227E-2</v>
      </c>
      <c r="AQ83" s="76">
        <v>1.5811684264881325E-2</v>
      </c>
      <c r="AR83" s="76">
        <v>1.5862031286991679E-2</v>
      </c>
      <c r="AS83" s="76">
        <v>2.218057425670512E-2</v>
      </c>
      <c r="AT83" s="76">
        <v>2.2854231490074057E-2</v>
      </c>
      <c r="AU83" s="76">
        <v>1.8523904744591892E-2</v>
      </c>
      <c r="AV83" s="76">
        <v>2.2305778068406806E-2</v>
      </c>
      <c r="AW83" s="76">
        <v>2.1446211956126969E-2</v>
      </c>
      <c r="AX83" s="76">
        <v>2.4867043000018151E-2</v>
      </c>
      <c r="AY83" s="76">
        <v>2.4228476161136582E-2</v>
      </c>
      <c r="AZ83" s="76">
        <v>2.4863674117944459E-2</v>
      </c>
      <c r="BA83" s="76">
        <v>2.448920707626278E-2</v>
      </c>
      <c r="BB83" s="76">
        <v>2.7773772619133445E-2</v>
      </c>
      <c r="BC83" s="76">
        <v>2.4380581964851628E-2</v>
      </c>
      <c r="BD83" s="76">
        <v>2.2848905306784396E-2</v>
      </c>
      <c r="BE83" s="76">
        <v>2.3334052964881981E-2</v>
      </c>
      <c r="BF83" s="76">
        <v>1.9633178995728796E-2</v>
      </c>
      <c r="BG83" s="76">
        <v>1.4969846197766121E-2</v>
      </c>
      <c r="BH83" s="76">
        <v>2.1360843779963778E-2</v>
      </c>
      <c r="BI83" s="76">
        <v>2.3207500266344685E-2</v>
      </c>
      <c r="BJ83" s="76">
        <v>2.6524211981076917E-2</v>
      </c>
      <c r="BK83" s="76">
        <v>2.8843100589210739E-2</v>
      </c>
      <c r="BL83" s="76">
        <v>2.6543231563784561E-2</v>
      </c>
      <c r="BM83" s="76">
        <v>2.8335031444331239E-2</v>
      </c>
      <c r="BN83" s="76">
        <v>2.8277949848635974E-2</v>
      </c>
      <c r="BO83" s="76">
        <v>2.5058101944886155E-2</v>
      </c>
      <c r="BP83" s="76">
        <v>2.4776937717169246E-2</v>
      </c>
      <c r="BQ83" s="76">
        <v>2.2943148484425198E-2</v>
      </c>
      <c r="BR83" s="76">
        <v>2.2311631309436721E-2</v>
      </c>
      <c r="BS83" s="76">
        <v>2.0351335556395889E-2</v>
      </c>
      <c r="BT83" s="76" t="e">
        <f t="shared" ref="BT83:BZ83" si="0">IF(BT8=0, 0, BT82/BT8)</f>
        <v>#REF!</v>
      </c>
      <c r="BU83" s="76" t="e">
        <f t="shared" si="0"/>
        <v>#REF!</v>
      </c>
      <c r="BV83" s="76" t="e">
        <f t="shared" si="0"/>
        <v>#REF!</v>
      </c>
      <c r="BW83" s="76" t="e">
        <f t="shared" si="0"/>
        <v>#REF!</v>
      </c>
      <c r="BX83" s="76" t="e">
        <f t="shared" si="0"/>
        <v>#REF!</v>
      </c>
      <c r="BY83" s="76" t="e">
        <f t="shared" si="0"/>
        <v>#REF!</v>
      </c>
      <c r="BZ83" s="76" t="e">
        <f t="shared" si="0"/>
        <v>#REF!</v>
      </c>
      <c r="CA83" s="76">
        <v>2.004830118767989E-2</v>
      </c>
      <c r="CB83" s="76">
        <v>0.3567808501857202</v>
      </c>
      <c r="CC83" s="76">
        <v>1.9587832499341585E-2</v>
      </c>
      <c r="CD83" s="76">
        <v>2.0908388030729246E-2</v>
      </c>
      <c r="CE83" s="76">
        <v>1.9794817835065107E-2</v>
      </c>
      <c r="CF83" s="76">
        <v>1.8639955408374046E-2</v>
      </c>
    </row>
    <row r="84" spans="1:84" x14ac:dyDescent="0.25">
      <c r="A84" s="17"/>
      <c r="B84" s="17"/>
      <c r="C84" s="17"/>
      <c r="D84" s="17"/>
      <c r="E84" s="11"/>
      <c r="F84" s="148" t="s">
        <v>90</v>
      </c>
      <c r="G84" s="111" t="e">
        <f ca="1">(INDIRECT("H84")+INDIRECT("I84")+INDIRECT("J84")+INDIRECT("K84")+INDIRECT("L84")+INDIRECT("M84")+INDIRECT("N84")+INDIRECT("O84")+INDIRECT("P84")+INDIRECT("Q84")+INDIRECT("R84")+INDIRECT("S84")) /12</f>
        <v>#REF!</v>
      </c>
      <c r="H84" s="71" t="e">
        <f>#REF!</f>
        <v>#REF!</v>
      </c>
      <c r="I84" s="71">
        <v>14</v>
      </c>
      <c r="J84" s="71">
        <v>17</v>
      </c>
      <c r="K84" s="71">
        <v>11</v>
      </c>
      <c r="L84" s="71">
        <v>8</v>
      </c>
      <c r="M84" s="71">
        <v>18</v>
      </c>
      <c r="N84" s="71">
        <v>20</v>
      </c>
      <c r="O84" s="71">
        <v>16</v>
      </c>
      <c r="P84" s="71">
        <v>23</v>
      </c>
      <c r="Q84" s="71">
        <v>26</v>
      </c>
      <c r="R84" s="71">
        <v>24</v>
      </c>
      <c r="S84" s="71">
        <v>25</v>
      </c>
      <c r="T84" s="71">
        <v>15</v>
      </c>
      <c r="U84" s="71">
        <v>10</v>
      </c>
      <c r="V84" s="71">
        <v>7</v>
      </c>
      <c r="W84" s="71">
        <v>7</v>
      </c>
      <c r="X84" s="71">
        <v>13</v>
      </c>
      <c r="Y84" s="71">
        <v>10</v>
      </c>
      <c r="Z84" s="71">
        <v>13</v>
      </c>
      <c r="AA84" s="71">
        <v>14</v>
      </c>
      <c r="AB84" s="71">
        <v>29</v>
      </c>
      <c r="AC84" s="71">
        <v>10</v>
      </c>
      <c r="AD84" s="71">
        <v>16</v>
      </c>
      <c r="AE84" s="71">
        <v>22</v>
      </c>
      <c r="AF84" s="71">
        <v>4</v>
      </c>
      <c r="AG84" s="71">
        <v>3</v>
      </c>
      <c r="AH84" s="71">
        <v>14</v>
      </c>
      <c r="AI84" s="71">
        <v>14</v>
      </c>
      <c r="AJ84" s="71">
        <v>14</v>
      </c>
      <c r="AK84" s="71">
        <v>11</v>
      </c>
      <c r="AL84" s="71">
        <v>18</v>
      </c>
      <c r="AM84" s="71">
        <v>12</v>
      </c>
      <c r="AN84" s="71">
        <v>11</v>
      </c>
      <c r="AO84" s="71">
        <v>10</v>
      </c>
      <c r="AP84" s="71">
        <v>20</v>
      </c>
      <c r="AQ84" s="71">
        <v>59</v>
      </c>
      <c r="AR84" s="71">
        <v>21</v>
      </c>
      <c r="AS84" s="71">
        <v>27</v>
      </c>
      <c r="AT84" s="71">
        <v>14</v>
      </c>
      <c r="AU84" s="71">
        <v>11</v>
      </c>
      <c r="AV84" s="71">
        <v>19</v>
      </c>
      <c r="AW84" s="71">
        <v>15</v>
      </c>
      <c r="AX84" s="71">
        <v>12</v>
      </c>
      <c r="AY84" s="71">
        <v>22</v>
      </c>
      <c r="AZ84" s="71">
        <v>48</v>
      </c>
      <c r="BA84" s="71">
        <v>32</v>
      </c>
      <c r="BB84" s="71">
        <v>39</v>
      </c>
      <c r="BC84" s="71">
        <v>43</v>
      </c>
      <c r="BD84" s="71">
        <v>24</v>
      </c>
      <c r="BE84" s="71">
        <v>24</v>
      </c>
      <c r="BF84" s="71">
        <v>20</v>
      </c>
      <c r="BG84" s="71">
        <v>14</v>
      </c>
      <c r="BH84" s="71">
        <v>14</v>
      </c>
      <c r="BI84" s="71">
        <v>16</v>
      </c>
      <c r="BJ84" s="71">
        <v>19</v>
      </c>
      <c r="BK84" s="71">
        <v>23</v>
      </c>
      <c r="BL84" s="71">
        <v>37</v>
      </c>
      <c r="BM84" s="71">
        <v>37</v>
      </c>
      <c r="BN84" s="71">
        <v>38</v>
      </c>
      <c r="BO84" s="71">
        <v>41</v>
      </c>
      <c r="BP84" s="71">
        <v>20</v>
      </c>
      <c r="BQ84" s="71">
        <v>25</v>
      </c>
      <c r="BR84" s="71">
        <v>19</v>
      </c>
      <c r="BS84" s="71">
        <v>19</v>
      </c>
      <c r="BT84" s="71">
        <v>13</v>
      </c>
      <c r="BU84" s="71">
        <v>13</v>
      </c>
      <c r="BV84" s="71">
        <v>20</v>
      </c>
      <c r="BW84" s="71">
        <v>32</v>
      </c>
      <c r="BX84" s="71">
        <v>50</v>
      </c>
      <c r="BY84" s="71">
        <v>61</v>
      </c>
      <c r="BZ84" s="71">
        <v>52</v>
      </c>
      <c r="CA84" s="71">
        <v>45</v>
      </c>
      <c r="CB84" s="71">
        <v>204</v>
      </c>
      <c r="CC84" s="71">
        <v>25</v>
      </c>
      <c r="CD84" s="71">
        <v>16</v>
      </c>
      <c r="CE84" s="71">
        <v>19</v>
      </c>
      <c r="CF84" s="71">
        <v>12</v>
      </c>
    </row>
    <row r="85" spans="1:84" x14ac:dyDescent="0.25">
      <c r="A85" s="48" t="s">
        <v>88</v>
      </c>
      <c r="B85" s="62" t="s">
        <v>74</v>
      </c>
      <c r="C85" s="63" t="s">
        <v>89</v>
      </c>
      <c r="D85" s="17"/>
      <c r="E85" s="11"/>
      <c r="F85" s="27" t="s">
        <v>68</v>
      </c>
      <c r="G85" s="23" t="e">
        <f ca="1">G84/G8</f>
        <v>#REF!</v>
      </c>
      <c r="H85" s="76" t="e">
        <f>IF(H5=0, 0, H84/H5)</f>
        <v>#REF!</v>
      </c>
      <c r="I85" s="76">
        <v>2.658564375237372E-3</v>
      </c>
      <c r="J85" s="76">
        <v>3.2399466361730514E-3</v>
      </c>
      <c r="K85" s="76">
        <v>2.1012416427889208E-3</v>
      </c>
      <c r="L85" s="76">
        <v>1.5340364333652923E-3</v>
      </c>
      <c r="M85" s="76">
        <v>3.4662045060658577E-3</v>
      </c>
      <c r="N85" s="76">
        <v>3.8729666924864447E-3</v>
      </c>
      <c r="O85" s="76">
        <v>3.1049873859887445E-3</v>
      </c>
      <c r="P85" s="76">
        <v>4.4808104422365087E-3</v>
      </c>
      <c r="Q85" s="76">
        <v>5.081102208325191E-3</v>
      </c>
      <c r="R85" s="76">
        <v>4.6948356807511738E-3</v>
      </c>
      <c r="S85" s="76">
        <v>4.895241824946152E-3</v>
      </c>
      <c r="T85" s="76">
        <v>2.9423303256178894E-3</v>
      </c>
      <c r="U85" s="76">
        <v>1.9642506383814574E-3</v>
      </c>
      <c r="V85" s="76">
        <v>1.3749754468670202E-3</v>
      </c>
      <c r="W85" s="76">
        <v>1.3768686073957514E-3</v>
      </c>
      <c r="X85" s="76">
        <v>2.5630914826498424E-3</v>
      </c>
      <c r="Y85" s="76">
        <v>1.9751135690302193E-3</v>
      </c>
      <c r="Z85" s="76">
        <v>2.5778306563553439E-3</v>
      </c>
      <c r="AA85" s="76">
        <v>2.7821939586645467E-3</v>
      </c>
      <c r="AB85" s="76">
        <v>5.7688482196140839E-3</v>
      </c>
      <c r="AC85" s="76">
        <v>1.9940179461615153E-3</v>
      </c>
      <c r="AD85" s="76">
        <v>3.1961646024770275E-3</v>
      </c>
      <c r="AE85" s="76">
        <v>4.4000000000000003E-3</v>
      </c>
      <c r="AF85" s="76">
        <v>8.0080080080080084E-4</v>
      </c>
      <c r="AG85" s="76">
        <v>6.0156406657308999E-4</v>
      </c>
      <c r="AH85" s="76">
        <v>2.8061735818801364E-3</v>
      </c>
      <c r="AI85" s="76">
        <v>2.8163347415007039E-3</v>
      </c>
      <c r="AJ85" s="76">
        <v>2.8203062046736503E-3</v>
      </c>
      <c r="AK85" s="76">
        <v>2.220876236624268E-3</v>
      </c>
      <c r="AL85" s="76">
        <v>3.6481556546412645E-3</v>
      </c>
      <c r="AM85" s="76">
        <v>2.437043054427295E-3</v>
      </c>
      <c r="AN85" s="76">
        <v>2.231237322515213E-3</v>
      </c>
      <c r="AO85" s="76">
        <v>2.134927412467976E-3</v>
      </c>
      <c r="AP85" s="76">
        <v>4.2835724994645533E-3</v>
      </c>
      <c r="AQ85" s="76">
        <v>1.2053115423901941E-2</v>
      </c>
      <c r="AR85" s="76">
        <v>4.5219638242894053E-3</v>
      </c>
      <c r="AS85" s="76">
        <v>5.8227302135001081E-3</v>
      </c>
      <c r="AT85" s="76">
        <v>3.0257186081694403E-3</v>
      </c>
      <c r="AU85" s="76">
        <v>2.3783783783783785E-3</v>
      </c>
      <c r="AV85" s="76">
        <v>4.1161178509532062E-3</v>
      </c>
      <c r="AW85" s="76">
        <v>3.2587442971974798E-3</v>
      </c>
      <c r="AX85" s="76">
        <v>2.6098303610265334E-3</v>
      </c>
      <c r="AY85" s="76">
        <v>4.8013967699694453E-3</v>
      </c>
      <c r="AZ85" s="76">
        <v>1.0496391865296304E-2</v>
      </c>
      <c r="BA85" s="76">
        <v>6.9975945768642033E-3</v>
      </c>
      <c r="BB85" s="76">
        <v>8.5714285714285719E-3</v>
      </c>
      <c r="BC85" s="76">
        <v>9.4964664310954062E-3</v>
      </c>
      <c r="BD85" s="76">
        <v>5.3026955368979233E-3</v>
      </c>
      <c r="BE85" s="76">
        <v>5.3274139844617088E-3</v>
      </c>
      <c r="BF85" s="76">
        <v>4.4493882091212458E-3</v>
      </c>
      <c r="BG85" s="76">
        <v>3.1277926720285972E-3</v>
      </c>
      <c r="BH85" s="76">
        <v>3.1340944705618985E-3</v>
      </c>
      <c r="BI85" s="76">
        <v>3.5898586493156833E-3</v>
      </c>
      <c r="BJ85" s="76">
        <v>4.2879711126156623E-3</v>
      </c>
      <c r="BK85" s="76">
        <v>5.2106932487539642E-3</v>
      </c>
      <c r="BL85" s="76">
        <v>8.4474885844748864E-3</v>
      </c>
      <c r="BM85" s="76">
        <v>8.4474885844748864E-3</v>
      </c>
      <c r="BN85" s="76">
        <v>8.6916742909423604E-3</v>
      </c>
      <c r="BO85" s="76">
        <v>9.4036697247706427E-3</v>
      </c>
      <c r="BP85" s="76">
        <v>4.5977011494252873E-3</v>
      </c>
      <c r="BQ85" s="76">
        <v>5.7577153385536617E-3</v>
      </c>
      <c r="BR85" s="76">
        <v>4.3768716885510253E-3</v>
      </c>
      <c r="BS85" s="76">
        <v>4.4299370482629987E-3</v>
      </c>
      <c r="BT85" s="76">
        <v>3.0310095593378411E-3</v>
      </c>
      <c r="BU85" s="76">
        <v>3.0310095593378411E-3</v>
      </c>
      <c r="BV85" s="76">
        <v>4.6750818139317434E-3</v>
      </c>
      <c r="BW85" s="76">
        <v>7.5152653828088308E-3</v>
      </c>
      <c r="BX85" s="76">
        <v>1.172882946281961E-2</v>
      </c>
      <c r="BY85" s="76">
        <v>1.4325974635979333E-2</v>
      </c>
      <c r="BZ85" s="76">
        <v>1.2261259136995991E-2</v>
      </c>
      <c r="CA85" s="76">
        <v>1.0625737898465172E-2</v>
      </c>
      <c r="CB85" s="76">
        <v>4.8295454545454544E-2</v>
      </c>
      <c r="CC85" s="76">
        <v>5.9396531242575431E-3</v>
      </c>
      <c r="CD85" s="76">
        <v>3.8167938931297708E-3</v>
      </c>
      <c r="CE85" s="76">
        <v>4.5574478292156389E-3</v>
      </c>
      <c r="CF85" s="76">
        <v>2.8790786948176585E-3</v>
      </c>
    </row>
    <row r="86" spans="1:84" x14ac:dyDescent="0.25">
      <c r="A86" s="17"/>
      <c r="B86" s="17"/>
      <c r="C86" s="17"/>
      <c r="D86" s="17"/>
      <c r="E86" s="11"/>
      <c r="F86" s="148" t="s">
        <v>91</v>
      </c>
      <c r="G86" s="111" t="e">
        <f ca="1">(INDIRECT("H86")+INDIRECT("I86")+INDIRECT("J86")+INDIRECT("K86")+INDIRECT("L86")+INDIRECT("M86")+INDIRECT("N86")+INDIRECT("O86")+INDIRECT("P86")+INDIRECT("Q86")+INDIRECT("R86")+INDIRECT("S86")) /12</f>
        <v>#REF!</v>
      </c>
      <c r="H86" s="71" t="e">
        <f>#REF!</f>
        <v>#REF!</v>
      </c>
      <c r="I86" s="71">
        <v>1273</v>
      </c>
      <c r="J86" s="71">
        <v>1223</v>
      </c>
      <c r="K86" s="71">
        <v>1215</v>
      </c>
      <c r="L86" s="71">
        <v>1088</v>
      </c>
      <c r="M86" s="71">
        <v>861</v>
      </c>
      <c r="N86" s="71">
        <v>1414</v>
      </c>
      <c r="O86" s="71">
        <v>1385</v>
      </c>
      <c r="P86" s="71">
        <v>1512</v>
      </c>
      <c r="Q86" s="71">
        <v>1573</v>
      </c>
      <c r="R86" s="71">
        <v>1048</v>
      </c>
      <c r="S86" s="71">
        <v>1059</v>
      </c>
      <c r="T86" s="71">
        <v>828</v>
      </c>
      <c r="U86" s="71">
        <v>607</v>
      </c>
      <c r="V86" s="71">
        <v>610</v>
      </c>
      <c r="W86" s="71">
        <v>589</v>
      </c>
      <c r="X86" s="71">
        <v>353</v>
      </c>
      <c r="Y86" s="71">
        <v>353</v>
      </c>
      <c r="Z86" s="71">
        <v>494</v>
      </c>
      <c r="AA86" s="71">
        <v>404</v>
      </c>
      <c r="AB86" s="71">
        <v>511</v>
      </c>
      <c r="AC86" s="71">
        <v>514</v>
      </c>
      <c r="AD86" s="71">
        <v>463</v>
      </c>
      <c r="AE86" s="71">
        <v>756</v>
      </c>
      <c r="AF86" s="71">
        <v>510</v>
      </c>
      <c r="AG86" s="71">
        <v>104</v>
      </c>
      <c r="AH86" s="71">
        <v>800</v>
      </c>
      <c r="AI86" s="71">
        <v>544</v>
      </c>
      <c r="AJ86" s="71">
        <v>559</v>
      </c>
      <c r="AK86" s="71">
        <v>962</v>
      </c>
      <c r="AL86" s="71">
        <v>1042</v>
      </c>
      <c r="AM86" s="71">
        <v>1013</v>
      </c>
      <c r="AN86" s="71">
        <v>841</v>
      </c>
      <c r="AO86" s="71">
        <v>655</v>
      </c>
      <c r="AP86" s="71">
        <v>892</v>
      </c>
      <c r="AQ86" s="71">
        <v>829</v>
      </c>
      <c r="AR86" s="71">
        <v>850</v>
      </c>
      <c r="AS86" s="71">
        <v>1192</v>
      </c>
      <c r="AT86" s="71">
        <v>1242</v>
      </c>
      <c r="AU86" s="71">
        <v>1008</v>
      </c>
      <c r="AV86" s="71">
        <v>1209</v>
      </c>
      <c r="AW86" s="71">
        <v>1166</v>
      </c>
      <c r="AX86" s="71">
        <v>1125</v>
      </c>
      <c r="AY86" s="71">
        <v>1315</v>
      </c>
      <c r="AZ86" s="71">
        <v>1329</v>
      </c>
      <c r="BA86" s="71">
        <v>1326</v>
      </c>
      <c r="BB86" s="71">
        <v>1502</v>
      </c>
      <c r="BC86" s="71">
        <v>1311</v>
      </c>
      <c r="BD86" s="71">
        <v>1244</v>
      </c>
      <c r="BE86" s="71">
        <v>1273</v>
      </c>
      <c r="BF86" s="71">
        <v>1074</v>
      </c>
      <c r="BG86" s="71">
        <v>825</v>
      </c>
      <c r="BH86" s="71">
        <v>1189</v>
      </c>
      <c r="BI86" s="71">
        <v>1291</v>
      </c>
      <c r="BJ86" s="71">
        <v>1478</v>
      </c>
      <c r="BK86" s="71">
        <v>1612</v>
      </c>
      <c r="BL86" s="71">
        <v>1474</v>
      </c>
      <c r="BM86" s="71">
        <v>1576</v>
      </c>
      <c r="BN86" s="71">
        <v>1578</v>
      </c>
      <c r="BO86" s="71">
        <v>1393</v>
      </c>
      <c r="BP86" s="71">
        <v>1399</v>
      </c>
      <c r="BQ86" s="71">
        <v>1289</v>
      </c>
      <c r="BR86" s="71">
        <v>1262</v>
      </c>
      <c r="BS86" s="71">
        <v>1165</v>
      </c>
      <c r="BT86" s="71">
        <v>1260</v>
      </c>
      <c r="BU86" s="71">
        <v>979</v>
      </c>
      <c r="BV86" s="71">
        <v>1237</v>
      </c>
      <c r="BW86" s="71">
        <v>1416</v>
      </c>
      <c r="BX86" s="71">
        <v>1373</v>
      </c>
      <c r="BY86" s="71">
        <v>2525</v>
      </c>
      <c r="BZ86" s="71">
        <v>1248</v>
      </c>
      <c r="CA86" s="71">
        <v>1167</v>
      </c>
      <c r="CB86" s="71">
        <v>21408</v>
      </c>
      <c r="CC86" s="71">
        <v>1165</v>
      </c>
      <c r="CD86" s="71">
        <v>1255</v>
      </c>
      <c r="CE86" s="71">
        <v>1185</v>
      </c>
      <c r="CF86" s="71">
        <v>1125</v>
      </c>
    </row>
    <row r="87" spans="1:84" x14ac:dyDescent="0.25">
      <c r="A87" s="48" t="s">
        <v>88</v>
      </c>
      <c r="B87" s="62" t="s">
        <v>74</v>
      </c>
      <c r="C87" s="63" t="s">
        <v>89</v>
      </c>
      <c r="D87" s="17"/>
      <c r="E87" s="11"/>
      <c r="F87" s="27" t="s">
        <v>68</v>
      </c>
      <c r="G87" s="23" t="e">
        <f ca="1">G86/G8</f>
        <v>#REF!</v>
      </c>
      <c r="H87" s="76" t="e">
        <f>IF(H6=0, 0, H86/H6)</f>
        <v>#REF!</v>
      </c>
      <c r="I87" s="76">
        <v>2.6270714241492459E-2</v>
      </c>
      <c r="J87" s="76">
        <v>2.5191044099775486E-2</v>
      </c>
      <c r="K87" s="76">
        <v>2.4946104096088696E-2</v>
      </c>
      <c r="L87" s="76">
        <v>2.2316117651884973E-2</v>
      </c>
      <c r="M87" s="76">
        <v>1.761204410170393E-2</v>
      </c>
      <c r="N87" s="76">
        <v>2.8881898770374607E-2</v>
      </c>
      <c r="O87" s="76">
        <v>2.824628311545286E-2</v>
      </c>
      <c r="P87" s="76">
        <v>3.0766100315393223E-2</v>
      </c>
      <c r="Q87" s="76">
        <v>3.1950763730906724E-2</v>
      </c>
      <c r="R87" s="76">
        <v>2.123563858888371E-2</v>
      </c>
      <c r="S87" s="76">
        <v>2.1432040799805714E-2</v>
      </c>
      <c r="T87" s="76">
        <v>1.6707021791767553E-2</v>
      </c>
      <c r="U87" s="76">
        <v>1.2227549252648967E-2</v>
      </c>
      <c r="V87" s="76">
        <v>1.2269445059034134E-2</v>
      </c>
      <c r="W87" s="76">
        <v>1.1827546737886304E-2</v>
      </c>
      <c r="X87" s="76">
        <v>7.0893499086216935E-3</v>
      </c>
      <c r="Y87" s="76">
        <v>7.0806755726722029E-3</v>
      </c>
      <c r="Z87" s="76">
        <v>9.8764444799872043E-3</v>
      </c>
      <c r="AA87" s="76">
        <v>8.0651601054060537E-3</v>
      </c>
      <c r="AB87" s="76">
        <v>1.0196751406792513E-2</v>
      </c>
      <c r="AC87" s="76">
        <v>1.0243737170416725E-2</v>
      </c>
      <c r="AD87" s="76">
        <v>9.2187002230009561E-3</v>
      </c>
      <c r="AE87" s="76">
        <v>1.5033407572383074E-2</v>
      </c>
      <c r="AF87" s="76">
        <v>1.0125677526952171E-2</v>
      </c>
      <c r="AG87" s="76">
        <v>2.0623054195006841E-3</v>
      </c>
      <c r="AH87" s="76">
        <v>1.5840643130111083E-2</v>
      </c>
      <c r="AI87" s="76">
        <v>1.0762473786254105E-2</v>
      </c>
      <c r="AJ87" s="76">
        <v>1.103805066840432E-2</v>
      </c>
      <c r="AK87" s="76">
        <v>1.8972487920323439E-2</v>
      </c>
      <c r="AL87" s="76">
        <v>2.0526357261051138E-2</v>
      </c>
      <c r="AM87" s="76">
        <v>1.9908026098577156E-2</v>
      </c>
      <c r="AN87" s="76">
        <v>1.6509295066842032E-2</v>
      </c>
      <c r="AO87" s="76">
        <v>1.3094238535044581E-2</v>
      </c>
      <c r="AP87" s="76">
        <v>1.7818617658809429E-2</v>
      </c>
      <c r="AQ87" s="76">
        <v>1.6170561385713728E-2</v>
      </c>
      <c r="AR87" s="76">
        <v>1.6909702190303778E-2</v>
      </c>
      <c r="AS87" s="76">
        <v>2.368792353093142E-2</v>
      </c>
      <c r="AT87" s="76">
        <v>2.4677130935823563E-2</v>
      </c>
      <c r="AU87" s="76">
        <v>2.0005954153021734E-2</v>
      </c>
      <c r="AV87" s="76">
        <v>2.3970497848801474E-2</v>
      </c>
      <c r="AW87" s="76">
        <v>2.3105122362033093E-2</v>
      </c>
      <c r="AX87" s="76">
        <v>2.227943360728785E-2</v>
      </c>
      <c r="AY87" s="76">
        <v>2.5987628702990061E-2</v>
      </c>
      <c r="AZ87" s="76">
        <v>2.615678324706253E-2</v>
      </c>
      <c r="BA87" s="76">
        <v>2.6061320754716982E-2</v>
      </c>
      <c r="BB87" s="76">
        <v>2.9489142812266854E-2</v>
      </c>
      <c r="BC87" s="76">
        <v>2.5701850690087829E-2</v>
      </c>
      <c r="BD87" s="76">
        <v>2.4406992485628519E-2</v>
      </c>
      <c r="BE87" s="76">
        <v>2.4922179369212396E-2</v>
      </c>
      <c r="BF87" s="76">
        <v>2.096550647119683E-2</v>
      </c>
      <c r="BG87" s="76">
        <v>1.5997673065735893E-2</v>
      </c>
      <c r="BH87" s="76">
        <v>2.2931091010780891E-2</v>
      </c>
      <c r="BI87" s="76">
        <v>2.4893465224349706E-2</v>
      </c>
      <c r="BJ87" s="76">
        <v>2.84187048146439E-2</v>
      </c>
      <c r="BK87" s="76">
        <v>3.0838689929599022E-2</v>
      </c>
      <c r="BL87" s="76">
        <v>2.8051611920983519E-2</v>
      </c>
      <c r="BM87" s="76">
        <v>2.9992768241160126E-2</v>
      </c>
      <c r="BN87" s="76">
        <v>2.9900521080056846E-2</v>
      </c>
      <c r="BO87" s="76">
        <v>2.6349140295458415E-2</v>
      </c>
      <c r="BP87" s="76">
        <v>2.6435630468056158E-2</v>
      </c>
      <c r="BQ87" s="76">
        <v>2.4352918949556018E-2</v>
      </c>
      <c r="BR87" s="76">
        <v>2.3778569140617638E-2</v>
      </c>
      <c r="BS87" s="76">
        <v>2.1618512126779121E-2</v>
      </c>
      <c r="BT87" s="76">
        <v>2.3381395089907032E-2</v>
      </c>
      <c r="BU87" s="76">
        <v>1.8166972851602368E-2</v>
      </c>
      <c r="BV87" s="76">
        <v>2.279218027380097E-2</v>
      </c>
      <c r="BW87" s="76">
        <v>2.5913183515116022E-2</v>
      </c>
      <c r="BX87" s="76">
        <v>2.4917425864759899E-2</v>
      </c>
      <c r="BY87" s="76">
        <v>4.5401420480086309E-2</v>
      </c>
      <c r="BZ87" s="76">
        <v>2.231719747500939E-2</v>
      </c>
      <c r="CA87" s="76">
        <v>2.0758106689909104E-2</v>
      </c>
      <c r="CB87" s="76">
        <v>0.37990452698266225</v>
      </c>
      <c r="CC87" s="76">
        <v>2.0603788267336363E-2</v>
      </c>
      <c r="CD87" s="76">
        <v>2.217432019364984E-2</v>
      </c>
      <c r="CE87" s="76">
        <v>2.0916070955785016E-2</v>
      </c>
      <c r="CF87" s="76">
        <v>1.979588245644906E-2</v>
      </c>
    </row>
    <row r="88" spans="1:84" x14ac:dyDescent="0.25">
      <c r="A88" s="17"/>
      <c r="B88" s="17"/>
      <c r="C88" s="17"/>
      <c r="D88" s="17"/>
      <c r="E88" s="11"/>
      <c r="F88" s="148" t="s">
        <v>92</v>
      </c>
      <c r="G88" s="111" t="e">
        <f ca="1">(INDIRECT("H88")+INDIRECT("I88")+INDIRECT("J88")+INDIRECT("K88")+INDIRECT("L88")+INDIRECT("M88")+INDIRECT("N88")+INDIRECT("O88")+INDIRECT("P88")+INDIRECT("Q88")+INDIRECT("R88")+INDIRECT("S88")) / 12</f>
        <v>#REF!</v>
      </c>
      <c r="H88" s="73" t="e">
        <f>#REF!</f>
        <v>#REF!</v>
      </c>
      <c r="I88" s="73">
        <v>694</v>
      </c>
      <c r="J88" s="73">
        <v>605</v>
      </c>
      <c r="K88" s="73">
        <v>667</v>
      </c>
      <c r="L88" s="73">
        <v>665</v>
      </c>
      <c r="M88" s="73">
        <v>557</v>
      </c>
      <c r="N88" s="73">
        <v>818</v>
      </c>
      <c r="O88" s="73">
        <v>858</v>
      </c>
      <c r="P88" s="73">
        <v>986</v>
      </c>
      <c r="Q88" s="73">
        <v>1072</v>
      </c>
      <c r="R88" s="73">
        <v>719</v>
      </c>
      <c r="S88" s="73">
        <v>673</v>
      </c>
      <c r="T88" s="73">
        <v>510</v>
      </c>
      <c r="U88" s="73">
        <v>403</v>
      </c>
      <c r="V88" s="73">
        <v>359</v>
      </c>
      <c r="W88" s="73">
        <v>346</v>
      </c>
      <c r="X88" s="73">
        <v>252</v>
      </c>
      <c r="Y88" s="73">
        <v>221</v>
      </c>
      <c r="Z88" s="73">
        <v>349</v>
      </c>
      <c r="AA88" s="73">
        <v>270</v>
      </c>
      <c r="AB88" s="73">
        <v>348</v>
      </c>
      <c r="AC88" s="73">
        <v>396</v>
      </c>
      <c r="AD88" s="73">
        <v>341</v>
      </c>
      <c r="AE88" s="73">
        <v>430</v>
      </c>
      <c r="AF88" s="73">
        <v>322</v>
      </c>
      <c r="AG88" s="73">
        <v>75</v>
      </c>
      <c r="AH88" s="73">
        <v>396</v>
      </c>
      <c r="AI88" s="73">
        <v>57</v>
      </c>
      <c r="AJ88" s="73">
        <v>416</v>
      </c>
      <c r="AK88" s="73">
        <v>533</v>
      </c>
      <c r="AL88" s="73">
        <v>612</v>
      </c>
      <c r="AM88" s="73">
        <v>612</v>
      </c>
      <c r="AN88" s="73">
        <v>485</v>
      </c>
      <c r="AO88" s="73">
        <v>438</v>
      </c>
      <c r="AP88" s="73">
        <v>563</v>
      </c>
      <c r="AQ88" s="73">
        <v>562</v>
      </c>
      <c r="AR88" s="73">
        <v>509</v>
      </c>
      <c r="AS88" s="73">
        <v>733</v>
      </c>
      <c r="AT88" s="73">
        <v>617</v>
      </c>
      <c r="AU88" s="73">
        <v>658</v>
      </c>
      <c r="AV88" s="73">
        <v>719</v>
      </c>
      <c r="AW88" s="73">
        <v>648</v>
      </c>
      <c r="AX88" s="73">
        <v>631</v>
      </c>
      <c r="AY88" s="73">
        <v>857</v>
      </c>
      <c r="AZ88" s="73">
        <v>696</v>
      </c>
      <c r="BA88" s="73">
        <v>876</v>
      </c>
      <c r="BB88" s="73">
        <v>909</v>
      </c>
      <c r="BC88" s="73">
        <v>720</v>
      </c>
      <c r="BD88" s="73">
        <v>730</v>
      </c>
      <c r="BE88" s="73">
        <v>759</v>
      </c>
      <c r="BF88" s="73">
        <v>545</v>
      </c>
      <c r="BG88" s="73">
        <v>530</v>
      </c>
      <c r="BH88" s="73">
        <v>658</v>
      </c>
      <c r="BI88" s="73">
        <v>637</v>
      </c>
      <c r="BJ88" s="73">
        <v>823</v>
      </c>
      <c r="BK88" s="73">
        <v>952</v>
      </c>
      <c r="BL88" s="73">
        <v>706</v>
      </c>
      <c r="BM88" s="73">
        <v>933</v>
      </c>
      <c r="BN88" s="73">
        <v>874</v>
      </c>
      <c r="BO88" s="73">
        <v>728</v>
      </c>
      <c r="BP88" s="73">
        <v>723</v>
      </c>
      <c r="BQ88" s="73">
        <v>699</v>
      </c>
      <c r="BR88" s="73">
        <v>597</v>
      </c>
      <c r="BS88" s="73">
        <v>615</v>
      </c>
      <c r="BT88" s="73">
        <v>612</v>
      </c>
      <c r="BU88" s="73">
        <v>413</v>
      </c>
      <c r="BV88" s="73">
        <v>732</v>
      </c>
      <c r="BW88" s="73">
        <v>805</v>
      </c>
      <c r="BX88" s="73">
        <v>78</v>
      </c>
      <c r="BY88" s="73">
        <v>1474</v>
      </c>
      <c r="BZ88" s="73">
        <v>726</v>
      </c>
      <c r="CA88" s="73">
        <v>548</v>
      </c>
      <c r="CB88" s="73">
        <v>766</v>
      </c>
      <c r="CC88" s="73">
        <v>651</v>
      </c>
      <c r="CD88" s="73">
        <v>584</v>
      </c>
      <c r="CE88" s="73">
        <v>720</v>
      </c>
      <c r="CF88" s="73">
        <v>640</v>
      </c>
    </row>
    <row r="89" spans="1:84" x14ac:dyDescent="0.25">
      <c r="A89" s="48" t="s">
        <v>88</v>
      </c>
      <c r="B89" s="62" t="s">
        <v>74</v>
      </c>
      <c r="C89" s="63" t="s">
        <v>89</v>
      </c>
      <c r="D89" s="17"/>
      <c r="E89" s="11"/>
      <c r="F89" s="27" t="s">
        <v>68</v>
      </c>
      <c r="G89" s="23" t="e">
        <f ca="1">G88/G8</f>
        <v>#REF!</v>
      </c>
      <c r="H89" s="76" t="e">
        <f>IF(H8=0, 0, H88/H8)</f>
        <v>#REF!</v>
      </c>
      <c r="I89" s="76">
        <v>1.2918117007613127E-2</v>
      </c>
      <c r="J89" s="76">
        <v>1.1246189307755224E-2</v>
      </c>
      <c r="K89" s="76">
        <v>1.2365591397849462E-2</v>
      </c>
      <c r="L89" s="76">
        <v>1.2321888491541441E-2</v>
      </c>
      <c r="M89" s="76">
        <v>1.0299556213017751E-2</v>
      </c>
      <c r="N89" s="76">
        <v>1.5114001699863272E-2</v>
      </c>
      <c r="O89" s="76">
        <v>1.5834348355663823E-2</v>
      </c>
      <c r="P89" s="76">
        <v>1.8165739341906482E-2</v>
      </c>
      <c r="Q89" s="76">
        <v>1.9724373953522605E-2</v>
      </c>
      <c r="R89" s="76">
        <v>1.3201623120283496E-2</v>
      </c>
      <c r="S89" s="76">
        <v>1.2344320328692749E-2</v>
      </c>
      <c r="T89" s="76">
        <v>9.3307475575396103E-3</v>
      </c>
      <c r="U89" s="76">
        <v>7.3630168271426747E-3</v>
      </c>
      <c r="V89" s="76">
        <v>6.5501386658881914E-3</v>
      </c>
      <c r="W89" s="76">
        <v>6.3043200991199462E-3</v>
      </c>
      <c r="X89" s="76">
        <v>4.5930921352410458E-3</v>
      </c>
      <c r="Y89" s="76">
        <v>4.0242547844929625E-3</v>
      </c>
      <c r="Z89" s="76">
        <v>6.338424656290296E-3</v>
      </c>
      <c r="AA89" s="76">
        <v>4.8980480371526016E-3</v>
      </c>
      <c r="AB89" s="76">
        <v>6.3110933787925497E-3</v>
      </c>
      <c r="AC89" s="76">
        <v>7.1749528917234382E-3</v>
      </c>
      <c r="AD89" s="76">
        <v>6.1741806988955279E-3</v>
      </c>
      <c r="AE89" s="76">
        <v>7.7774562291998261E-3</v>
      </c>
      <c r="AF89" s="76">
        <v>5.8162638632997359E-3</v>
      </c>
      <c r="AG89" s="76">
        <v>1.3533997401472498E-3</v>
      </c>
      <c r="AH89" s="76">
        <v>7.1361637713544292E-3</v>
      </c>
      <c r="AI89" s="76">
        <v>1.0267125385017201E-3</v>
      </c>
      <c r="AJ89" s="76">
        <v>7.4810725268401462E-3</v>
      </c>
      <c r="AK89" s="76">
        <v>9.5763412267778208E-3</v>
      </c>
      <c r="AL89" s="76">
        <v>1.0987827211030917E-2</v>
      </c>
      <c r="AM89" s="76">
        <v>1.0966169724770642E-2</v>
      </c>
      <c r="AN89" s="76">
        <v>8.6807109233770652E-3</v>
      </c>
      <c r="AO89" s="76">
        <v>8.0064343947647432E-3</v>
      </c>
      <c r="AP89" s="76">
        <v>1.0287050740923459E-2</v>
      </c>
      <c r="AQ89" s="76">
        <v>1.000694432079201E-2</v>
      </c>
      <c r="AR89" s="76">
        <v>9.269545264154723E-3</v>
      </c>
      <c r="AS89" s="76">
        <v>1.3337457694967065E-2</v>
      </c>
      <c r="AT89" s="76">
        <v>1.1226959259057081E-2</v>
      </c>
      <c r="AU89" s="76">
        <v>1.1961461552445009E-2</v>
      </c>
      <c r="AV89" s="76">
        <v>1.3060142044938513E-2</v>
      </c>
      <c r="AW89" s="76">
        <v>1.176726955763783E-2</v>
      </c>
      <c r="AX89" s="76">
        <v>1.1453360681030257E-2</v>
      </c>
      <c r="AY89" s="76">
        <v>1.5530145153398692E-2</v>
      </c>
      <c r="AZ89" s="76">
        <v>1.2567260120616807E-2</v>
      </c>
      <c r="BA89" s="76">
        <v>1.5797161560240202E-2</v>
      </c>
      <c r="BB89" s="76">
        <v>1.6383101434647825E-2</v>
      </c>
      <c r="BC89" s="76">
        <v>1.2964563526361279E-2</v>
      </c>
      <c r="BD89" s="76">
        <v>1.315433822866925E-2</v>
      </c>
      <c r="BE89" s="76">
        <v>1.3655008635578584E-2</v>
      </c>
      <c r="BF89" s="76">
        <v>9.7806970316930471E-3</v>
      </c>
      <c r="BG89" s="76">
        <v>9.4565178603290157E-3</v>
      </c>
      <c r="BH89" s="76">
        <v>1.1683653538833055E-2</v>
      </c>
      <c r="BI89" s="76">
        <v>1.1310770979083064E-2</v>
      </c>
      <c r="BJ89" s="76">
        <v>1.4582115204025584E-2</v>
      </c>
      <c r="BK89" s="76">
        <v>1.6794270190170414E-2</v>
      </c>
      <c r="BL89" s="76">
        <v>1.2402065839862277E-2</v>
      </c>
      <c r="BM89" s="76">
        <v>1.6389698907353405E-2</v>
      </c>
      <c r="BN89" s="76">
        <v>1.5293891192888516E-2</v>
      </c>
      <c r="BO89" s="76">
        <v>1.2721267932968704E-2</v>
      </c>
      <c r="BP89" s="76">
        <v>1.2624190253356848E-2</v>
      </c>
      <c r="BQ89" s="76">
        <v>1.2204916887833496E-2</v>
      </c>
      <c r="BR89" s="76">
        <v>1.039816072734873E-2</v>
      </c>
      <c r="BS89" s="76">
        <v>1.0571006222283337E-2</v>
      </c>
      <c r="BT89" s="76">
        <v>1.05194403382722E-2</v>
      </c>
      <c r="BU89" s="76">
        <v>7.0989033655333633E-3</v>
      </c>
      <c r="BV89" s="76">
        <v>1.2501921401854793E-2</v>
      </c>
      <c r="BW89" s="76">
        <v>1.366676853077994E-2</v>
      </c>
      <c r="BX89" s="76">
        <v>1.3139054998736628E-3</v>
      </c>
      <c r="BY89" s="76">
        <v>2.4618776410067978E-2</v>
      </c>
      <c r="BZ89" s="76">
        <v>1.2067417971477012E-2</v>
      </c>
      <c r="CA89" s="76">
        <v>9.0647434412942079E-3</v>
      </c>
      <c r="CB89" s="76">
        <v>1.2645480808914568E-2</v>
      </c>
      <c r="CC89" s="76">
        <v>1.0715696602580985E-2</v>
      </c>
      <c r="CD89" s="76">
        <v>9.6070012666765372E-3</v>
      </c>
      <c r="CE89" s="76">
        <v>1.1837432592397737E-2</v>
      </c>
      <c r="CF89" s="76">
        <v>1.0492147283517493E-2</v>
      </c>
    </row>
    <row r="90" spans="1:84" x14ac:dyDescent="0.25">
      <c r="A90" s="17"/>
      <c r="B90" s="17"/>
      <c r="C90" s="17"/>
      <c r="D90" s="17"/>
      <c r="E90" s="11"/>
      <c r="F90" s="148" t="s">
        <v>93</v>
      </c>
      <c r="G90" s="111" t="e">
        <f ca="1">(INDIRECT("H90")+INDIRECT("I90")+INDIRECT("J90")+INDIRECT("K90")+INDIRECT("L90")+INDIRECT("M90")+INDIRECT("N90")+INDIRECT("O90")+INDIRECT("P90")+INDIRECT("Q90")+INDIRECT("R90")+INDIRECT("S90")) /12</f>
        <v>#REF!</v>
      </c>
      <c r="H90" s="71" t="e">
        <f>#REF!</f>
        <v>#REF!</v>
      </c>
      <c r="I90" s="71">
        <v>3</v>
      </c>
      <c r="J90" s="71">
        <v>4</v>
      </c>
      <c r="K90" s="71">
        <v>0</v>
      </c>
      <c r="L90" s="71">
        <v>0</v>
      </c>
      <c r="M90" s="71">
        <v>7</v>
      </c>
      <c r="N90" s="71">
        <v>7</v>
      </c>
      <c r="O90" s="71">
        <v>3</v>
      </c>
      <c r="P90" s="71">
        <v>3</v>
      </c>
      <c r="Q90" s="71">
        <v>7</v>
      </c>
      <c r="R90" s="71">
        <v>4</v>
      </c>
      <c r="S90" s="71">
        <v>7</v>
      </c>
      <c r="T90" s="71">
        <v>8</v>
      </c>
      <c r="U90" s="71">
        <v>5</v>
      </c>
      <c r="V90" s="71">
        <v>2</v>
      </c>
      <c r="W90" s="71">
        <v>2</v>
      </c>
      <c r="X90" s="71">
        <v>6</v>
      </c>
      <c r="Y90" s="71">
        <v>4</v>
      </c>
      <c r="Z90" s="71">
        <v>5</v>
      </c>
      <c r="AA90" s="71">
        <v>2</v>
      </c>
      <c r="AB90" s="71">
        <v>10</v>
      </c>
      <c r="AC90" s="71">
        <v>6</v>
      </c>
      <c r="AD90" s="71">
        <v>9</v>
      </c>
      <c r="AE90" s="71">
        <v>13</v>
      </c>
      <c r="AF90" s="71">
        <v>2</v>
      </c>
      <c r="AG90" s="71">
        <v>2</v>
      </c>
      <c r="AH90" s="71">
        <v>5</v>
      </c>
      <c r="AI90" s="71">
        <v>6</v>
      </c>
      <c r="AJ90" s="71">
        <v>4</v>
      </c>
      <c r="AK90" s="71">
        <v>6</v>
      </c>
      <c r="AL90" s="71">
        <v>7</v>
      </c>
      <c r="AM90" s="71">
        <v>4</v>
      </c>
      <c r="AN90" s="71">
        <v>4</v>
      </c>
      <c r="AO90" s="71">
        <v>5</v>
      </c>
      <c r="AP90" s="71">
        <v>11</v>
      </c>
      <c r="AQ90" s="71">
        <v>39</v>
      </c>
      <c r="AR90" s="71">
        <v>8</v>
      </c>
      <c r="AS90" s="71">
        <v>12</v>
      </c>
      <c r="AT90" s="71">
        <v>3</v>
      </c>
      <c r="AU90" s="71">
        <v>4</v>
      </c>
      <c r="AV90" s="71">
        <v>10</v>
      </c>
      <c r="AW90" s="71">
        <v>9</v>
      </c>
      <c r="AX90" s="71">
        <v>3</v>
      </c>
      <c r="AY90" s="71">
        <v>11</v>
      </c>
      <c r="AZ90" s="71">
        <v>35</v>
      </c>
      <c r="BA90" s="71">
        <v>19</v>
      </c>
      <c r="BB90" s="71">
        <v>24</v>
      </c>
      <c r="BC90" s="71">
        <v>27</v>
      </c>
      <c r="BD90" s="71">
        <v>15</v>
      </c>
      <c r="BE90" s="71">
        <v>18</v>
      </c>
      <c r="BF90" s="71">
        <v>15</v>
      </c>
      <c r="BG90" s="71">
        <v>0</v>
      </c>
      <c r="BH90" s="71">
        <v>9</v>
      </c>
      <c r="BI90" s="71">
        <v>11</v>
      </c>
      <c r="BJ90" s="71">
        <v>10</v>
      </c>
      <c r="BK90" s="71">
        <v>14</v>
      </c>
      <c r="BL90" s="71">
        <v>25</v>
      </c>
      <c r="BM90" s="71">
        <v>24</v>
      </c>
      <c r="BN90" s="71">
        <v>24</v>
      </c>
      <c r="BO90" s="71">
        <v>27</v>
      </c>
      <c r="BP90" s="71">
        <v>11</v>
      </c>
      <c r="BQ90" s="71">
        <v>16</v>
      </c>
      <c r="BR90" s="71">
        <v>11</v>
      </c>
      <c r="BS90" s="71">
        <v>11</v>
      </c>
      <c r="BT90" s="71">
        <v>8</v>
      </c>
      <c r="BU90" s="71">
        <v>8</v>
      </c>
      <c r="BV90" s="71">
        <v>12</v>
      </c>
      <c r="BW90" s="71">
        <v>20</v>
      </c>
      <c r="BX90" s="71">
        <v>36</v>
      </c>
      <c r="BY90" s="71">
        <v>40</v>
      </c>
      <c r="BZ90" s="71">
        <v>33</v>
      </c>
      <c r="CA90" s="71">
        <v>31</v>
      </c>
      <c r="CB90" s="71">
        <v>13</v>
      </c>
      <c r="CC90" s="71">
        <v>14</v>
      </c>
      <c r="CD90" s="71">
        <v>9</v>
      </c>
      <c r="CE90" s="71">
        <v>13</v>
      </c>
      <c r="CF90" s="71">
        <v>9</v>
      </c>
    </row>
    <row r="91" spans="1:84" x14ac:dyDescent="0.25">
      <c r="A91" s="48" t="s">
        <v>88</v>
      </c>
      <c r="B91" s="62" t="s">
        <v>74</v>
      </c>
      <c r="C91" s="63" t="s">
        <v>89</v>
      </c>
      <c r="D91" s="17"/>
      <c r="E91" s="11"/>
      <c r="F91" s="27" t="s">
        <v>68</v>
      </c>
      <c r="G91" s="23" t="e">
        <f ca="1">G90/G8</f>
        <v>#REF!</v>
      </c>
      <c r="H91" s="76" t="e">
        <f>IF(H5=0, 0, H90/H5)</f>
        <v>#REF!</v>
      </c>
      <c r="I91" s="76">
        <v>5.6969236612229395E-4</v>
      </c>
      <c r="J91" s="76">
        <v>7.6234038498189437E-4</v>
      </c>
      <c r="K91" s="76">
        <v>0</v>
      </c>
      <c r="L91" s="76">
        <v>0</v>
      </c>
      <c r="M91" s="76">
        <v>1.3479684190256115E-3</v>
      </c>
      <c r="N91" s="76">
        <v>1.3555383423702555E-3</v>
      </c>
      <c r="O91" s="76">
        <v>5.8218513487288959E-4</v>
      </c>
      <c r="P91" s="76">
        <v>5.8445353594389242E-4</v>
      </c>
      <c r="Q91" s="76">
        <v>1.3679890560875513E-3</v>
      </c>
      <c r="R91" s="76">
        <v>7.8247261345852897E-4</v>
      </c>
      <c r="S91" s="76">
        <v>1.3706677109849227E-3</v>
      </c>
      <c r="T91" s="76">
        <v>1.569242840329541E-3</v>
      </c>
      <c r="U91" s="76">
        <v>9.8212531919072868E-4</v>
      </c>
      <c r="V91" s="76">
        <v>3.928501276762915E-4</v>
      </c>
      <c r="W91" s="76">
        <v>3.9339103068450039E-4</v>
      </c>
      <c r="X91" s="76">
        <v>1.1829652996845426E-3</v>
      </c>
      <c r="Y91" s="76">
        <v>7.9004542761208774E-4</v>
      </c>
      <c r="Z91" s="76">
        <v>9.914733293674401E-4</v>
      </c>
      <c r="AA91" s="76">
        <v>3.9745627980922101E-4</v>
      </c>
      <c r="AB91" s="76">
        <v>1.9892580067634772E-3</v>
      </c>
      <c r="AC91" s="76">
        <v>1.1964107676969093E-3</v>
      </c>
      <c r="AD91" s="76">
        <v>1.797842588893328E-3</v>
      </c>
      <c r="AE91" s="76">
        <v>2.5999999999999999E-3</v>
      </c>
      <c r="AF91" s="76">
        <v>4.0040040040040042E-4</v>
      </c>
      <c r="AG91" s="76">
        <v>4.0104271104872668E-4</v>
      </c>
      <c r="AH91" s="76">
        <v>1.0022048506714773E-3</v>
      </c>
      <c r="AI91" s="76">
        <v>1.2070006035003018E-3</v>
      </c>
      <c r="AJ91" s="76">
        <v>8.0580177276390005E-4</v>
      </c>
      <c r="AK91" s="76">
        <v>1.2113870381586917E-3</v>
      </c>
      <c r="AL91" s="76">
        <v>1.4187271990271585E-3</v>
      </c>
      <c r="AM91" s="76">
        <v>8.1234768480909826E-4</v>
      </c>
      <c r="AN91" s="76">
        <v>8.1135902636916835E-4</v>
      </c>
      <c r="AO91" s="76">
        <v>1.067463706233988E-3</v>
      </c>
      <c r="AP91" s="76">
        <v>2.3559648747055045E-3</v>
      </c>
      <c r="AQ91" s="76">
        <v>7.9673135852911126E-3</v>
      </c>
      <c r="AR91" s="76">
        <v>1.7226528854435831E-3</v>
      </c>
      <c r="AS91" s="76">
        <v>2.5878800948889369E-3</v>
      </c>
      <c r="AT91" s="76">
        <v>6.4836827317916578E-4</v>
      </c>
      <c r="AU91" s="76">
        <v>8.6486486486486486E-4</v>
      </c>
      <c r="AV91" s="76">
        <v>2.1663778162911611E-3</v>
      </c>
      <c r="AW91" s="76">
        <v>1.955246578318488E-3</v>
      </c>
      <c r="AX91" s="76">
        <v>6.5245759025663334E-4</v>
      </c>
      <c r="AY91" s="76">
        <v>2.4006983849847226E-3</v>
      </c>
      <c r="AZ91" s="76">
        <v>7.6536190684452221E-3</v>
      </c>
      <c r="BA91" s="76">
        <v>4.1548217800131204E-3</v>
      </c>
      <c r="BB91" s="76">
        <v>5.2747252747252747E-3</v>
      </c>
      <c r="BC91" s="76">
        <v>5.9628975265017667E-3</v>
      </c>
      <c r="BD91" s="76">
        <v>3.3141847105612019E-3</v>
      </c>
      <c r="BE91" s="76">
        <v>3.9955604883462822E-3</v>
      </c>
      <c r="BF91" s="76">
        <v>3.3370411568409346E-3</v>
      </c>
      <c r="BG91" s="76">
        <v>0</v>
      </c>
      <c r="BH91" s="76">
        <v>2.0147750167897917E-3</v>
      </c>
      <c r="BI91" s="76">
        <v>2.4680278214045323E-3</v>
      </c>
      <c r="BJ91" s="76">
        <v>2.2568269013766643E-3</v>
      </c>
      <c r="BK91" s="76">
        <v>3.1717263253285004E-3</v>
      </c>
      <c r="BL91" s="76">
        <v>5.7077625570776253E-3</v>
      </c>
      <c r="BM91" s="76">
        <v>5.4794520547945206E-3</v>
      </c>
      <c r="BN91" s="76">
        <v>5.4894784995425435E-3</v>
      </c>
      <c r="BO91" s="76">
        <v>6.1926605504587159E-3</v>
      </c>
      <c r="BP91" s="76">
        <v>2.5287356321839079E-3</v>
      </c>
      <c r="BQ91" s="76">
        <v>3.6849378166743437E-3</v>
      </c>
      <c r="BR91" s="76">
        <v>2.5339783460032249E-3</v>
      </c>
      <c r="BS91" s="76">
        <v>2.5647003963627886E-3</v>
      </c>
      <c r="BT91" s="76">
        <v>1.8652366519002097E-3</v>
      </c>
      <c r="BU91" s="76">
        <v>1.8652366519002097E-3</v>
      </c>
      <c r="BV91" s="76">
        <v>2.8050490883590462E-3</v>
      </c>
      <c r="BW91" s="76">
        <v>4.6970408642555191E-3</v>
      </c>
      <c r="BX91" s="76">
        <v>8.44475721323012E-3</v>
      </c>
      <c r="BY91" s="76">
        <v>9.3940817285110383E-3</v>
      </c>
      <c r="BZ91" s="76">
        <v>7.78118368309361E-3</v>
      </c>
      <c r="CA91" s="76">
        <v>7.3199527744982288E-3</v>
      </c>
      <c r="CB91" s="76">
        <v>3.077651515151515E-3</v>
      </c>
      <c r="CC91" s="76">
        <v>3.3262057495842242E-3</v>
      </c>
      <c r="CD91" s="76">
        <v>2.1469465648854963E-3</v>
      </c>
      <c r="CE91" s="76">
        <v>3.1182537778843846E-3</v>
      </c>
      <c r="CF91" s="76">
        <v>2.1593090211132438E-3</v>
      </c>
    </row>
    <row r="92" spans="1:84" x14ac:dyDescent="0.25">
      <c r="A92" s="17"/>
      <c r="B92" s="17"/>
      <c r="C92" s="17"/>
      <c r="D92" s="17"/>
      <c r="E92" s="11"/>
      <c r="F92" s="148" t="s">
        <v>94</v>
      </c>
      <c r="G92" s="111" t="e">
        <f ca="1">(INDIRECT("H92")+INDIRECT("I92")+INDIRECT("J92")+INDIRECT("K92")+INDIRECT("L92")+INDIRECT("M92")+INDIRECT("N92")+INDIRECT("O92")+INDIRECT("P92")+INDIRECT("Q92")+INDIRECT("R92")+INDIRECT("S92")) /12</f>
        <v>#REF!</v>
      </c>
      <c r="H92" s="71" t="e">
        <f>#REF!</f>
        <v>#REF!</v>
      </c>
      <c r="I92" s="71">
        <v>691</v>
      </c>
      <c r="J92" s="71">
        <v>601</v>
      </c>
      <c r="K92" s="71">
        <v>667</v>
      </c>
      <c r="L92" s="71">
        <v>665</v>
      </c>
      <c r="M92" s="71">
        <v>550</v>
      </c>
      <c r="N92" s="71">
        <v>811</v>
      </c>
      <c r="O92" s="71">
        <v>855</v>
      </c>
      <c r="P92" s="71">
        <v>983</v>
      </c>
      <c r="Q92" s="71">
        <v>1065</v>
      </c>
      <c r="R92" s="71">
        <v>715</v>
      </c>
      <c r="S92" s="71">
        <v>666</v>
      </c>
      <c r="T92" s="71">
        <v>502</v>
      </c>
      <c r="U92" s="71">
        <v>398</v>
      </c>
      <c r="V92" s="71">
        <v>357</v>
      </c>
      <c r="W92" s="71">
        <v>344</v>
      </c>
      <c r="X92" s="71">
        <v>246</v>
      </c>
      <c r="Y92" s="71">
        <v>217</v>
      </c>
      <c r="Z92" s="71">
        <v>344</v>
      </c>
      <c r="AA92" s="71">
        <v>268</v>
      </c>
      <c r="AB92" s="71">
        <v>338</v>
      </c>
      <c r="AC92" s="71">
        <v>390</v>
      </c>
      <c r="AD92" s="71">
        <v>332</v>
      </c>
      <c r="AE92" s="71">
        <v>417</v>
      </c>
      <c r="AF92" s="71">
        <v>320</v>
      </c>
      <c r="AG92" s="71">
        <v>73</v>
      </c>
      <c r="AH92" s="71">
        <v>391</v>
      </c>
      <c r="AI92" s="71">
        <v>374</v>
      </c>
      <c r="AJ92" s="71">
        <v>412</v>
      </c>
      <c r="AK92" s="71">
        <v>527</v>
      </c>
      <c r="AL92" s="71">
        <v>605</v>
      </c>
      <c r="AM92" s="71">
        <v>608</v>
      </c>
      <c r="AN92" s="71">
        <v>481</v>
      </c>
      <c r="AO92" s="71">
        <v>433</v>
      </c>
      <c r="AP92" s="71">
        <v>552</v>
      </c>
      <c r="AQ92" s="71">
        <v>523</v>
      </c>
      <c r="AR92" s="71">
        <v>501</v>
      </c>
      <c r="AS92" s="71">
        <v>721</v>
      </c>
      <c r="AT92" s="71">
        <v>614</v>
      </c>
      <c r="AU92" s="71">
        <v>654</v>
      </c>
      <c r="AV92" s="71">
        <v>709</v>
      </c>
      <c r="AW92" s="71">
        <v>639</v>
      </c>
      <c r="AX92" s="71">
        <v>628</v>
      </c>
      <c r="AY92" s="71">
        <v>846</v>
      </c>
      <c r="AZ92" s="71">
        <v>661</v>
      </c>
      <c r="BA92" s="71">
        <v>857</v>
      </c>
      <c r="BB92" s="71">
        <v>885</v>
      </c>
      <c r="BC92" s="71">
        <v>693</v>
      </c>
      <c r="BD92" s="71">
        <v>715</v>
      </c>
      <c r="BE92" s="71">
        <v>741</v>
      </c>
      <c r="BF92" s="71">
        <v>530</v>
      </c>
      <c r="BG92" s="71">
        <v>520</v>
      </c>
      <c r="BH92" s="71">
        <v>649</v>
      </c>
      <c r="BI92" s="71">
        <v>626</v>
      </c>
      <c r="BJ92" s="71">
        <v>813</v>
      </c>
      <c r="BK92" s="71">
        <v>938</v>
      </c>
      <c r="BL92" s="71">
        <v>681</v>
      </c>
      <c r="BM92" s="71">
        <v>933</v>
      </c>
      <c r="BN92" s="71">
        <v>850</v>
      </c>
      <c r="BO92" s="71">
        <v>701</v>
      </c>
      <c r="BP92" s="71">
        <v>712</v>
      </c>
      <c r="BQ92" s="71">
        <v>683</v>
      </c>
      <c r="BR92" s="71">
        <v>586</v>
      </c>
      <c r="BS92" s="71">
        <v>604</v>
      </c>
      <c r="BT92" s="71">
        <v>604</v>
      </c>
      <c r="BU92" s="71">
        <v>405</v>
      </c>
      <c r="BV92" s="71">
        <v>720</v>
      </c>
      <c r="BW92" s="71">
        <v>785</v>
      </c>
      <c r="BX92" s="71">
        <v>662</v>
      </c>
      <c r="BY92" s="71">
        <v>1434</v>
      </c>
      <c r="BZ92" s="71">
        <v>693</v>
      </c>
      <c r="CA92" s="71">
        <v>517</v>
      </c>
      <c r="CB92" s="71">
        <v>753</v>
      </c>
      <c r="CC92" s="71">
        <v>651</v>
      </c>
      <c r="CD92" s="71">
        <v>575</v>
      </c>
      <c r="CE92" s="71">
        <v>707</v>
      </c>
      <c r="CF92" s="71">
        <v>613</v>
      </c>
    </row>
    <row r="93" spans="1:84" x14ac:dyDescent="0.25">
      <c r="A93" s="48" t="s">
        <v>88</v>
      </c>
      <c r="B93" s="62" t="s">
        <v>74</v>
      </c>
      <c r="C93" s="63" t="s">
        <v>89</v>
      </c>
      <c r="D93" s="17"/>
      <c r="E93" s="11"/>
      <c r="F93" s="27" t="s">
        <v>68</v>
      </c>
      <c r="G93" s="23" t="e">
        <f ca="1">G92/G8</f>
        <v>#REF!</v>
      </c>
      <c r="H93" s="76" t="e">
        <f>IF(H6=0, 0, H92/H6)</f>
        <v>#REF!</v>
      </c>
      <c r="I93" s="76">
        <v>1.426006562519347E-2</v>
      </c>
      <c r="J93" s="76">
        <v>1.2379245710519269E-2</v>
      </c>
      <c r="K93" s="76">
        <v>1.3694692536700545E-2</v>
      </c>
      <c r="L93" s="76">
        <v>1.3639906469212782E-2</v>
      </c>
      <c r="M93" s="76">
        <v>1.1250434675885204E-2</v>
      </c>
      <c r="N93" s="76">
        <v>1.656521916744965E-2</v>
      </c>
      <c r="O93" s="76">
        <v>1.7437236147084617E-2</v>
      </c>
      <c r="P93" s="76">
        <v>2.0002034794994406E-2</v>
      </c>
      <c r="Q93" s="76">
        <v>2.163227169320767E-2</v>
      </c>
      <c r="R93" s="76">
        <v>1.4488054953293753E-2</v>
      </c>
      <c r="S93" s="76">
        <v>1.3478507245203594E-2</v>
      </c>
      <c r="T93" s="76">
        <v>1.0129136400322841E-2</v>
      </c>
      <c r="U93" s="76">
        <v>8.017404617058136E-3</v>
      </c>
      <c r="V93" s="76">
        <v>7.1806424361888291E-3</v>
      </c>
      <c r="W93" s="76">
        <v>6.9077692323139019E-3</v>
      </c>
      <c r="X93" s="76">
        <v>4.940453477396421E-3</v>
      </c>
      <c r="Y93" s="76">
        <v>4.352709912945802E-3</v>
      </c>
      <c r="Z93" s="76">
        <v>6.8775240913271224E-3</v>
      </c>
      <c r="AA93" s="76">
        <v>5.3501557134871839E-3</v>
      </c>
      <c r="AB93" s="76">
        <v>6.7446222612443625E-3</v>
      </c>
      <c r="AC93" s="76">
        <v>7.7724854016780597E-3</v>
      </c>
      <c r="AD93" s="76">
        <v>6.6103854730805989E-3</v>
      </c>
      <c r="AE93" s="76">
        <v>8.2922367165128852E-3</v>
      </c>
      <c r="AF93" s="76">
        <v>6.3533662914209699E-3</v>
      </c>
      <c r="AG93" s="76">
        <v>1.447579765611057E-3</v>
      </c>
      <c r="AH93" s="76">
        <v>7.7421143298417915E-3</v>
      </c>
      <c r="AI93" s="76">
        <v>7.3992007280496977E-3</v>
      </c>
      <c r="AJ93" s="76">
        <v>8.1353790257291236E-3</v>
      </c>
      <c r="AK93" s="76">
        <v>1.0393452322256188E-2</v>
      </c>
      <c r="AL93" s="76">
        <v>1.1917894570955795E-2</v>
      </c>
      <c r="AM93" s="76">
        <v>1.1948746167754107E-2</v>
      </c>
      <c r="AN93" s="76">
        <v>9.4422959894780237E-3</v>
      </c>
      <c r="AO93" s="76">
        <v>8.6561912758386303E-3</v>
      </c>
      <c r="AP93" s="76">
        <v>1.1026767878545745E-2</v>
      </c>
      <c r="AQ93" s="76">
        <v>1.0201693129949674E-2</v>
      </c>
      <c r="AR93" s="76">
        <v>9.9667774086378731E-3</v>
      </c>
      <c r="AS93" s="76">
        <v>1.4328014149162377E-2</v>
      </c>
      <c r="AT93" s="76">
        <v>1.2199483409497319E-2</v>
      </c>
      <c r="AU93" s="76">
        <v>1.2980053587377196E-2</v>
      </c>
      <c r="AV93" s="76">
        <v>1.4057140591232626E-2</v>
      </c>
      <c r="AW93" s="76">
        <v>1.2662241157237689E-2</v>
      </c>
      <c r="AX93" s="76">
        <v>1.2436874938112684E-2</v>
      </c>
      <c r="AY93" s="76">
        <v>1.6719037173178394E-2</v>
      </c>
      <c r="AZ93" s="76">
        <v>1.3009506189848256E-2</v>
      </c>
      <c r="BA93" s="76">
        <v>1.6843553459119497E-2</v>
      </c>
      <c r="BB93" s="76">
        <v>1.7375427023206502E-2</v>
      </c>
      <c r="BC93" s="76">
        <v>1.3586104140526975E-2</v>
      </c>
      <c r="BD93" s="76">
        <v>1.4028134748572662E-2</v>
      </c>
      <c r="BE93" s="76">
        <v>1.4506940229840051E-2</v>
      </c>
      <c r="BF93" s="76">
        <v>1.0346106545376462E-2</v>
      </c>
      <c r="BG93" s="76">
        <v>1.0083381811130502E-2</v>
      </c>
      <c r="BH93" s="76">
        <v>1.2516634201847602E-2</v>
      </c>
      <c r="BI93" s="76">
        <v>1.2070727521644396E-2</v>
      </c>
      <c r="BJ93" s="76">
        <v>1.5632210429164742E-2</v>
      </c>
      <c r="BK93" s="76">
        <v>1.7944597490052037E-2</v>
      </c>
      <c r="BL93" s="76">
        <v>1.2960073078826172E-2</v>
      </c>
      <c r="BM93" s="76">
        <v>1.7755871046321318E-2</v>
      </c>
      <c r="BN93" s="76">
        <v>1.6106110847939364E-2</v>
      </c>
      <c r="BO93" s="76">
        <v>1.3259689409272324E-2</v>
      </c>
      <c r="BP93" s="76">
        <v>1.3454016364014285E-2</v>
      </c>
      <c r="BQ93" s="76">
        <v>1.2903835254109201E-2</v>
      </c>
      <c r="BR93" s="76">
        <v>1.1041395813313738E-2</v>
      </c>
      <c r="BS93" s="76">
        <v>1.1208224312939561E-2</v>
      </c>
      <c r="BT93" s="76">
        <v>1.1208224312939561E-2</v>
      </c>
      <c r="BU93" s="76">
        <v>7.5154484217558317E-3</v>
      </c>
      <c r="BV93" s="76">
        <v>1.3266264993643247E-2</v>
      </c>
      <c r="BW93" s="76">
        <v>1.4365712612546665E-2</v>
      </c>
      <c r="BX93" s="76">
        <v>1.2014082973394796E-2</v>
      </c>
      <c r="BY93" s="76">
        <v>2.5784410680571787E-2</v>
      </c>
      <c r="BZ93" s="76">
        <v>1.2392482251748002E-2</v>
      </c>
      <c r="CA93" s="76">
        <v>9.1961792276632447E-3</v>
      </c>
      <c r="CB93" s="76">
        <v>1.3362673244485456E-2</v>
      </c>
      <c r="CC93" s="76">
        <v>1.1513361512477231E-2</v>
      </c>
      <c r="CD93" s="76">
        <v>1.0159549092708093E-2</v>
      </c>
      <c r="CE93" s="76">
        <v>1.247903980231224E-2</v>
      </c>
      <c r="CF93" s="76">
        <v>1.0786556396269575E-2</v>
      </c>
    </row>
    <row r="94" spans="1:84" x14ac:dyDescent="0.25">
      <c r="A94" s="17"/>
      <c r="B94" s="17"/>
      <c r="C94" s="17"/>
      <c r="D94" s="17"/>
      <c r="E94" s="11"/>
      <c r="F94" s="147" t="s">
        <v>95</v>
      </c>
      <c r="G94" s="111" t="e">
        <f ca="1">(INDIRECT("H94")+INDIRECT("I94")+INDIRECT("J94")+INDIRECT("K94")+INDIRECT("L94")+INDIRECT("M94")+INDIRECT("N94")+INDIRECT("O94")+INDIRECT("P94")+INDIRECT("Q94")+INDIRECT("R94")+INDIRECT("S94")) / 12</f>
        <v>#REF!</v>
      </c>
      <c r="H94" s="73" t="e">
        <f>#REF!</f>
        <v>#REF!</v>
      </c>
      <c r="I94" s="73">
        <v>1287</v>
      </c>
      <c r="J94" s="73">
        <v>1240</v>
      </c>
      <c r="K94" s="73">
        <v>1226</v>
      </c>
      <c r="L94" s="73">
        <v>1096</v>
      </c>
      <c r="M94" s="73">
        <v>879</v>
      </c>
      <c r="N94" s="73">
        <v>1434</v>
      </c>
      <c r="O94" s="73">
        <v>1401</v>
      </c>
      <c r="P94" s="73">
        <v>1535</v>
      </c>
      <c r="Q94" s="73">
        <v>1599</v>
      </c>
      <c r="R94" s="73">
        <v>1072</v>
      </c>
      <c r="S94" s="73">
        <v>1084</v>
      </c>
      <c r="T94" s="73">
        <v>843</v>
      </c>
      <c r="U94" s="73">
        <v>617</v>
      </c>
      <c r="V94" s="73">
        <v>617</v>
      </c>
      <c r="W94" s="73">
        <v>596</v>
      </c>
      <c r="X94" s="73">
        <v>366</v>
      </c>
      <c r="Y94" s="73">
        <v>363</v>
      </c>
      <c r="Z94" s="73">
        <v>507</v>
      </c>
      <c r="AA94" s="73">
        <v>418</v>
      </c>
      <c r="AB94" s="73">
        <v>540</v>
      </c>
      <c r="AC94" s="73">
        <v>524</v>
      </c>
      <c r="AD94" s="73">
        <v>479</v>
      </c>
      <c r="AE94" s="73">
        <v>778</v>
      </c>
      <c r="AF94" s="73">
        <v>514</v>
      </c>
      <c r="AG94" s="73">
        <v>107</v>
      </c>
      <c r="AH94" s="73">
        <v>814</v>
      </c>
      <c r="AI94" s="73">
        <v>558</v>
      </c>
      <c r="AJ94" s="73">
        <v>573</v>
      </c>
      <c r="AK94" s="73">
        <v>973</v>
      </c>
      <c r="AL94" s="73">
        <v>1060</v>
      </c>
      <c r="AM94" s="73">
        <v>1025</v>
      </c>
      <c r="AN94" s="73">
        <v>852</v>
      </c>
      <c r="AO94" s="73">
        <v>665</v>
      </c>
      <c r="AP94" s="73">
        <v>912</v>
      </c>
      <c r="AQ94" s="73">
        <v>888</v>
      </c>
      <c r="AR94" s="73">
        <v>871</v>
      </c>
      <c r="AS94" s="73">
        <v>1219</v>
      </c>
      <c r="AT94" s="73">
        <v>1256</v>
      </c>
      <c r="AU94" s="73">
        <v>1019</v>
      </c>
      <c r="AV94" s="73">
        <v>1228</v>
      </c>
      <c r="AW94" s="73">
        <v>1181</v>
      </c>
      <c r="AX94" s="73">
        <v>1370</v>
      </c>
      <c r="AY94" s="73">
        <v>1337</v>
      </c>
      <c r="AZ94" s="73">
        <v>1377</v>
      </c>
      <c r="BA94" s="73">
        <v>1358</v>
      </c>
      <c r="BB94" s="73">
        <v>1541</v>
      </c>
      <c r="BC94" s="73">
        <v>1354</v>
      </c>
      <c r="BD94" s="73">
        <v>1268</v>
      </c>
      <c r="BE94" s="73">
        <v>1297</v>
      </c>
      <c r="BF94" s="73">
        <v>1094</v>
      </c>
      <c r="BG94" s="73">
        <v>839</v>
      </c>
      <c r="BH94" s="73">
        <v>1203</v>
      </c>
      <c r="BI94" s="73">
        <v>1307</v>
      </c>
      <c r="BJ94" s="73">
        <v>1497</v>
      </c>
      <c r="BK94" s="73">
        <v>1635</v>
      </c>
      <c r="BL94" s="73">
        <v>1511</v>
      </c>
      <c r="BM94" s="73">
        <v>1613</v>
      </c>
      <c r="BN94" s="73">
        <v>1616</v>
      </c>
      <c r="BO94" s="73">
        <v>1434</v>
      </c>
      <c r="BP94" s="73">
        <v>1419</v>
      </c>
      <c r="BQ94" s="73">
        <v>1314</v>
      </c>
      <c r="BR94" s="73">
        <v>1281</v>
      </c>
      <c r="BS94" s="73">
        <v>1184</v>
      </c>
      <c r="BT94" s="73">
        <v>1273</v>
      </c>
      <c r="BU94" s="73">
        <v>992</v>
      </c>
      <c r="BV94" s="73">
        <v>1257</v>
      </c>
      <c r="BW94" s="73">
        <v>1448</v>
      </c>
      <c r="BX94" s="73">
        <v>1423</v>
      </c>
      <c r="BY94" s="73">
        <v>2586</v>
      </c>
      <c r="BZ94" s="73">
        <v>1300</v>
      </c>
      <c r="CA94" s="73">
        <v>18211</v>
      </c>
      <c r="CB94" s="73">
        <v>1312</v>
      </c>
      <c r="CC94" s="73">
        <v>22627</v>
      </c>
      <c r="CD94" s="73">
        <v>20096</v>
      </c>
      <c r="CE94" s="73">
        <v>24299</v>
      </c>
      <c r="CF94" s="73">
        <v>20702</v>
      </c>
    </row>
    <row r="95" spans="1:84" x14ac:dyDescent="0.25">
      <c r="A95" s="48" t="s">
        <v>88</v>
      </c>
      <c r="B95" s="62" t="s">
        <v>74</v>
      </c>
      <c r="C95" s="63" t="s">
        <v>89</v>
      </c>
      <c r="D95" s="17"/>
      <c r="E95" s="11"/>
      <c r="F95" s="27" t="s">
        <v>68</v>
      </c>
      <c r="G95" s="23" t="e">
        <f ca="1">G94/G8</f>
        <v>#REF!</v>
      </c>
      <c r="H95" s="76" t="e">
        <f>IF(H8=0, 0, H94/H8)</f>
        <v>#REF!</v>
      </c>
      <c r="I95" s="76">
        <v>2.3956219868585149E-2</v>
      </c>
      <c r="J95" s="76">
        <v>2.3050040895233846E-2</v>
      </c>
      <c r="K95" s="76">
        <v>2.2728958101594365E-2</v>
      </c>
      <c r="L95" s="76">
        <v>2.0307954566510404E-2</v>
      </c>
      <c r="M95" s="76">
        <v>1.6253698224852071E-2</v>
      </c>
      <c r="N95" s="76">
        <v>2.649569491149625E-2</v>
      </c>
      <c r="O95" s="76">
        <v>2.585538700033219E-2</v>
      </c>
      <c r="P95" s="76">
        <v>2.8280334573860495E-2</v>
      </c>
      <c r="Q95" s="76">
        <v>2.9420964507166646E-2</v>
      </c>
      <c r="R95" s="76">
        <v>1.9683087600756478E-2</v>
      </c>
      <c r="S95" s="76">
        <v>1.9882976576973164E-2</v>
      </c>
      <c r="T95" s="76">
        <v>1.542317684510959E-2</v>
      </c>
      <c r="U95" s="76">
        <v>1.1272906655947965E-2</v>
      </c>
      <c r="V95" s="76">
        <v>1.12574806597577E-2</v>
      </c>
      <c r="W95" s="76">
        <v>1.0859464679408924E-2</v>
      </c>
      <c r="X95" s="76">
        <v>6.6709195297548528E-3</v>
      </c>
      <c r="Y95" s="76">
        <v>6.6099750532621956E-3</v>
      </c>
      <c r="Z95" s="76">
        <v>9.2079693430922073E-3</v>
      </c>
      <c r="AA95" s="76">
        <v>7.5829039982584718E-3</v>
      </c>
      <c r="AB95" s="76">
        <v>9.7930759326091289E-3</v>
      </c>
      <c r="AC95" s="76">
        <v>9.4941295839976805E-3</v>
      </c>
      <c r="AD95" s="76">
        <v>8.6728227412638057E-3</v>
      </c>
      <c r="AE95" s="76">
        <v>1.4071769642598755E-2</v>
      </c>
      <c r="AF95" s="76">
        <v>9.2843466637765968E-3</v>
      </c>
      <c r="AG95" s="76">
        <v>1.9308502959434098E-3</v>
      </c>
      <c r="AH95" s="76">
        <v>1.4668781085561883E-2</v>
      </c>
      <c r="AI95" s="76">
        <v>1.0050975376911577E-2</v>
      </c>
      <c r="AJ95" s="76">
        <v>1.0304458071825489E-2</v>
      </c>
      <c r="AK95" s="76">
        <v>1.7481763627870208E-2</v>
      </c>
      <c r="AL95" s="76">
        <v>1.9031203992962046E-2</v>
      </c>
      <c r="AM95" s="76">
        <v>1.8366542431192661E-2</v>
      </c>
      <c r="AN95" s="76">
        <v>1.524941382828301E-2</v>
      </c>
      <c r="AO95" s="76">
        <v>1.215588783680035E-2</v>
      </c>
      <c r="AP95" s="76">
        <v>1.6663925889382227E-2</v>
      </c>
      <c r="AQ95" s="76">
        <v>1.5811684264881325E-2</v>
      </c>
      <c r="AR95" s="76">
        <v>1.5862031286991679E-2</v>
      </c>
      <c r="AS95" s="76">
        <v>2.218057425670512E-2</v>
      </c>
      <c r="AT95" s="76">
        <v>2.2854231490074057E-2</v>
      </c>
      <c r="AU95" s="76">
        <v>1.8523904744591892E-2</v>
      </c>
      <c r="AV95" s="76">
        <v>2.2305778068406806E-2</v>
      </c>
      <c r="AW95" s="76">
        <v>2.1446211956126969E-2</v>
      </c>
      <c r="AX95" s="76">
        <v>2.4867043000018151E-2</v>
      </c>
      <c r="AY95" s="76">
        <v>2.4228476161136582E-2</v>
      </c>
      <c r="AZ95" s="76">
        <v>2.4863674117944459E-2</v>
      </c>
      <c r="BA95" s="76">
        <v>2.448920707626278E-2</v>
      </c>
      <c r="BB95" s="76">
        <v>2.7773772619133445E-2</v>
      </c>
      <c r="BC95" s="76">
        <v>2.4380581964851628E-2</v>
      </c>
      <c r="BD95" s="76">
        <v>2.2848905306784396E-2</v>
      </c>
      <c r="BE95" s="76">
        <v>2.3334052964881981E-2</v>
      </c>
      <c r="BF95" s="76">
        <v>1.9633178995728796E-2</v>
      </c>
      <c r="BG95" s="76">
        <v>1.4969846197766121E-2</v>
      </c>
      <c r="BH95" s="76">
        <v>2.1360843779963778E-2</v>
      </c>
      <c r="BI95" s="76">
        <v>2.3207500266344685E-2</v>
      </c>
      <c r="BJ95" s="76">
        <v>2.6524211981076917E-2</v>
      </c>
      <c r="BK95" s="76">
        <v>2.8843100589210739E-2</v>
      </c>
      <c r="BL95" s="76">
        <v>2.6543231563784561E-2</v>
      </c>
      <c r="BM95" s="76">
        <v>2.8335031444331239E-2</v>
      </c>
      <c r="BN95" s="76">
        <v>2.8277949848635974E-2</v>
      </c>
      <c r="BO95" s="76">
        <v>2.5058101944886155E-2</v>
      </c>
      <c r="BP95" s="76">
        <v>2.4776937717169246E-2</v>
      </c>
      <c r="BQ95" s="76">
        <v>2.2943148484425198E-2</v>
      </c>
      <c r="BR95" s="76">
        <v>2.2311631309436721E-2</v>
      </c>
      <c r="BS95" s="76">
        <v>2.0351335556395889E-2</v>
      </c>
      <c r="BT95" s="76">
        <v>2.1881123448726322E-2</v>
      </c>
      <c r="BU95" s="76">
        <v>1.705111897968304E-2</v>
      </c>
      <c r="BV95" s="76">
        <v>2.1468463390889994E-2</v>
      </c>
      <c r="BW95" s="76">
        <v>2.4583206003191742E-2</v>
      </c>
      <c r="BX95" s="76">
        <v>2.3970352901541311E-2</v>
      </c>
      <c r="BY95" s="76">
        <v>4.3191421842900805E-2</v>
      </c>
      <c r="BZ95" s="76">
        <v>2.1608324191350021E-2</v>
      </c>
      <c r="CA95" s="76">
        <v>0.30123730439673141</v>
      </c>
      <c r="CB95" s="76">
        <v>2.1659100288898059E-2</v>
      </c>
      <c r="CC95" s="76">
        <v>0.37244864366605213</v>
      </c>
      <c r="CD95" s="76">
        <v>0.33058612577933505</v>
      </c>
      <c r="CE95" s="76">
        <v>0.39949690911482311</v>
      </c>
      <c r="CF95" s="76">
        <v>0.33938817666152987</v>
      </c>
    </row>
    <row r="96" spans="1:84" x14ac:dyDescent="0.25">
      <c r="A96" s="17"/>
      <c r="B96" s="17"/>
      <c r="C96" s="17"/>
      <c r="D96" s="17"/>
      <c r="E96" s="11"/>
      <c r="F96" s="147" t="s">
        <v>96</v>
      </c>
      <c r="G96" s="111" t="e">
        <f ca="1">(INDIRECT("H96")+INDIRECT("I96")+INDIRECT("J96")+INDIRECT("K96")+INDIRECT("L96")+INDIRECT("M96")+INDIRECT("N96")+INDIRECT("O96")+INDIRECT("P96")+INDIRECT("Q96")+INDIRECT("R96")+INDIRECT("S96")) /12</f>
        <v>#REF!</v>
      </c>
      <c r="H96" s="71" t="e">
        <f>#REF!</f>
        <v>#REF!</v>
      </c>
      <c r="I96" s="71">
        <v>171</v>
      </c>
      <c r="J96" s="71">
        <v>169</v>
      </c>
      <c r="K96" s="71">
        <v>169</v>
      </c>
      <c r="L96" s="71">
        <v>175</v>
      </c>
      <c r="M96" s="71">
        <v>152</v>
      </c>
      <c r="N96" s="71">
        <v>171</v>
      </c>
      <c r="O96" s="71">
        <v>173</v>
      </c>
      <c r="P96" s="71">
        <v>176</v>
      </c>
      <c r="Q96" s="71">
        <v>165</v>
      </c>
      <c r="R96" s="71">
        <v>167</v>
      </c>
      <c r="S96" s="71">
        <v>180</v>
      </c>
      <c r="T96" s="71">
        <v>163</v>
      </c>
      <c r="U96" s="71">
        <v>113</v>
      </c>
      <c r="V96" s="71">
        <v>110</v>
      </c>
      <c r="W96" s="71">
        <v>136</v>
      </c>
      <c r="X96" s="71">
        <v>135</v>
      </c>
      <c r="Y96" s="71">
        <v>102</v>
      </c>
      <c r="Z96" s="71">
        <v>90</v>
      </c>
      <c r="AA96" s="71">
        <v>154</v>
      </c>
      <c r="AB96" s="71">
        <v>190</v>
      </c>
      <c r="AC96" s="71">
        <v>137</v>
      </c>
      <c r="AD96" s="71">
        <v>164</v>
      </c>
      <c r="AE96" s="71">
        <v>144</v>
      </c>
      <c r="AF96" s="71">
        <v>101</v>
      </c>
      <c r="AG96" s="71">
        <v>3</v>
      </c>
      <c r="AH96" s="71">
        <v>210</v>
      </c>
      <c r="AI96" s="71">
        <v>219</v>
      </c>
      <c r="AJ96" s="71">
        <v>223</v>
      </c>
      <c r="AK96" s="71">
        <v>215</v>
      </c>
      <c r="AL96" s="71">
        <v>0</v>
      </c>
      <c r="AM96" s="71">
        <v>222</v>
      </c>
      <c r="AN96" s="71">
        <v>131</v>
      </c>
      <c r="AO96" s="71">
        <v>121</v>
      </c>
      <c r="AP96" s="71">
        <v>160</v>
      </c>
      <c r="AQ96" s="71">
        <v>214</v>
      </c>
      <c r="AR96" s="71">
        <v>216</v>
      </c>
      <c r="AS96" s="71">
        <v>221</v>
      </c>
      <c r="AT96" s="71">
        <v>206</v>
      </c>
      <c r="AU96" s="71">
        <v>213</v>
      </c>
      <c r="AV96" s="71">
        <v>213</v>
      </c>
      <c r="AW96" s="71">
        <v>215</v>
      </c>
      <c r="AX96" s="71">
        <v>177</v>
      </c>
      <c r="AY96" s="71">
        <v>223</v>
      </c>
      <c r="AZ96" s="71">
        <v>224</v>
      </c>
      <c r="BA96" s="71">
        <v>209</v>
      </c>
      <c r="BB96" s="71">
        <v>208</v>
      </c>
      <c r="BC96" s="71">
        <v>215</v>
      </c>
      <c r="BD96" s="71">
        <v>220</v>
      </c>
      <c r="BE96" s="71">
        <v>223</v>
      </c>
      <c r="BF96" s="71">
        <v>214</v>
      </c>
      <c r="BG96" s="71">
        <v>216</v>
      </c>
      <c r="BH96" s="71">
        <v>220</v>
      </c>
      <c r="BI96" s="71">
        <v>202</v>
      </c>
      <c r="BJ96" s="71">
        <v>214</v>
      </c>
      <c r="BK96" s="71">
        <v>214</v>
      </c>
      <c r="BL96" s="71">
        <v>210</v>
      </c>
      <c r="BM96" s="71">
        <v>205</v>
      </c>
      <c r="BN96" s="71">
        <v>204</v>
      </c>
      <c r="BO96" s="71">
        <v>213</v>
      </c>
      <c r="BP96" s="71">
        <v>213</v>
      </c>
      <c r="BQ96" s="71">
        <v>217</v>
      </c>
      <c r="BR96" s="71">
        <v>210</v>
      </c>
      <c r="BS96" s="71">
        <v>200</v>
      </c>
      <c r="BT96" s="71">
        <v>197</v>
      </c>
      <c r="BU96" s="71">
        <v>211</v>
      </c>
      <c r="BV96" s="71">
        <v>0</v>
      </c>
      <c r="BW96" s="71">
        <v>198</v>
      </c>
      <c r="BX96" s="71">
        <v>191</v>
      </c>
      <c r="BY96" s="71">
        <v>192</v>
      </c>
      <c r="BZ96" s="71">
        <v>190</v>
      </c>
      <c r="CA96" s="71">
        <v>191</v>
      </c>
      <c r="CB96" s="71">
        <v>26</v>
      </c>
      <c r="CC96" s="71">
        <v>205</v>
      </c>
      <c r="CD96" s="71">
        <v>190</v>
      </c>
      <c r="CE96" s="71">
        <v>192</v>
      </c>
      <c r="CF96" s="71">
        <v>202</v>
      </c>
    </row>
    <row r="97" spans="1:84" x14ac:dyDescent="0.25">
      <c r="A97" s="48" t="s">
        <v>88</v>
      </c>
      <c r="B97" s="62" t="s">
        <v>74</v>
      </c>
      <c r="C97" s="63" t="s">
        <v>89</v>
      </c>
      <c r="D97" s="17"/>
      <c r="E97" s="11"/>
      <c r="F97" s="27" t="s">
        <v>68</v>
      </c>
      <c r="G97" s="23" t="e">
        <f ca="1">G96/G8</f>
        <v>#REF!</v>
      </c>
      <c r="H97" s="76" t="e">
        <f>IF(H5=0, 0, H96/H5)</f>
        <v>#REF!</v>
      </c>
      <c r="I97" s="76">
        <v>3.2472464868970756E-2</v>
      </c>
      <c r="J97" s="76">
        <v>3.2208881265485038E-2</v>
      </c>
      <c r="K97" s="76">
        <v>3.2282712511938871E-2</v>
      </c>
      <c r="L97" s="76">
        <v>3.3557046979865772E-2</v>
      </c>
      <c r="M97" s="76">
        <v>2.9270171384556135E-2</v>
      </c>
      <c r="N97" s="76">
        <v>3.3113865220759105E-2</v>
      </c>
      <c r="O97" s="76">
        <v>3.35726761110033E-2</v>
      </c>
      <c r="P97" s="76">
        <v>3.4287940775375024E-2</v>
      </c>
      <c r="Q97" s="76">
        <v>3.2245456322063708E-2</v>
      </c>
      <c r="R97" s="76">
        <v>3.2668231611893583E-2</v>
      </c>
      <c r="S97" s="76">
        <v>3.5245741139612298E-2</v>
      </c>
      <c r="T97" s="76">
        <v>3.1973322871714401E-2</v>
      </c>
      <c r="U97" s="76">
        <v>2.219603221371047E-2</v>
      </c>
      <c r="V97" s="76">
        <v>2.1606757022196034E-2</v>
      </c>
      <c r="W97" s="76">
        <v>2.6750590086546028E-2</v>
      </c>
      <c r="X97" s="76">
        <v>2.6616719242902209E-2</v>
      </c>
      <c r="Y97" s="76">
        <v>2.0146158404108237E-2</v>
      </c>
      <c r="Z97" s="76">
        <v>1.784651992861392E-2</v>
      </c>
      <c r="AA97" s="76">
        <v>3.0604133545310015E-2</v>
      </c>
      <c r="AB97" s="76">
        <v>3.7795902128506066E-2</v>
      </c>
      <c r="AC97" s="76">
        <v>2.7318045862412762E-2</v>
      </c>
      <c r="AD97" s="76">
        <v>3.2760687175389533E-2</v>
      </c>
      <c r="AE97" s="76">
        <v>2.8799999999999999E-2</v>
      </c>
      <c r="AF97" s="76">
        <v>2.0220220220220221E-2</v>
      </c>
      <c r="AG97" s="76">
        <v>6.0156406657308999E-4</v>
      </c>
      <c r="AH97" s="76">
        <v>4.2092603728202047E-2</v>
      </c>
      <c r="AI97" s="76">
        <v>4.4055522027761015E-2</v>
      </c>
      <c r="AJ97" s="76">
        <v>4.4923448831587429E-2</v>
      </c>
      <c r="AK97" s="76">
        <v>4.3408035534019784E-2</v>
      </c>
      <c r="AL97" s="76">
        <v>0</v>
      </c>
      <c r="AM97" s="76">
        <v>4.5085296506904952E-2</v>
      </c>
      <c r="AN97" s="76">
        <v>2.6572008113590263E-2</v>
      </c>
      <c r="AO97" s="76">
        <v>2.583262169086251E-2</v>
      </c>
      <c r="AP97" s="76">
        <v>3.4268579995716426E-2</v>
      </c>
      <c r="AQ97" s="76">
        <v>4.3718079673135853E-2</v>
      </c>
      <c r="AR97" s="76">
        <v>4.6511627906976744E-2</v>
      </c>
      <c r="AS97" s="76">
        <v>4.7660125080871252E-2</v>
      </c>
      <c r="AT97" s="76">
        <v>4.4521288091636052E-2</v>
      </c>
      <c r="AU97" s="76">
        <v>4.6054054054054057E-2</v>
      </c>
      <c r="AV97" s="76">
        <v>4.6143847487001732E-2</v>
      </c>
      <c r="AW97" s="76">
        <v>4.6708668259830548E-2</v>
      </c>
      <c r="AX97" s="76">
        <v>3.8494997825141368E-2</v>
      </c>
      <c r="AY97" s="76">
        <v>4.8668703622872109E-2</v>
      </c>
      <c r="AZ97" s="76">
        <v>4.8983162038049421E-2</v>
      </c>
      <c r="BA97" s="76">
        <v>4.5703039580144322E-2</v>
      </c>
      <c r="BB97" s="76">
        <v>4.5714285714285714E-2</v>
      </c>
      <c r="BC97" s="76">
        <v>4.7482332155477029E-2</v>
      </c>
      <c r="BD97" s="76">
        <v>4.8608042421564294E-2</v>
      </c>
      <c r="BE97" s="76">
        <v>4.9500554938956713E-2</v>
      </c>
      <c r="BF97" s="76">
        <v>4.7608453837597334E-2</v>
      </c>
      <c r="BG97" s="76">
        <v>4.8257372654155493E-2</v>
      </c>
      <c r="BH97" s="76">
        <v>4.9250055965972692E-2</v>
      </c>
      <c r="BI97" s="76">
        <v>4.5321965447610503E-2</v>
      </c>
      <c r="BJ97" s="76">
        <v>4.8296095689460618E-2</v>
      </c>
      <c r="BK97" s="76">
        <v>4.8482102401449935E-2</v>
      </c>
      <c r="BL97" s="76">
        <v>4.7945205479452052E-2</v>
      </c>
      <c r="BM97" s="76">
        <v>4.6803652968036527E-2</v>
      </c>
      <c r="BN97" s="76">
        <v>4.6660567246111617E-2</v>
      </c>
      <c r="BO97" s="76">
        <v>4.8853211009174315E-2</v>
      </c>
      <c r="BP97" s="76">
        <v>4.8965517241379312E-2</v>
      </c>
      <c r="BQ97" s="76">
        <v>4.9976969138645785E-2</v>
      </c>
      <c r="BR97" s="76">
        <v>4.8375950241879753E-2</v>
      </c>
      <c r="BS97" s="76">
        <v>4.6630916297505244E-2</v>
      </c>
      <c r="BT97" s="76">
        <v>4.5931452553042665E-2</v>
      </c>
      <c r="BU97" s="76">
        <v>4.9195616693868037E-2</v>
      </c>
      <c r="BV97" s="76">
        <v>0</v>
      </c>
      <c r="BW97" s="76">
        <v>4.6500704556129639E-2</v>
      </c>
      <c r="BX97" s="76">
        <v>4.480412854797091E-2</v>
      </c>
      <c r="BY97" s="76">
        <v>4.5091592296852979E-2</v>
      </c>
      <c r="BZ97" s="76">
        <v>4.4800754539023817E-2</v>
      </c>
      <c r="CA97" s="76">
        <v>4.5100354191263285E-2</v>
      </c>
      <c r="CB97" s="76">
        <v>6.15530303030303E-3</v>
      </c>
      <c r="CC97" s="76">
        <v>4.8705155618911852E-2</v>
      </c>
      <c r="CD97" s="76">
        <v>4.532442748091603E-2</v>
      </c>
      <c r="CE97" s="76">
        <v>4.6054209642600145E-2</v>
      </c>
      <c r="CF97" s="76">
        <v>4.8464491362763915E-2</v>
      </c>
    </row>
    <row r="98" spans="1:84" x14ac:dyDescent="0.25">
      <c r="A98" s="17"/>
      <c r="B98" s="17"/>
      <c r="C98" s="17"/>
      <c r="D98" s="17"/>
      <c r="E98" s="11"/>
      <c r="F98" s="147" t="s">
        <v>97</v>
      </c>
      <c r="G98" s="111" t="e">
        <f ca="1">(INDIRECT("H98")+INDIRECT("I98")+INDIRECT("J98")+INDIRECT("K98")+INDIRECT("L98")+INDIRECT("M98")+INDIRECT("N98")+INDIRECT("O98")+INDIRECT("P98")+INDIRECT("Q98")+INDIRECT("R98")+INDIRECT("S98")) /12</f>
        <v>#REF!</v>
      </c>
      <c r="H98" s="71" t="e">
        <f>#REF!</f>
        <v>#REF!</v>
      </c>
      <c r="I98" s="71">
        <v>19003</v>
      </c>
      <c r="J98" s="71">
        <v>17923</v>
      </c>
      <c r="K98" s="71">
        <v>19889</v>
      </c>
      <c r="L98" s="71">
        <v>16566</v>
      </c>
      <c r="M98" s="71">
        <v>10772</v>
      </c>
      <c r="N98" s="71">
        <v>21243</v>
      </c>
      <c r="O98" s="71">
        <v>19588</v>
      </c>
      <c r="P98" s="71">
        <v>20176</v>
      </c>
      <c r="Q98" s="71">
        <v>19393</v>
      </c>
      <c r="R98" s="71">
        <v>16445</v>
      </c>
      <c r="S98" s="71">
        <v>15270</v>
      </c>
      <c r="T98" s="71">
        <v>14589</v>
      </c>
      <c r="U98" s="71">
        <v>9038</v>
      </c>
      <c r="V98" s="71">
        <v>11121</v>
      </c>
      <c r="W98" s="71">
        <v>9820</v>
      </c>
      <c r="X98" s="71">
        <v>5280</v>
      </c>
      <c r="Y98" s="71">
        <v>4952</v>
      </c>
      <c r="Z98" s="71">
        <v>6523</v>
      </c>
      <c r="AA98" s="71">
        <v>5351</v>
      </c>
      <c r="AB98" s="71">
        <v>5647</v>
      </c>
      <c r="AC98" s="71">
        <v>5811</v>
      </c>
      <c r="AD98" s="71">
        <v>4896</v>
      </c>
      <c r="AE98" s="71">
        <v>12073</v>
      </c>
      <c r="AF98" s="71">
        <v>9630</v>
      </c>
      <c r="AG98" s="71">
        <v>1825</v>
      </c>
      <c r="AH98" s="71">
        <v>14586</v>
      </c>
      <c r="AI98" s="71">
        <v>10217</v>
      </c>
      <c r="AJ98" s="71">
        <v>7175</v>
      </c>
      <c r="AK98" s="71">
        <v>13505</v>
      </c>
      <c r="AL98" s="71">
        <v>19275</v>
      </c>
      <c r="AM98" s="71">
        <v>15439</v>
      </c>
      <c r="AN98" s="71">
        <v>12119</v>
      </c>
      <c r="AO98" s="71">
        <v>8413</v>
      </c>
      <c r="AP98" s="71">
        <v>11277</v>
      </c>
      <c r="AQ98" s="71">
        <v>10916</v>
      </c>
      <c r="AR98" s="71">
        <v>13114</v>
      </c>
      <c r="AS98" s="71">
        <v>17111</v>
      </c>
      <c r="AT98" s="71">
        <v>19652</v>
      </c>
      <c r="AU98" s="71">
        <v>18120</v>
      </c>
      <c r="AV98" s="71">
        <v>18468</v>
      </c>
      <c r="AW98" s="71">
        <v>16272</v>
      </c>
      <c r="AX98" s="71">
        <v>18600</v>
      </c>
      <c r="AY98" s="71">
        <v>17139</v>
      </c>
      <c r="AZ98" s="71">
        <v>18707</v>
      </c>
      <c r="BA98" s="71">
        <v>16703</v>
      </c>
      <c r="BB98" s="71">
        <v>21937</v>
      </c>
      <c r="BC98" s="71">
        <v>18115</v>
      </c>
      <c r="BD98" s="71">
        <v>21945</v>
      </c>
      <c r="BE98" s="71">
        <v>19381</v>
      </c>
      <c r="BF98" s="71">
        <v>15385</v>
      </c>
      <c r="BG98" s="71">
        <v>405</v>
      </c>
      <c r="BH98" s="71">
        <v>21294</v>
      </c>
      <c r="BI98" s="71">
        <v>18273</v>
      </c>
      <c r="BJ98" s="71">
        <v>23005</v>
      </c>
      <c r="BK98" s="71">
        <v>21848</v>
      </c>
      <c r="BL98" s="71">
        <v>21624</v>
      </c>
      <c r="BM98" s="71">
        <v>20767</v>
      </c>
      <c r="BN98" s="71">
        <v>24969</v>
      </c>
      <c r="BO98" s="71">
        <v>19389</v>
      </c>
      <c r="BP98" s="71">
        <v>23975</v>
      </c>
      <c r="BQ98" s="71">
        <v>20602</v>
      </c>
      <c r="BR98" s="71">
        <v>21685</v>
      </c>
      <c r="BS98" s="71">
        <v>20751</v>
      </c>
      <c r="BT98" s="71">
        <v>23400</v>
      </c>
      <c r="BU98" s="71">
        <v>16597</v>
      </c>
      <c r="BV98" s="71">
        <v>19792</v>
      </c>
      <c r="BW98" s="71">
        <v>21882</v>
      </c>
      <c r="BX98" s="71">
        <v>16112</v>
      </c>
      <c r="BY98" s="71">
        <v>2890</v>
      </c>
      <c r="BZ98" s="71">
        <v>19485</v>
      </c>
      <c r="CA98" s="71">
        <v>18020</v>
      </c>
      <c r="CB98" s="71">
        <v>1286</v>
      </c>
      <c r="CC98" s="71">
        <v>22422</v>
      </c>
      <c r="CD98" s="71">
        <v>19906</v>
      </c>
      <c r="CE98" s="71">
        <v>24107</v>
      </c>
      <c r="CF98" s="71">
        <v>20500</v>
      </c>
    </row>
    <row r="99" spans="1:84" x14ac:dyDescent="0.25">
      <c r="A99" s="48" t="s">
        <v>88</v>
      </c>
      <c r="B99" s="62" t="s">
        <v>74</v>
      </c>
      <c r="C99" s="63" t="s">
        <v>89</v>
      </c>
      <c r="D99" s="17"/>
      <c r="E99" s="11"/>
      <c r="F99" s="27" t="s">
        <v>68</v>
      </c>
      <c r="G99" s="23" t="e">
        <f ca="1">G98/G8</f>
        <v>#REF!</v>
      </c>
      <c r="H99" s="76" t="e">
        <f>IF(H6=0, 0, H98/H6)</f>
        <v>#REF!</v>
      </c>
      <c r="I99" s="76">
        <v>0.39216212311946674</v>
      </c>
      <c r="J99" s="76">
        <v>0.36917341242868029</v>
      </c>
      <c r="K99" s="76">
        <v>0.40835643157786677</v>
      </c>
      <c r="L99" s="76">
        <v>0.33978750461500595</v>
      </c>
      <c r="M99" s="76">
        <v>0.22034487696115532</v>
      </c>
      <c r="N99" s="76">
        <v>0.43390252869806772</v>
      </c>
      <c r="O99" s="76">
        <v>0.39948606040829643</v>
      </c>
      <c r="P99" s="76">
        <v>0.41054023807101436</v>
      </c>
      <c r="Q99" s="76">
        <v>0.39391046473838154</v>
      </c>
      <c r="R99" s="76">
        <v>0.3332252639257563</v>
      </c>
      <c r="S99" s="76">
        <v>0.30903424269408242</v>
      </c>
      <c r="T99" s="76">
        <v>0.29437046004842615</v>
      </c>
      <c r="U99" s="76">
        <v>0.1820635751984207</v>
      </c>
      <c r="V99" s="76">
        <v>0.22368606311724359</v>
      </c>
      <c r="W99" s="76">
        <v>0.19719271471314684</v>
      </c>
      <c r="X99" s="76">
        <v>0.10603900146606952</v>
      </c>
      <c r="Y99" s="76">
        <v>9.9330043727684836E-2</v>
      </c>
      <c r="Z99" s="76">
        <v>0.13041305130153144</v>
      </c>
      <c r="AA99" s="76">
        <v>0.10682344486145492</v>
      </c>
      <c r="AB99" s="76">
        <v>0.11268308257173644</v>
      </c>
      <c r="AC99" s="76">
        <v>0.11581003248500309</v>
      </c>
      <c r="AD99" s="76">
        <v>9.7483274928321123E-2</v>
      </c>
      <c r="AE99" s="76">
        <v>0.2400771555838371</v>
      </c>
      <c r="AF99" s="76">
        <v>0.19119661683244982</v>
      </c>
      <c r="AG99" s="76">
        <v>3.6189494140276425E-2</v>
      </c>
      <c r="AH99" s="76">
        <v>0.28881452586975032</v>
      </c>
      <c r="AI99" s="76">
        <v>0.20213271079808492</v>
      </c>
      <c r="AJ99" s="76">
        <v>0.14167802065438462</v>
      </c>
      <c r="AK99" s="76">
        <v>0.26634454195838675</v>
      </c>
      <c r="AL99" s="76">
        <v>0.3796982113308644</v>
      </c>
      <c r="AM99" s="76">
        <v>0.30341561198019024</v>
      </c>
      <c r="AN99" s="76">
        <v>0.23790267171826229</v>
      </c>
      <c r="AO99" s="76">
        <v>0.16818599816080923</v>
      </c>
      <c r="AP99" s="76">
        <v>0.22526967638833401</v>
      </c>
      <c r="AQ99" s="76">
        <v>0.2129286466664066</v>
      </c>
      <c r="AR99" s="76">
        <v>0.26088686414546325</v>
      </c>
      <c r="AS99" s="76">
        <v>0.34003696269946942</v>
      </c>
      <c r="AT99" s="76">
        <v>0.39046294456586528</v>
      </c>
      <c r="AU99" s="76">
        <v>0.35963084251265259</v>
      </c>
      <c r="AV99" s="76">
        <v>0.36615976366556297</v>
      </c>
      <c r="AW99" s="76">
        <v>0.3224412959476865</v>
      </c>
      <c r="AX99" s="76">
        <v>0.36835330230715913</v>
      </c>
      <c r="AY99" s="76">
        <v>0.33870872117151835</v>
      </c>
      <c r="AZ99" s="76">
        <v>0.36818280225944222</v>
      </c>
      <c r="BA99" s="76">
        <v>0.32828223270440254</v>
      </c>
      <c r="BB99" s="76">
        <v>0.43069462441591078</v>
      </c>
      <c r="BC99" s="76">
        <v>0.35514037013801758</v>
      </c>
      <c r="BD99" s="76">
        <v>0.43055582805234555</v>
      </c>
      <c r="BE99" s="76">
        <v>0.37943186045145755</v>
      </c>
      <c r="BF99" s="76">
        <v>0.30032990415210731</v>
      </c>
      <c r="BG99" s="76">
        <v>7.8534031413612562E-3</v>
      </c>
      <c r="BH99" s="76">
        <v>0.4106767468322694</v>
      </c>
      <c r="BI99" s="76">
        <v>0.35234569329554</v>
      </c>
      <c r="BJ99" s="76">
        <v>0.44233579449315491</v>
      </c>
      <c r="BK99" s="76">
        <v>0.4179675543311907</v>
      </c>
      <c r="BL99" s="76">
        <v>0.41152513987744072</v>
      </c>
      <c r="BM99" s="76">
        <v>0.39521562059909415</v>
      </c>
      <c r="BN99" s="76">
        <v>0.47312174324964473</v>
      </c>
      <c r="BO99" s="76">
        <v>0.36675052490211285</v>
      </c>
      <c r="BP99" s="76">
        <v>0.45303376731354283</v>
      </c>
      <c r="BQ99" s="76">
        <v>0.38923105989042134</v>
      </c>
      <c r="BR99" s="76">
        <v>0.40858817100974132</v>
      </c>
      <c r="BS99" s="76">
        <v>0.38506930913544507</v>
      </c>
      <c r="BT99" s="76">
        <v>0.43422590881255912</v>
      </c>
      <c r="BU99" s="76">
        <v>0.30798493198983096</v>
      </c>
      <c r="BV99" s="76">
        <v>0.36467488438081552</v>
      </c>
      <c r="BW99" s="76">
        <v>0.40044652660859381</v>
      </c>
      <c r="BX99" s="76">
        <v>0.29240317955791079</v>
      </c>
      <c r="BY99" s="76">
        <v>5.1964398094039375E-2</v>
      </c>
      <c r="BZ99" s="76">
        <v>0.34843797500044704</v>
      </c>
      <c r="CA99" s="76">
        <v>0.32053220441487751</v>
      </c>
      <c r="CB99" s="76">
        <v>2.2821245408244751E-2</v>
      </c>
      <c r="CC99" s="76">
        <v>0.39654776011177334</v>
      </c>
      <c r="CD99" s="76">
        <v>0.35171475519903883</v>
      </c>
      <c r="CE99" s="76">
        <v>0.42550525108110493</v>
      </c>
      <c r="CF99" s="76">
        <v>0.36072496920640507</v>
      </c>
    </row>
    <row r="100" spans="1:84" ht="13.8" thickBot="1" x14ac:dyDescent="0.3">
      <c r="A100" s="17"/>
      <c r="B100" s="17"/>
      <c r="C100" s="17"/>
      <c r="D100" s="17"/>
      <c r="E100" s="1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row>
    <row r="101" spans="1:84" x14ac:dyDescent="0.25">
      <c r="A101" s="17"/>
      <c r="B101" s="17"/>
      <c r="C101" s="17"/>
      <c r="D101" s="17"/>
      <c r="E101" s="11"/>
      <c r="F101" s="134" t="s">
        <v>98</v>
      </c>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row>
    <row r="102" spans="1:84" x14ac:dyDescent="0.25">
      <c r="A102" s="17"/>
      <c r="B102" s="17"/>
      <c r="C102" s="17"/>
      <c r="D102" s="17"/>
      <c r="E102" s="11"/>
      <c r="F102" s="133" t="s">
        <v>99</v>
      </c>
      <c r="G102" s="111" t="e">
        <f ca="1">(INDIRECT("H102")+INDIRECT("I102")+INDIRECT("J102")+INDIRECT("K102")+INDIRECT("L102")+INDIRECT("M102")+INDIRECT("N102")+INDIRECT("O102")+INDIRECT("P102")+INDIRECT("Q102")+INDIRECT("R102")+INDIRECT("S102")) / 12</f>
        <v>#REF!</v>
      </c>
      <c r="H102" s="73" t="e">
        <f>#REF!</f>
        <v>#REF!</v>
      </c>
      <c r="I102" s="73">
        <v>4288</v>
      </c>
      <c r="J102" s="73">
        <v>5348</v>
      </c>
      <c r="K102" s="73">
        <v>3741</v>
      </c>
      <c r="L102" s="73">
        <v>4508</v>
      </c>
      <c r="M102" s="73">
        <v>4548</v>
      </c>
      <c r="N102" s="73">
        <v>4375</v>
      </c>
      <c r="O102" s="73">
        <v>4375</v>
      </c>
      <c r="P102" s="73">
        <v>4478</v>
      </c>
      <c r="Q102" s="73">
        <v>4580</v>
      </c>
      <c r="R102" s="73">
        <v>5032</v>
      </c>
      <c r="S102" s="73">
        <v>4476</v>
      </c>
      <c r="T102" s="73">
        <v>4898</v>
      </c>
      <c r="U102" s="73">
        <v>4988</v>
      </c>
      <c r="V102" s="73">
        <v>5448</v>
      </c>
      <c r="W102" s="73">
        <v>4791</v>
      </c>
      <c r="X102" s="73">
        <v>4904</v>
      </c>
      <c r="Y102" s="73">
        <v>5203</v>
      </c>
      <c r="Z102" s="73">
        <v>5042</v>
      </c>
      <c r="AA102" s="73">
        <v>5181</v>
      </c>
      <c r="AB102" s="73">
        <v>5163</v>
      </c>
      <c r="AC102" s="73">
        <v>5274</v>
      </c>
      <c r="AD102" s="73">
        <v>4940</v>
      </c>
      <c r="AE102" s="73">
        <v>5069</v>
      </c>
      <c r="AF102" s="73">
        <v>5055</v>
      </c>
      <c r="AG102" s="73">
        <v>5297</v>
      </c>
      <c r="AH102" s="73">
        <v>5710</v>
      </c>
      <c r="AI102" s="73">
        <v>5603</v>
      </c>
      <c r="AJ102" s="73">
        <v>5883</v>
      </c>
      <c r="AK102" s="73">
        <v>5374</v>
      </c>
      <c r="AL102" s="73">
        <v>5434</v>
      </c>
      <c r="AM102" s="73">
        <v>8964</v>
      </c>
      <c r="AN102" s="73">
        <v>4442</v>
      </c>
      <c r="AO102" s="73">
        <v>5553</v>
      </c>
      <c r="AP102" s="73">
        <v>6303</v>
      </c>
      <c r="AQ102" s="73">
        <v>7048</v>
      </c>
      <c r="AR102" s="73">
        <v>5634</v>
      </c>
      <c r="AS102" s="73">
        <v>5824</v>
      </c>
      <c r="AT102" s="73">
        <v>6729</v>
      </c>
      <c r="AU102" s="73">
        <v>5203</v>
      </c>
      <c r="AV102" s="73">
        <v>6574</v>
      </c>
      <c r="AW102" s="73">
        <v>5272</v>
      </c>
      <c r="AX102" s="73">
        <v>5668</v>
      </c>
      <c r="AY102" s="73">
        <v>6574</v>
      </c>
      <c r="AZ102" s="73">
        <v>5352</v>
      </c>
      <c r="BA102" s="73">
        <v>5404</v>
      </c>
      <c r="BB102" s="73">
        <v>5657</v>
      </c>
      <c r="BC102" s="73">
        <v>5210</v>
      </c>
      <c r="BD102" s="73">
        <v>6654</v>
      </c>
      <c r="BE102" s="73">
        <v>4999</v>
      </c>
      <c r="BF102" s="73">
        <v>5386</v>
      </c>
      <c r="BG102" s="73">
        <v>4916</v>
      </c>
      <c r="BH102" s="73">
        <v>5192</v>
      </c>
      <c r="BI102" s="73">
        <v>5539</v>
      </c>
      <c r="BJ102" s="73">
        <v>5100</v>
      </c>
      <c r="BK102" s="73">
        <v>5445</v>
      </c>
      <c r="BL102" s="73">
        <v>5294</v>
      </c>
      <c r="BM102" s="73">
        <v>5782</v>
      </c>
      <c r="BN102" s="73">
        <v>5785</v>
      </c>
      <c r="BO102" s="73">
        <v>4767</v>
      </c>
      <c r="BP102" s="73">
        <v>17184</v>
      </c>
      <c r="BQ102" s="73">
        <v>4672</v>
      </c>
      <c r="BR102" s="73">
        <v>7106</v>
      </c>
      <c r="BS102" s="73">
        <v>4358</v>
      </c>
      <c r="BT102" s="73">
        <v>5401</v>
      </c>
      <c r="BU102" s="73">
        <v>5394</v>
      </c>
      <c r="BV102" s="73">
        <v>5435</v>
      </c>
      <c r="BW102" s="73">
        <v>19052</v>
      </c>
      <c r="BX102" s="73">
        <v>4992</v>
      </c>
      <c r="BY102" s="73">
        <v>5704</v>
      </c>
      <c r="BZ102" s="73">
        <v>4801</v>
      </c>
      <c r="CA102" s="73">
        <v>5006</v>
      </c>
      <c r="CB102" s="73">
        <v>5006</v>
      </c>
      <c r="CC102" s="73">
        <v>6315</v>
      </c>
      <c r="CD102" s="73">
        <v>9469</v>
      </c>
      <c r="CE102" s="73">
        <v>5624</v>
      </c>
      <c r="CF102" s="73">
        <v>4252</v>
      </c>
    </row>
    <row r="103" spans="1:84" x14ac:dyDescent="0.25">
      <c r="A103" s="17"/>
      <c r="B103" s="17"/>
      <c r="C103" s="17"/>
      <c r="D103" s="17"/>
      <c r="E103" s="11"/>
      <c r="F103" s="14" t="s">
        <v>100</v>
      </c>
      <c r="G103" s="106" t="e">
        <f ca="1">G102/G5</f>
        <v>#REF!</v>
      </c>
      <c r="H103" s="74" t="e">
        <f>H102/H5</f>
        <v>#REF!</v>
      </c>
      <c r="I103" s="74">
        <v>0.81428028864413216</v>
      </c>
      <c r="J103" s="74">
        <v>1.0192490947207928</v>
      </c>
      <c r="K103" s="74">
        <v>0.71461318051575928</v>
      </c>
      <c r="L103" s="74">
        <v>0.86442953020134228</v>
      </c>
      <c r="M103" s="74">
        <v>0.8757943385326401</v>
      </c>
      <c r="N103" s="74">
        <v>0.84721146398140978</v>
      </c>
      <c r="O103" s="74">
        <v>0.84901998835629733</v>
      </c>
      <c r="P103" s="74">
        <v>0.87239431131891676</v>
      </c>
      <c r="Q103" s="74">
        <v>0.89505569669728358</v>
      </c>
      <c r="R103" s="74">
        <v>0.98435054773082942</v>
      </c>
      <c r="S103" s="74">
        <v>0.87644409633835907</v>
      </c>
      <c r="T103" s="74">
        <v>0.96076892899176147</v>
      </c>
      <c r="U103" s="74">
        <v>0.97976821842467099</v>
      </c>
      <c r="V103" s="74">
        <v>1.0701237477902181</v>
      </c>
      <c r="W103" s="74">
        <v>0.94236821400472071</v>
      </c>
      <c r="X103" s="74">
        <v>0.96687697160883279</v>
      </c>
      <c r="Y103" s="74">
        <v>1.0276515899664231</v>
      </c>
      <c r="Z103" s="74">
        <v>0.99980170533412649</v>
      </c>
      <c r="AA103" s="74">
        <v>1.029610492845787</v>
      </c>
      <c r="AB103" s="74">
        <v>1.0270539088919832</v>
      </c>
      <c r="AC103" s="74">
        <v>1.0516450648055833</v>
      </c>
      <c r="AD103" s="74">
        <v>0.98681582101478227</v>
      </c>
      <c r="AE103" s="74">
        <v>1.0138</v>
      </c>
      <c r="AF103" s="74">
        <v>1.012012012012012</v>
      </c>
      <c r="AG103" s="74">
        <v>1.0621616202125526</v>
      </c>
      <c r="AH103" s="74">
        <v>1.144517939466827</v>
      </c>
      <c r="AI103" s="74">
        <v>1.1271373969020317</v>
      </c>
      <c r="AJ103" s="74">
        <v>1.185132957292506</v>
      </c>
      <c r="AK103" s="74">
        <v>1.0849989905108015</v>
      </c>
      <c r="AL103" s="74">
        <v>1.1013376570733684</v>
      </c>
      <c r="AM103" s="74">
        <v>1.8204711616571894</v>
      </c>
      <c r="AN103" s="74">
        <v>0.90101419878296141</v>
      </c>
      <c r="AO103" s="74">
        <v>1.1855251921434671</v>
      </c>
      <c r="AP103" s="74">
        <v>1.3499678732062541</v>
      </c>
      <c r="AQ103" s="74">
        <v>1.4398365679264555</v>
      </c>
      <c r="AR103" s="74">
        <v>1.2131782945736433</v>
      </c>
      <c r="AS103" s="74">
        <v>1.2559844727194307</v>
      </c>
      <c r="AT103" s="74">
        <v>1.4542900367408689</v>
      </c>
      <c r="AU103" s="74">
        <v>1.1249729729729729</v>
      </c>
      <c r="AV103" s="74">
        <v>1.4241767764298094</v>
      </c>
      <c r="AW103" s="74">
        <v>1.1453399956550077</v>
      </c>
      <c r="AX103" s="74">
        <v>1.2327098738581992</v>
      </c>
      <c r="AY103" s="74">
        <v>1.4347446529899608</v>
      </c>
      <c r="AZ103" s="74">
        <v>1.1703476929805379</v>
      </c>
      <c r="BA103" s="74">
        <v>1.1817187841679422</v>
      </c>
      <c r="BB103" s="74">
        <v>1.2432967032967033</v>
      </c>
      <c r="BC103" s="74">
        <v>1.1506183745583038</v>
      </c>
      <c r="BD103" s="74">
        <v>1.4701723376049491</v>
      </c>
      <c r="BE103" s="74">
        <v>1.1096559378468369</v>
      </c>
      <c r="BF103" s="74">
        <v>1.1982202447163515</v>
      </c>
      <c r="BG103" s="74">
        <v>1.098302055406613</v>
      </c>
      <c r="BH103" s="74">
        <v>1.1623013207969555</v>
      </c>
      <c r="BI103" s="74">
        <v>1.2427641911599732</v>
      </c>
      <c r="BJ103" s="74">
        <v>1.1509817197020988</v>
      </c>
      <c r="BK103" s="74">
        <v>1.2335749886724059</v>
      </c>
      <c r="BL103" s="74">
        <v>1.208675799086758</v>
      </c>
      <c r="BM103" s="74">
        <v>1.3200913242009134</v>
      </c>
      <c r="BN103" s="74">
        <v>1.3231930466605673</v>
      </c>
      <c r="BO103" s="74">
        <v>1.0933486238532111</v>
      </c>
      <c r="BP103" s="74">
        <v>3.950344827586207</v>
      </c>
      <c r="BQ103" s="74">
        <v>1.0760018424689084</v>
      </c>
      <c r="BR103" s="74">
        <v>1.6369500115180833</v>
      </c>
      <c r="BS103" s="74">
        <v>1.0160876661226392</v>
      </c>
      <c r="BT103" s="74">
        <v>1.2592678946141291</v>
      </c>
      <c r="BU103" s="74">
        <v>1.2576358125437166</v>
      </c>
      <c r="BV103" s="74">
        <v>1.2704534829359513</v>
      </c>
      <c r="BW103" s="74">
        <v>4.4744011272898074</v>
      </c>
      <c r="BX103" s="74">
        <v>1.17100633356791</v>
      </c>
      <c r="BY103" s="74">
        <v>1.339596054485674</v>
      </c>
      <c r="BZ103" s="74">
        <v>1.1320443291676492</v>
      </c>
      <c r="CA103" s="74">
        <v>1.1820543093270366</v>
      </c>
      <c r="CB103" s="74">
        <v>1.1851325757575757</v>
      </c>
      <c r="CC103" s="74">
        <v>1.5003563791874555</v>
      </c>
      <c r="CD103" s="74">
        <v>2.2588263358778624</v>
      </c>
      <c r="CE103" s="74">
        <v>1.3490045574478293</v>
      </c>
      <c r="CF103" s="74">
        <v>1.0201535508637236</v>
      </c>
    </row>
    <row r="104" spans="1:84" x14ac:dyDescent="0.25">
      <c r="A104" s="17"/>
      <c r="B104" s="17"/>
      <c r="C104" s="17"/>
      <c r="D104" s="17"/>
      <c r="E104" s="11"/>
      <c r="F104" s="159" t="s">
        <v>101</v>
      </c>
      <c r="G104" s="111" t="e">
        <f ca="1">(INDIRECT("H104")+INDIRECT("I104")+INDIRECT("J104")+INDIRECT("K104")+INDIRECT("L104")+INDIRECT("M104")+INDIRECT("N104")+INDIRECT("O104")+INDIRECT("P104")+INDIRECT("Q104")+INDIRECT("R104")+INDIRECT("S104")) / 12</f>
        <v>#REF!</v>
      </c>
      <c r="H104" s="73" t="e">
        <f>#REF!</f>
        <v>#REF!</v>
      </c>
      <c r="I104" s="73">
        <v>33592</v>
      </c>
      <c r="J104" s="73">
        <v>36377</v>
      </c>
      <c r="K104" s="73">
        <v>33633</v>
      </c>
      <c r="L104" s="73">
        <v>36061</v>
      </c>
      <c r="M104" s="73">
        <v>33727</v>
      </c>
      <c r="N104" s="73">
        <v>35451</v>
      </c>
      <c r="O104" s="73">
        <v>35268</v>
      </c>
      <c r="P104" s="73">
        <v>34392</v>
      </c>
      <c r="Q104" s="73">
        <v>36680</v>
      </c>
      <c r="R104" s="73">
        <v>39250</v>
      </c>
      <c r="S104" s="73">
        <v>33358</v>
      </c>
      <c r="T104" s="73">
        <v>36658</v>
      </c>
      <c r="U104" s="73">
        <v>36644</v>
      </c>
      <c r="V104" s="73">
        <v>39892</v>
      </c>
      <c r="W104" s="73">
        <v>38760</v>
      </c>
      <c r="X104" s="73">
        <v>37253</v>
      </c>
      <c r="Y104" s="73">
        <v>40654</v>
      </c>
      <c r="Z104" s="73">
        <v>36637</v>
      </c>
      <c r="AA104" s="73">
        <v>38997</v>
      </c>
      <c r="AB104" s="73">
        <v>36327</v>
      </c>
      <c r="AC104" s="73">
        <v>33552</v>
      </c>
      <c r="AD104" s="73">
        <v>34298</v>
      </c>
      <c r="AE104" s="73">
        <v>35516</v>
      </c>
      <c r="AF104" s="73">
        <v>33482</v>
      </c>
      <c r="AG104" s="73">
        <v>32061</v>
      </c>
      <c r="AH104" s="73">
        <v>38329</v>
      </c>
      <c r="AI104" s="73">
        <v>48220</v>
      </c>
      <c r="AJ104" s="73">
        <v>35945</v>
      </c>
      <c r="AK104" s="73">
        <v>35123</v>
      </c>
      <c r="AL104" s="73">
        <v>39238</v>
      </c>
      <c r="AM104" s="73">
        <v>44816</v>
      </c>
      <c r="AN104" s="73">
        <v>40080</v>
      </c>
      <c r="AO104" s="73">
        <v>31382</v>
      </c>
      <c r="AP104" s="73">
        <v>44888</v>
      </c>
      <c r="AQ104" s="73">
        <v>41695</v>
      </c>
      <c r="AR104" s="73">
        <v>32094</v>
      </c>
      <c r="AS104" s="73">
        <v>36117</v>
      </c>
      <c r="AT104" s="73">
        <v>35632</v>
      </c>
      <c r="AU104" s="73">
        <v>35471</v>
      </c>
      <c r="AV104" s="73">
        <v>36457</v>
      </c>
      <c r="AW104" s="73">
        <v>33055</v>
      </c>
      <c r="AX104" s="73">
        <v>34743</v>
      </c>
      <c r="AY104" s="73">
        <v>37088</v>
      </c>
      <c r="AZ104" s="73">
        <v>34052</v>
      </c>
      <c r="BA104" s="73">
        <v>34138</v>
      </c>
      <c r="BB104" s="73">
        <v>33739</v>
      </c>
      <c r="BC104" s="73">
        <v>35293</v>
      </c>
      <c r="BD104" s="73">
        <v>34668</v>
      </c>
      <c r="BE104" s="73">
        <v>30722</v>
      </c>
      <c r="BF104" s="73">
        <v>34282</v>
      </c>
      <c r="BG104" s="73">
        <v>34054</v>
      </c>
      <c r="BH104" s="73">
        <v>33277</v>
      </c>
      <c r="BI104" s="73">
        <v>32559</v>
      </c>
      <c r="BJ104" s="73">
        <v>33354</v>
      </c>
      <c r="BK104" s="73">
        <v>35153</v>
      </c>
      <c r="BL104" s="73">
        <v>32770</v>
      </c>
      <c r="BM104" s="73">
        <v>33052</v>
      </c>
      <c r="BN104" s="73">
        <v>31701</v>
      </c>
      <c r="BO104" s="73">
        <v>31107</v>
      </c>
      <c r="BP104" s="73">
        <v>32321</v>
      </c>
      <c r="BQ104" s="73">
        <v>30889</v>
      </c>
      <c r="BR104" s="73">
        <v>33485</v>
      </c>
      <c r="BS104" s="73">
        <v>32262</v>
      </c>
      <c r="BT104" s="73">
        <v>32229</v>
      </c>
      <c r="BU104" s="73">
        <v>30264</v>
      </c>
      <c r="BV104" s="73">
        <v>32001</v>
      </c>
      <c r="BW104" s="73">
        <v>122156</v>
      </c>
      <c r="BX104" s="73">
        <v>30642</v>
      </c>
      <c r="BY104" s="73">
        <v>32435</v>
      </c>
      <c r="BZ104" s="73">
        <v>34223</v>
      </c>
      <c r="CA104" s="73">
        <v>43562</v>
      </c>
      <c r="CB104" s="73">
        <v>43562</v>
      </c>
      <c r="CC104" s="73">
        <v>124921</v>
      </c>
      <c r="CD104" s="73">
        <v>31563</v>
      </c>
      <c r="CE104" s="73">
        <v>32100</v>
      </c>
      <c r="CF104" s="73">
        <v>28403</v>
      </c>
    </row>
    <row r="105" spans="1:84" x14ac:dyDescent="0.25">
      <c r="A105" s="17"/>
      <c r="B105" s="17"/>
      <c r="C105" s="17"/>
      <c r="D105" s="17"/>
      <c r="E105" s="11"/>
      <c r="F105" s="14" t="s">
        <v>102</v>
      </c>
      <c r="G105" s="106" t="e">
        <f ca="1">G104/G6</f>
        <v>#REF!</v>
      </c>
      <c r="H105" s="74" t="e">
        <f>H104/H6</f>
        <v>#REF!</v>
      </c>
      <c r="I105" s="74">
        <v>0.69323317580535315</v>
      </c>
      <c r="J105" s="74">
        <v>0.74928422830542341</v>
      </c>
      <c r="K105" s="74">
        <v>0.69054511857098866</v>
      </c>
      <c r="L105" s="74">
        <v>0.73965213110719119</v>
      </c>
      <c r="M105" s="74">
        <v>0.68989710966105511</v>
      </c>
      <c r="N105" s="74">
        <v>0.72411046202867768</v>
      </c>
      <c r="O105" s="74">
        <v>0.7192706952460588</v>
      </c>
      <c r="P105" s="74">
        <v>0.69980669447553157</v>
      </c>
      <c r="Q105" s="74">
        <v>0.74504387390315241</v>
      </c>
      <c r="R105" s="74">
        <v>0.79532329638710464</v>
      </c>
      <c r="S105" s="74">
        <v>0.67509916619444665</v>
      </c>
      <c r="T105" s="74">
        <v>0.73966908797417275</v>
      </c>
      <c r="U105" s="74">
        <v>0.73816526328512144</v>
      </c>
      <c r="V105" s="74">
        <v>0.80238147917211422</v>
      </c>
      <c r="W105" s="74">
        <v>0.77832888210606643</v>
      </c>
      <c r="X105" s="74">
        <v>0.74815737151808492</v>
      </c>
      <c r="Y105" s="74">
        <v>0.8154611465479199</v>
      </c>
      <c r="Z105" s="74">
        <v>0.73247630852892953</v>
      </c>
      <c r="AA105" s="74">
        <v>0.77850754611514816</v>
      </c>
      <c r="AB105" s="74">
        <v>0.7248872570539171</v>
      </c>
      <c r="AC105" s="74">
        <v>0.66867289794128781</v>
      </c>
      <c r="AD105" s="74">
        <v>0.68290060528830843</v>
      </c>
      <c r="AE105" s="74">
        <v>0.70625198854597515</v>
      </c>
      <c r="AF105" s="74">
        <v>0.66476065677924034</v>
      </c>
      <c r="AG105" s="74">
        <v>0.6357651351404946</v>
      </c>
      <c r="AH105" s="74">
        <v>0.7589450131675346</v>
      </c>
      <c r="AI105" s="74">
        <v>0.95398251098009734</v>
      </c>
      <c r="AJ105" s="74">
        <v>0.70977232786367317</v>
      </c>
      <c r="AK105" s="74">
        <v>0.69269302830095647</v>
      </c>
      <c r="AL105" s="74">
        <v>0.77294933417382394</v>
      </c>
      <c r="AM105" s="74">
        <v>0.88074836883892771</v>
      </c>
      <c r="AN105" s="74">
        <v>0.78679256394652641</v>
      </c>
      <c r="AO105" s="74">
        <v>0.62736395985766258</v>
      </c>
      <c r="AP105" s="74">
        <v>0.89668397922493004</v>
      </c>
      <c r="AQ105" s="74">
        <v>0.81330706511137985</v>
      </c>
      <c r="AR105" s="74">
        <v>0.63847056717130524</v>
      </c>
      <c r="AS105" s="74">
        <v>0.71773215953578029</v>
      </c>
      <c r="AT105" s="74">
        <v>0.70796741506060001</v>
      </c>
      <c r="AU105" s="74">
        <v>0.70399920611293043</v>
      </c>
      <c r="AV105" s="74">
        <v>0.72282253107837502</v>
      </c>
      <c r="AW105" s="74">
        <v>0.65500842167839102</v>
      </c>
      <c r="AX105" s="74">
        <v>0.6880483216160016</v>
      </c>
      <c r="AY105" s="74">
        <v>0.73294994170075689</v>
      </c>
      <c r="AZ105" s="74">
        <v>0.67019622507823418</v>
      </c>
      <c r="BA105" s="74">
        <v>0.67095125786163523</v>
      </c>
      <c r="BB105" s="74">
        <v>0.66240625122707819</v>
      </c>
      <c r="BC105" s="74">
        <v>0.69191107277289832</v>
      </c>
      <c r="BD105" s="74">
        <v>0.68017814750142247</v>
      </c>
      <c r="BE105" s="74">
        <v>0.6014604827815736</v>
      </c>
      <c r="BF105" s="74">
        <v>0.66921740488414316</v>
      </c>
      <c r="BG105" s="74">
        <v>0.66034516191584258</v>
      </c>
      <c r="BH105" s="74">
        <v>0.6417812578349501</v>
      </c>
      <c r="BI105" s="74">
        <v>0.62781280731185285</v>
      </c>
      <c r="BJ105" s="74">
        <v>0.64132441162898013</v>
      </c>
      <c r="BK105" s="74">
        <v>0.67250153045607586</v>
      </c>
      <c r="BL105" s="74">
        <v>0.6236440452175237</v>
      </c>
      <c r="BM105" s="74">
        <v>0.62901077151448259</v>
      </c>
      <c r="BN105" s="74">
        <v>0.60068214116532448</v>
      </c>
      <c r="BO105" s="74">
        <v>0.5884010819603912</v>
      </c>
      <c r="BP105" s="74">
        <v>0.61074053778273274</v>
      </c>
      <c r="BQ105" s="74">
        <v>0.58358208955223878</v>
      </c>
      <c r="BR105" s="74">
        <v>0.63092344506622955</v>
      </c>
      <c r="BS105" s="74">
        <v>0.59867505427823864</v>
      </c>
      <c r="BT105" s="74">
        <v>0.5980626844068363</v>
      </c>
      <c r="BU105" s="74">
        <v>0.56159884206424315</v>
      </c>
      <c r="BV105" s="74">
        <v>0.58963020286330214</v>
      </c>
      <c r="BW105" s="74">
        <v>2.2354878852207012</v>
      </c>
      <c r="BX105" s="74">
        <v>0.55609596747849444</v>
      </c>
      <c r="BY105" s="74">
        <v>0.58320596961251459</v>
      </c>
      <c r="BZ105" s="74">
        <v>0.61198834069490893</v>
      </c>
      <c r="CA105" s="74">
        <v>0.77486259093900633</v>
      </c>
      <c r="CB105" s="74">
        <v>0.77304750581178683</v>
      </c>
      <c r="CC105" s="74">
        <v>2.2093097288789063</v>
      </c>
      <c r="CD105" s="74">
        <v>0.55767973567503581</v>
      </c>
      <c r="CE105" s="74">
        <v>0.56658723854911308</v>
      </c>
      <c r="CF105" s="74">
        <v>0.49978884392046452</v>
      </c>
    </row>
    <row r="106" spans="1:84" x14ac:dyDescent="0.25">
      <c r="A106" s="17"/>
      <c r="B106" s="17"/>
      <c r="C106" s="17"/>
      <c r="D106" s="17"/>
      <c r="E106" s="11"/>
      <c r="F106" s="159" t="s">
        <v>103</v>
      </c>
      <c r="G106" s="111" t="e">
        <f ca="1">(INDIRECT("H106")+INDIRECT("I106")+INDIRECT("J106")+INDIRECT("K106")+INDIRECT("L106")+INDIRECT("M106")+INDIRECT("N106")+INDIRECT("O106")+INDIRECT("P106")+INDIRECT("Q106")+INDIRECT("R106")+INDIRECT("S106")) / 12</f>
        <v>#REF!</v>
      </c>
      <c r="H106" s="73" t="e">
        <f>#REF!</f>
        <v>#REF!</v>
      </c>
      <c r="I106" s="73">
        <v>1</v>
      </c>
      <c r="J106" s="73">
        <v>1</v>
      </c>
      <c r="K106" s="73">
        <v>1</v>
      </c>
      <c r="L106" s="73">
        <v>1</v>
      </c>
      <c r="M106" s="73">
        <v>1</v>
      </c>
      <c r="N106" s="73">
        <v>1</v>
      </c>
      <c r="O106" s="73">
        <v>1</v>
      </c>
      <c r="P106" s="73">
        <v>1</v>
      </c>
      <c r="Q106" s="73">
        <v>2</v>
      </c>
      <c r="R106" s="73">
        <v>1</v>
      </c>
      <c r="S106" s="73">
        <v>1</v>
      </c>
      <c r="T106" s="73">
        <v>1</v>
      </c>
      <c r="U106" s="73">
        <v>3</v>
      </c>
      <c r="V106" s="73">
        <v>4</v>
      </c>
      <c r="W106" s="73">
        <v>3</v>
      </c>
      <c r="X106" s="73">
        <v>3</v>
      </c>
      <c r="Y106" s="73">
        <v>3</v>
      </c>
      <c r="Z106" s="73">
        <v>3</v>
      </c>
      <c r="AA106" s="73">
        <v>3</v>
      </c>
      <c r="AB106" s="73">
        <v>3</v>
      </c>
      <c r="AC106" s="73">
        <v>3</v>
      </c>
      <c r="AD106" s="73">
        <v>3</v>
      </c>
      <c r="AE106" s="73">
        <v>3</v>
      </c>
      <c r="AF106" s="73">
        <v>3</v>
      </c>
      <c r="AG106" s="73">
        <v>4</v>
      </c>
      <c r="AH106" s="73">
        <v>3</v>
      </c>
      <c r="AI106" s="73">
        <v>3</v>
      </c>
      <c r="AJ106" s="73">
        <v>3</v>
      </c>
      <c r="AK106" s="73">
        <v>4</v>
      </c>
      <c r="AL106" s="73">
        <v>4</v>
      </c>
      <c r="AM106" s="73">
        <v>7</v>
      </c>
      <c r="AN106" s="73">
        <v>2</v>
      </c>
      <c r="AO106" s="73">
        <v>4</v>
      </c>
      <c r="AP106" s="73">
        <v>4</v>
      </c>
      <c r="AQ106" s="73">
        <v>4</v>
      </c>
      <c r="AR106" s="73">
        <v>9</v>
      </c>
      <c r="AS106" s="73">
        <v>5</v>
      </c>
      <c r="AT106" s="73">
        <v>9</v>
      </c>
      <c r="AU106" s="73">
        <v>7</v>
      </c>
      <c r="AV106" s="73">
        <v>8</v>
      </c>
      <c r="AW106" s="73">
        <v>11</v>
      </c>
      <c r="AX106" s="73">
        <v>8</v>
      </c>
      <c r="AY106" s="73">
        <v>20</v>
      </c>
      <c r="AZ106" s="73">
        <v>8</v>
      </c>
      <c r="BA106" s="73">
        <v>8</v>
      </c>
      <c r="BB106" s="73">
        <v>8</v>
      </c>
      <c r="BC106" s="73">
        <v>8</v>
      </c>
      <c r="BD106" s="73">
        <v>8</v>
      </c>
      <c r="BE106" s="73">
        <v>7</v>
      </c>
      <c r="BF106" s="73">
        <v>9</v>
      </c>
      <c r="BG106" s="73">
        <v>7</v>
      </c>
      <c r="BH106" s="73">
        <v>7</v>
      </c>
      <c r="BI106" s="73">
        <v>7</v>
      </c>
      <c r="BJ106" s="73">
        <v>10</v>
      </c>
      <c r="BK106" s="73">
        <v>8</v>
      </c>
      <c r="BL106" s="73">
        <v>9</v>
      </c>
      <c r="BM106" s="73">
        <v>9</v>
      </c>
      <c r="BN106" s="73">
        <v>14</v>
      </c>
      <c r="BO106" s="73">
        <v>9</v>
      </c>
      <c r="BP106" s="73">
        <v>14</v>
      </c>
      <c r="BQ106" s="73">
        <v>10</v>
      </c>
      <c r="BR106" s="73">
        <v>16</v>
      </c>
      <c r="BS106" s="73">
        <v>8</v>
      </c>
      <c r="BT106" s="73">
        <v>13</v>
      </c>
      <c r="BU106" s="73">
        <v>15</v>
      </c>
      <c r="BV106" s="73">
        <v>16</v>
      </c>
      <c r="BW106" s="73">
        <v>45</v>
      </c>
      <c r="BX106" s="73">
        <v>11</v>
      </c>
      <c r="BY106" s="73">
        <v>11</v>
      </c>
      <c r="BZ106" s="73">
        <v>5</v>
      </c>
      <c r="CA106" s="73">
        <v>15</v>
      </c>
      <c r="CB106" s="73">
        <v>15</v>
      </c>
      <c r="CC106" s="73">
        <v>21</v>
      </c>
      <c r="CD106" s="73">
        <v>156</v>
      </c>
      <c r="CE106" s="73">
        <v>107</v>
      </c>
      <c r="CF106" s="73">
        <v>201</v>
      </c>
    </row>
    <row r="107" spans="1:84" x14ac:dyDescent="0.25">
      <c r="A107" s="17"/>
      <c r="B107" s="17"/>
      <c r="C107" s="17"/>
      <c r="D107" s="17"/>
      <c r="E107" s="11"/>
      <c r="F107" s="14" t="s">
        <v>100</v>
      </c>
      <c r="G107" s="106" t="e">
        <f ca="1">G106/G5</f>
        <v>#REF!</v>
      </c>
      <c r="H107" s="74" t="e">
        <f>H106/H5</f>
        <v>#REF!</v>
      </c>
      <c r="I107" s="74">
        <v>1.8989745537409798E-4</v>
      </c>
      <c r="J107" s="74">
        <v>1.9058509624547359E-4</v>
      </c>
      <c r="K107" s="74">
        <v>1.9102196752626553E-4</v>
      </c>
      <c r="L107" s="74">
        <v>1.9175455417066154E-4</v>
      </c>
      <c r="M107" s="74">
        <v>1.9256691700365877E-4</v>
      </c>
      <c r="N107" s="74">
        <v>1.9364833462432224E-4</v>
      </c>
      <c r="O107" s="74">
        <v>1.9406171162429653E-4</v>
      </c>
      <c r="P107" s="74">
        <v>1.9481784531463081E-4</v>
      </c>
      <c r="Q107" s="74">
        <v>3.9085401602501464E-4</v>
      </c>
      <c r="R107" s="74">
        <v>1.9561815336463224E-4</v>
      </c>
      <c r="S107" s="74">
        <v>1.9580967299784609E-4</v>
      </c>
      <c r="T107" s="74">
        <v>1.9615535504119262E-4</v>
      </c>
      <c r="U107" s="74">
        <v>5.8927519151443723E-4</v>
      </c>
      <c r="V107" s="74">
        <v>7.8570025535258301E-4</v>
      </c>
      <c r="W107" s="74">
        <v>5.9008654602675059E-4</v>
      </c>
      <c r="X107" s="74">
        <v>5.914826498422713E-4</v>
      </c>
      <c r="Y107" s="74">
        <v>5.925340707090658E-4</v>
      </c>
      <c r="Z107" s="74">
        <v>5.9488399762046404E-4</v>
      </c>
      <c r="AA107" s="74">
        <v>5.9618441971383144E-4</v>
      </c>
      <c r="AB107" s="74">
        <v>5.9677740202904314E-4</v>
      </c>
      <c r="AC107" s="74">
        <v>5.9820538384845463E-4</v>
      </c>
      <c r="AD107" s="74">
        <v>5.9928086296444263E-4</v>
      </c>
      <c r="AE107" s="74">
        <v>5.9999999999999995E-4</v>
      </c>
      <c r="AF107" s="74">
        <v>6.0060060060060057E-4</v>
      </c>
      <c r="AG107" s="74">
        <v>8.0208542209745336E-4</v>
      </c>
      <c r="AH107" s="74">
        <v>6.0132291040288638E-4</v>
      </c>
      <c r="AI107" s="74">
        <v>6.0350030175015089E-4</v>
      </c>
      <c r="AJ107" s="74">
        <v>6.0435132957292509E-4</v>
      </c>
      <c r="AK107" s="74">
        <v>8.0759135877246115E-4</v>
      </c>
      <c r="AL107" s="74">
        <v>8.107012565869477E-4</v>
      </c>
      <c r="AM107" s="74">
        <v>1.421608448415922E-3</v>
      </c>
      <c r="AN107" s="74">
        <v>4.0567951318458417E-4</v>
      </c>
      <c r="AO107" s="74">
        <v>8.5397096498719043E-4</v>
      </c>
      <c r="AP107" s="74">
        <v>8.5671449989291066E-4</v>
      </c>
      <c r="AQ107" s="74">
        <v>8.1716036772216548E-4</v>
      </c>
      <c r="AR107" s="74">
        <v>1.937984496124031E-3</v>
      </c>
      <c r="AS107" s="74">
        <v>1.0782833728703904E-3</v>
      </c>
      <c r="AT107" s="74">
        <v>1.9451048195374973E-3</v>
      </c>
      <c r="AU107" s="74">
        <v>1.5135135135135136E-3</v>
      </c>
      <c r="AV107" s="74">
        <v>1.7331022530329288E-3</v>
      </c>
      <c r="AW107" s="74">
        <v>2.3897458179448186E-3</v>
      </c>
      <c r="AX107" s="74">
        <v>1.7398869073510222E-3</v>
      </c>
      <c r="AY107" s="74">
        <v>4.3649061545176782E-3</v>
      </c>
      <c r="AZ107" s="74">
        <v>1.7493986442160508E-3</v>
      </c>
      <c r="BA107" s="74">
        <v>1.7493986442160508E-3</v>
      </c>
      <c r="BB107" s="74">
        <v>1.7582417582417582E-3</v>
      </c>
      <c r="BC107" s="74">
        <v>1.7667844522968198E-3</v>
      </c>
      <c r="BD107" s="74">
        <v>1.7675651789659744E-3</v>
      </c>
      <c r="BE107" s="74">
        <v>1.5538290788013318E-3</v>
      </c>
      <c r="BF107" s="74">
        <v>2.0022246941045607E-3</v>
      </c>
      <c r="BG107" s="74">
        <v>1.5638963360142986E-3</v>
      </c>
      <c r="BH107" s="74">
        <v>1.5670472352809493E-3</v>
      </c>
      <c r="BI107" s="74">
        <v>1.5705631590756115E-3</v>
      </c>
      <c r="BJ107" s="74">
        <v>2.2568269013766643E-3</v>
      </c>
      <c r="BK107" s="74">
        <v>1.8124150430448573E-3</v>
      </c>
      <c r="BL107" s="74">
        <v>2.054794520547945E-3</v>
      </c>
      <c r="BM107" s="74">
        <v>2.054794520547945E-3</v>
      </c>
      <c r="BN107" s="74">
        <v>3.2021957913998169E-3</v>
      </c>
      <c r="BO107" s="74">
        <v>2.0642201834862386E-3</v>
      </c>
      <c r="BP107" s="74">
        <v>3.2183908045977012E-3</v>
      </c>
      <c r="BQ107" s="74">
        <v>2.3030861354214646E-3</v>
      </c>
      <c r="BR107" s="74">
        <v>3.6857866850956E-3</v>
      </c>
      <c r="BS107" s="74">
        <v>1.8652366519002097E-3</v>
      </c>
      <c r="BT107" s="74">
        <v>3.0310095593378411E-3</v>
      </c>
      <c r="BU107" s="74">
        <v>3.4973187223128937E-3</v>
      </c>
      <c r="BV107" s="74">
        <v>3.7400654511453952E-3</v>
      </c>
      <c r="BW107" s="74">
        <v>1.0568341944574918E-2</v>
      </c>
      <c r="BX107" s="74">
        <v>2.5803424818203143E-3</v>
      </c>
      <c r="BY107" s="74">
        <v>2.5833724753405356E-3</v>
      </c>
      <c r="BZ107" s="74">
        <v>1.1789672247111531E-3</v>
      </c>
      <c r="CA107" s="74">
        <v>3.5419126328217238E-3</v>
      </c>
      <c r="CB107" s="74">
        <v>3.5511363636363635E-3</v>
      </c>
      <c r="CC107" s="74">
        <v>4.9893086243763367E-3</v>
      </c>
      <c r="CD107" s="74">
        <v>3.7213740458015267E-2</v>
      </c>
      <c r="CE107" s="74">
        <v>2.5665627248740705E-2</v>
      </c>
      <c r="CF107" s="74">
        <v>4.8224568138195777E-2</v>
      </c>
    </row>
    <row r="108" spans="1:84" x14ac:dyDescent="0.25">
      <c r="A108" s="17"/>
      <c r="B108" s="17"/>
      <c r="C108" s="17"/>
      <c r="D108" s="17"/>
      <c r="E108" s="11"/>
      <c r="F108" s="133" t="s">
        <v>104</v>
      </c>
      <c r="G108" s="111" t="e">
        <f ca="1">(INDIRECT("H108")+INDIRECT("I108")+INDIRECT("J108")+INDIRECT("K108")+INDIRECT("L108")+INDIRECT("M108")+INDIRECT("N108")+INDIRECT("O108")+INDIRECT("P108")+INDIRECT("Q108")+INDIRECT("R108")+INDIRECT("S108")) / 12</f>
        <v>#REF!</v>
      </c>
      <c r="H108" s="73" t="e">
        <f>#REF!</f>
        <v>#REF!</v>
      </c>
      <c r="I108" s="73">
        <v>1</v>
      </c>
      <c r="J108" s="73">
        <v>1</v>
      </c>
      <c r="K108" s="73">
        <v>1</v>
      </c>
      <c r="L108" s="73">
        <v>1</v>
      </c>
      <c r="M108" s="73">
        <v>1</v>
      </c>
      <c r="N108" s="73">
        <v>1</v>
      </c>
      <c r="O108" s="73">
        <v>2</v>
      </c>
      <c r="P108" s="73">
        <v>1</v>
      </c>
      <c r="Q108" s="73">
        <v>1</v>
      </c>
      <c r="R108" s="73">
        <v>1</v>
      </c>
      <c r="S108" s="73">
        <v>1</v>
      </c>
      <c r="T108" s="73">
        <v>2</v>
      </c>
      <c r="U108" s="73">
        <v>4</v>
      </c>
      <c r="V108" s="73">
        <v>4</v>
      </c>
      <c r="W108" s="73">
        <v>3</v>
      </c>
      <c r="X108" s="73">
        <v>4</v>
      </c>
      <c r="Y108" s="73">
        <v>4</v>
      </c>
      <c r="Z108" s="73">
        <v>5</v>
      </c>
      <c r="AA108" s="73">
        <v>3</v>
      </c>
      <c r="AB108" s="73">
        <v>4</v>
      </c>
      <c r="AC108" s="73">
        <v>4</v>
      </c>
      <c r="AD108" s="73">
        <v>4</v>
      </c>
      <c r="AE108" s="73">
        <v>4</v>
      </c>
      <c r="AF108" s="73">
        <v>5</v>
      </c>
      <c r="AG108" s="73">
        <v>3</v>
      </c>
      <c r="AH108" s="73">
        <v>3</v>
      </c>
      <c r="AI108" s="73">
        <v>3</v>
      </c>
      <c r="AJ108" s="73">
        <v>3</v>
      </c>
      <c r="AK108" s="73">
        <v>3</v>
      </c>
      <c r="AL108" s="73">
        <v>3</v>
      </c>
      <c r="AM108" s="73">
        <v>3</v>
      </c>
      <c r="AN108" s="73">
        <v>4</v>
      </c>
      <c r="AO108" s="73">
        <v>5</v>
      </c>
      <c r="AP108" s="73">
        <v>6</v>
      </c>
      <c r="AQ108" s="73">
        <v>9</v>
      </c>
      <c r="AR108" s="73">
        <v>7</v>
      </c>
      <c r="AS108" s="73">
        <v>6</v>
      </c>
      <c r="AT108" s="73">
        <v>8</v>
      </c>
      <c r="AU108" s="73">
        <v>3</v>
      </c>
      <c r="AV108" s="73">
        <v>4</v>
      </c>
      <c r="AW108" s="73">
        <v>4</v>
      </c>
      <c r="AX108" s="73">
        <v>4</v>
      </c>
      <c r="AY108" s="73">
        <v>4</v>
      </c>
      <c r="AZ108" s="73">
        <v>5</v>
      </c>
      <c r="BA108" s="73">
        <v>6</v>
      </c>
      <c r="BB108" s="73">
        <v>6</v>
      </c>
      <c r="BC108" s="73">
        <v>4</v>
      </c>
      <c r="BD108" s="73">
        <v>5</v>
      </c>
      <c r="BE108" s="73">
        <v>6</v>
      </c>
      <c r="BF108" s="73">
        <v>11</v>
      </c>
      <c r="BG108" s="73">
        <v>117</v>
      </c>
      <c r="BH108" s="73">
        <v>6</v>
      </c>
      <c r="BI108" s="73">
        <v>7</v>
      </c>
      <c r="BJ108" s="73">
        <v>6</v>
      </c>
      <c r="BK108" s="73">
        <v>5</v>
      </c>
      <c r="BL108" s="73">
        <v>5</v>
      </c>
      <c r="BM108" s="73">
        <v>5</v>
      </c>
      <c r="BN108" s="73">
        <v>8</v>
      </c>
      <c r="BO108" s="73">
        <v>4</v>
      </c>
      <c r="BP108" s="73">
        <v>5</v>
      </c>
      <c r="BQ108" s="73">
        <v>4</v>
      </c>
      <c r="BR108" s="73">
        <v>10</v>
      </c>
      <c r="BS108" s="73">
        <v>4</v>
      </c>
      <c r="BT108" s="73">
        <v>18</v>
      </c>
      <c r="BU108" s="73">
        <v>4</v>
      </c>
      <c r="BV108" s="73">
        <v>12</v>
      </c>
      <c r="BW108" s="73">
        <v>24</v>
      </c>
      <c r="BX108" s="73">
        <v>12</v>
      </c>
      <c r="BY108" s="73">
        <v>5</v>
      </c>
      <c r="BZ108" s="73">
        <v>53</v>
      </c>
      <c r="CA108" s="73">
        <v>8</v>
      </c>
      <c r="CB108" s="73">
        <v>8</v>
      </c>
      <c r="CC108" s="73">
        <v>24</v>
      </c>
      <c r="CD108" s="73">
        <v>14</v>
      </c>
      <c r="CE108" s="73">
        <v>45</v>
      </c>
      <c r="CF108" s="73">
        <v>49</v>
      </c>
    </row>
    <row r="109" spans="1:84" x14ac:dyDescent="0.25">
      <c r="A109" s="17"/>
      <c r="B109" s="17"/>
      <c r="C109" s="17"/>
      <c r="D109" s="17"/>
      <c r="E109" s="11"/>
      <c r="F109" s="14" t="s">
        <v>102</v>
      </c>
      <c r="G109" s="106" t="e">
        <f ca="1">G108/G6</f>
        <v>#REF!</v>
      </c>
      <c r="H109" s="74" t="e">
        <f>H108/H6</f>
        <v>#REF!</v>
      </c>
      <c r="I109" s="74">
        <v>2.0636853292609944E-5</v>
      </c>
      <c r="J109" s="74">
        <v>2.0597746606521245E-5</v>
      </c>
      <c r="K109" s="74">
        <v>2.0531772918591519E-5</v>
      </c>
      <c r="L109" s="74">
        <v>2.0511137547688395E-5</v>
      </c>
      <c r="M109" s="74">
        <v>2.0455335774336737E-5</v>
      </c>
      <c r="N109" s="74">
        <v>2.0425670983291801E-5</v>
      </c>
      <c r="O109" s="74">
        <v>4.0788856484408457E-5</v>
      </c>
      <c r="P109" s="74">
        <v>2.0347949944043139E-5</v>
      </c>
      <c r="Q109" s="74">
        <v>2.0311992200194996E-5</v>
      </c>
      <c r="R109" s="74">
        <v>2.0263013920690564E-5</v>
      </c>
      <c r="S109" s="74">
        <v>2.0237998866672063E-5</v>
      </c>
      <c r="T109" s="74">
        <v>4.0355125100887815E-5</v>
      </c>
      <c r="U109" s="74">
        <v>8.0576930824704881E-5</v>
      </c>
      <c r="V109" s="74">
        <v>8.0455377436289404E-5</v>
      </c>
      <c r="W109" s="74">
        <v>6.0242173537621234E-5</v>
      </c>
      <c r="X109" s="74">
        <v>8.0332576868234485E-5</v>
      </c>
      <c r="Y109" s="74">
        <v>8.0234284109600027E-5</v>
      </c>
      <c r="Z109" s="74">
        <v>9.9964012955336084E-5</v>
      </c>
      <c r="AA109" s="74">
        <v>5.9889802762916236E-5</v>
      </c>
      <c r="AB109" s="74">
        <v>7.9818014925968787E-5</v>
      </c>
      <c r="AC109" s="74">
        <v>7.9717798991569842E-5</v>
      </c>
      <c r="AD109" s="74">
        <v>7.964319847085059E-5</v>
      </c>
      <c r="AE109" s="74">
        <v>7.9541839007317848E-5</v>
      </c>
      <c r="AF109" s="74">
        <v>9.9271348303452654E-5</v>
      </c>
      <c r="AG109" s="74">
        <v>5.948957940867358E-5</v>
      </c>
      <c r="AH109" s="74">
        <v>5.9402411737916559E-5</v>
      </c>
      <c r="AI109" s="74">
        <v>5.9351877497724848E-5</v>
      </c>
      <c r="AJ109" s="74">
        <v>5.9238196789289736E-5</v>
      </c>
      <c r="AK109" s="74">
        <v>5.9165762745291393E-5</v>
      </c>
      <c r="AL109" s="74">
        <v>5.9096997872508078E-5</v>
      </c>
      <c r="AM109" s="74">
        <v>5.8957629117207769E-5</v>
      </c>
      <c r="AN109" s="74">
        <v>7.8522211970711211E-5</v>
      </c>
      <c r="AO109" s="74">
        <v>9.9956019351485342E-5</v>
      </c>
      <c r="AP109" s="74">
        <v>1.1985617259288853E-4</v>
      </c>
      <c r="AQ109" s="74">
        <v>1.7555494869894278E-4</v>
      </c>
      <c r="AR109" s="74">
        <v>1.392563709789723E-4</v>
      </c>
      <c r="AS109" s="74">
        <v>1.1923451441744003E-4</v>
      </c>
      <c r="AT109" s="74">
        <v>1.5895092390224517E-4</v>
      </c>
      <c r="AU109" s="74">
        <v>5.9541530217326585E-5</v>
      </c>
      <c r="AV109" s="74">
        <v>7.9306858060550784E-5</v>
      </c>
      <c r="AW109" s="74">
        <v>7.9262855444367389E-5</v>
      </c>
      <c r="AX109" s="74">
        <v>7.9215763937023469E-5</v>
      </c>
      <c r="AY109" s="74">
        <v>7.9049821149779651E-5</v>
      </c>
      <c r="AZ109" s="74">
        <v>9.8407762404298447E-5</v>
      </c>
      <c r="BA109" s="74">
        <v>1.1792452830188679E-4</v>
      </c>
      <c r="BB109" s="74">
        <v>1.1779950524207798E-4</v>
      </c>
      <c r="BC109" s="74">
        <v>7.8419071518193219E-5</v>
      </c>
      <c r="BD109" s="74">
        <v>9.8098844395613023E-5</v>
      </c>
      <c r="BE109" s="74">
        <v>1.1746510307562795E-4</v>
      </c>
      <c r="BF109" s="74">
        <v>2.1473051320592657E-4</v>
      </c>
      <c r="BG109" s="74">
        <v>2.2687609075043632E-3</v>
      </c>
      <c r="BH109" s="74">
        <v>1.1571618676592544E-4</v>
      </c>
      <c r="BI109" s="74">
        <v>1.3497618634426641E-4</v>
      </c>
      <c r="BJ109" s="74">
        <v>1.1536686663590217E-4</v>
      </c>
      <c r="BK109" s="74">
        <v>9.5653504744413841E-5</v>
      </c>
      <c r="BL109" s="74">
        <v>9.5154721577284663E-5</v>
      </c>
      <c r="BM109" s="74">
        <v>9.5154721577284663E-5</v>
      </c>
      <c r="BN109" s="74">
        <v>1.5158692562766463E-4</v>
      </c>
      <c r="BO109" s="74">
        <v>7.5661565816104561E-5</v>
      </c>
      <c r="BP109" s="74">
        <v>9.4480451994482346E-5</v>
      </c>
      <c r="BQ109" s="74">
        <v>7.5571509540903081E-5</v>
      </c>
      <c r="BR109" s="74">
        <v>1.8841972377668493E-4</v>
      </c>
      <c r="BS109" s="74">
        <v>7.4226651079069934E-5</v>
      </c>
      <c r="BT109" s="74">
        <v>3.3401992985581476E-4</v>
      </c>
      <c r="BU109" s="74">
        <v>7.4226651079069934E-5</v>
      </c>
      <c r="BV109" s="74">
        <v>2.211044165607208E-4</v>
      </c>
      <c r="BW109" s="74">
        <v>4.3920650025620379E-4</v>
      </c>
      <c r="BX109" s="74">
        <v>2.1777793909476969E-4</v>
      </c>
      <c r="BY109" s="74">
        <v>8.9903802930863978E-5</v>
      </c>
      <c r="BZ109" s="74">
        <v>9.4776559789703336E-4</v>
      </c>
      <c r="CA109" s="74">
        <v>1.4230064568917982E-4</v>
      </c>
      <c r="CB109" s="74">
        <v>1.4196731202640591E-4</v>
      </c>
      <c r="CC109" s="74">
        <v>4.2445572396229421E-4</v>
      </c>
      <c r="CD109" s="74">
        <v>2.473629344311536E-4</v>
      </c>
      <c r="CE109" s="74">
        <v>7.9428117553613975E-4</v>
      </c>
      <c r="CF109" s="74">
        <v>8.6222065810311456E-4</v>
      </c>
    </row>
    <row r="110" spans="1:84" x14ac:dyDescent="0.25">
      <c r="A110" s="17"/>
      <c r="B110" s="17"/>
      <c r="C110" s="17"/>
      <c r="D110" s="17"/>
      <c r="E110" s="11"/>
      <c r="F110" s="133" t="s">
        <v>105</v>
      </c>
      <c r="G110" s="111" t="e">
        <f ca="1">(INDIRECT("H110")+INDIRECT("I110")+INDIRECT("J110")+INDIRECT("K110")+INDIRECT("L110")+INDIRECT("M110")+INDIRECT("N110")+INDIRECT("O110")+INDIRECT("P110")+INDIRECT("Q110")+INDIRECT("R110")+INDIRECT("S110")) / 12</f>
        <v>#REF!</v>
      </c>
      <c r="H110" s="73" t="e">
        <f>#REF!</f>
        <v>#REF!</v>
      </c>
      <c r="I110" s="73">
        <v>1134</v>
      </c>
      <c r="J110" s="73">
        <v>1385</v>
      </c>
      <c r="K110" s="73">
        <v>1018</v>
      </c>
      <c r="L110" s="73">
        <v>1202</v>
      </c>
      <c r="M110" s="73">
        <v>1258</v>
      </c>
      <c r="N110" s="73">
        <v>1234</v>
      </c>
      <c r="O110" s="73">
        <v>1234</v>
      </c>
      <c r="P110" s="73">
        <v>1253</v>
      </c>
      <c r="Q110" s="73">
        <v>1293</v>
      </c>
      <c r="R110" s="73">
        <v>1391</v>
      </c>
      <c r="S110" s="73">
        <v>1260</v>
      </c>
      <c r="T110" s="73">
        <v>1467</v>
      </c>
      <c r="U110" s="73">
        <v>1505</v>
      </c>
      <c r="V110" s="73">
        <v>1619</v>
      </c>
      <c r="W110" s="73">
        <v>1475</v>
      </c>
      <c r="X110" s="73">
        <v>1506</v>
      </c>
      <c r="Y110" s="73">
        <v>1628</v>
      </c>
      <c r="Z110" s="73">
        <v>1571</v>
      </c>
      <c r="AA110" s="73">
        <v>1632</v>
      </c>
      <c r="AB110" s="73">
        <v>1621</v>
      </c>
      <c r="AC110" s="73">
        <v>1684</v>
      </c>
      <c r="AD110" s="73">
        <v>1576</v>
      </c>
      <c r="AE110" s="73">
        <v>1649</v>
      </c>
      <c r="AF110" s="73">
        <v>1670</v>
      </c>
      <c r="AG110" s="73">
        <v>1774</v>
      </c>
      <c r="AH110" s="73">
        <v>1658</v>
      </c>
      <c r="AI110" s="73">
        <v>1667</v>
      </c>
      <c r="AJ110" s="73">
        <v>1784</v>
      </c>
      <c r="AK110" s="73">
        <v>1647</v>
      </c>
      <c r="AL110" s="73">
        <v>1642</v>
      </c>
      <c r="AM110" s="73">
        <v>2609</v>
      </c>
      <c r="AN110" s="73">
        <v>1360</v>
      </c>
      <c r="AO110" s="73">
        <v>1715</v>
      </c>
      <c r="AP110" s="73">
        <v>1893</v>
      </c>
      <c r="AQ110" s="73">
        <v>1664</v>
      </c>
      <c r="AR110" s="73">
        <v>1812</v>
      </c>
      <c r="AS110" s="73">
        <v>1936</v>
      </c>
      <c r="AT110" s="73">
        <v>2242</v>
      </c>
      <c r="AU110" s="73">
        <v>1746</v>
      </c>
      <c r="AV110" s="73">
        <v>2203</v>
      </c>
      <c r="AW110" s="73">
        <v>1763</v>
      </c>
      <c r="AX110" s="73">
        <v>1919</v>
      </c>
      <c r="AY110" s="73">
        <v>2246</v>
      </c>
      <c r="AZ110" s="73">
        <v>1782</v>
      </c>
      <c r="BA110" s="73">
        <v>1889</v>
      </c>
      <c r="BB110" s="73">
        <v>2035</v>
      </c>
      <c r="BC110" s="73">
        <v>1985</v>
      </c>
      <c r="BD110" s="73">
        <v>2419</v>
      </c>
      <c r="BE110" s="73">
        <v>1866</v>
      </c>
      <c r="BF110" s="73">
        <v>2059</v>
      </c>
      <c r="BG110" s="73">
        <v>1884</v>
      </c>
      <c r="BH110" s="73">
        <v>2013</v>
      </c>
      <c r="BI110" s="73">
        <v>2122</v>
      </c>
      <c r="BJ110" s="73">
        <v>1986</v>
      </c>
      <c r="BK110" s="73">
        <v>2072</v>
      </c>
      <c r="BL110" s="73">
        <v>1963</v>
      </c>
      <c r="BM110" s="73">
        <v>2153</v>
      </c>
      <c r="BN110" s="73">
        <v>2205</v>
      </c>
      <c r="BO110" s="73">
        <v>1936</v>
      </c>
      <c r="BP110" s="73">
        <v>3376</v>
      </c>
      <c r="BQ110" s="73">
        <v>1886</v>
      </c>
      <c r="BR110" s="73">
        <v>2839</v>
      </c>
      <c r="BS110" s="73">
        <v>1813</v>
      </c>
      <c r="BT110" s="73">
        <v>2227</v>
      </c>
      <c r="BU110" s="73">
        <v>2303</v>
      </c>
      <c r="BV110" s="73">
        <v>2305</v>
      </c>
      <c r="BW110" s="73">
        <v>7989</v>
      </c>
      <c r="BX110" s="73">
        <v>2085</v>
      </c>
      <c r="BY110" s="73">
        <v>2661</v>
      </c>
      <c r="BZ110" s="73">
        <v>2182</v>
      </c>
      <c r="CA110" s="73">
        <v>2239</v>
      </c>
      <c r="CB110" s="73">
        <v>2239</v>
      </c>
      <c r="CC110" s="73">
        <v>3260</v>
      </c>
      <c r="CD110" s="73">
        <v>8700</v>
      </c>
      <c r="CE110" s="73">
        <v>2608</v>
      </c>
      <c r="CF110" s="73">
        <v>2304</v>
      </c>
    </row>
    <row r="111" spans="1:84" x14ac:dyDescent="0.25">
      <c r="A111" s="17"/>
      <c r="B111" s="17"/>
      <c r="C111" s="17"/>
      <c r="D111" s="17"/>
      <c r="E111" s="11"/>
      <c r="F111" s="14" t="s">
        <v>100</v>
      </c>
      <c r="G111" s="106" t="e">
        <f ca="1">G110/G5</f>
        <v>#REF!</v>
      </c>
      <c r="H111" s="74" t="e">
        <f>H110/H5</f>
        <v>#REF!</v>
      </c>
      <c r="I111" s="74">
        <v>0.21534371439422711</v>
      </c>
      <c r="J111" s="74">
        <v>0.26396035829998094</v>
      </c>
      <c r="K111" s="74">
        <v>0.1944603629417383</v>
      </c>
      <c r="L111" s="74">
        <v>0.23048897411313518</v>
      </c>
      <c r="M111" s="74">
        <v>0.24224918159060274</v>
      </c>
      <c r="N111" s="74">
        <v>0.23896204492641362</v>
      </c>
      <c r="O111" s="74">
        <v>0.23947215214438192</v>
      </c>
      <c r="P111" s="74">
        <v>0.24410676017923241</v>
      </c>
      <c r="Q111" s="74">
        <v>0.25268712136017196</v>
      </c>
      <c r="R111" s="74">
        <v>0.27210485133020346</v>
      </c>
      <c r="S111" s="74">
        <v>0.24672018797728607</v>
      </c>
      <c r="T111" s="74">
        <v>0.2877599058454296</v>
      </c>
      <c r="U111" s="74">
        <v>0.29561972107640933</v>
      </c>
      <c r="V111" s="74">
        <v>0.31801217835395795</v>
      </c>
      <c r="W111" s="74">
        <v>0.29012588512981902</v>
      </c>
      <c r="X111" s="74">
        <v>0.29692429022082018</v>
      </c>
      <c r="Y111" s="74">
        <v>0.32154848903811967</v>
      </c>
      <c r="Z111" s="74">
        <v>0.31152092008724963</v>
      </c>
      <c r="AA111" s="74">
        <v>0.32432432432432434</v>
      </c>
      <c r="AB111" s="74">
        <v>0.32245872289635968</v>
      </c>
      <c r="AC111" s="74">
        <v>0.33579262213359923</v>
      </c>
      <c r="AD111" s="74">
        <v>0.31482221334398719</v>
      </c>
      <c r="AE111" s="74">
        <v>0.32979999999999998</v>
      </c>
      <c r="AF111" s="74">
        <v>0.33433433433433435</v>
      </c>
      <c r="AG111" s="74">
        <v>0.35572488470022057</v>
      </c>
      <c r="AH111" s="74">
        <v>0.33233112848266183</v>
      </c>
      <c r="AI111" s="74">
        <v>0.33534500100583381</v>
      </c>
      <c r="AJ111" s="74">
        <v>0.35938759065269943</v>
      </c>
      <c r="AK111" s="74">
        <v>0.33252574197456086</v>
      </c>
      <c r="AL111" s="74">
        <v>0.33279286582894202</v>
      </c>
      <c r="AM111" s="74">
        <v>0.52985377741673434</v>
      </c>
      <c r="AN111" s="74">
        <v>0.27586206896551724</v>
      </c>
      <c r="AO111" s="74">
        <v>0.36614005123825788</v>
      </c>
      <c r="AP111" s="74">
        <v>0.40544013707431997</v>
      </c>
      <c r="AQ111" s="74">
        <v>0.33993871297242084</v>
      </c>
      <c r="AR111" s="74">
        <v>0.39018087855297157</v>
      </c>
      <c r="AS111" s="74">
        <v>0.41751132197541513</v>
      </c>
      <c r="AT111" s="74">
        <v>0.48454722282256324</v>
      </c>
      <c r="AU111" s="74">
        <v>0.37751351351351353</v>
      </c>
      <c r="AV111" s="74">
        <v>0.47725303292894283</v>
      </c>
      <c r="AW111" s="74">
        <v>0.38301107973061049</v>
      </c>
      <c r="AX111" s="74">
        <v>0.41735537190082644</v>
      </c>
      <c r="AY111" s="74">
        <v>0.49017896115233522</v>
      </c>
      <c r="AZ111" s="74">
        <v>0.38967854799912532</v>
      </c>
      <c r="BA111" s="74">
        <v>0.41307675486551498</v>
      </c>
      <c r="BB111" s="74">
        <v>0.44725274725274727</v>
      </c>
      <c r="BC111" s="74">
        <v>0.43838339222614842</v>
      </c>
      <c r="BD111" s="74">
        <v>0.53446752098983652</v>
      </c>
      <c r="BE111" s="74">
        <v>0.41420643729189788</v>
      </c>
      <c r="BF111" s="74">
        <v>0.45806451612903226</v>
      </c>
      <c r="BG111" s="74">
        <v>0.42091152815013405</v>
      </c>
      <c r="BH111" s="74">
        <v>0.45063801208865012</v>
      </c>
      <c r="BI111" s="74">
        <v>0.4761050033654925</v>
      </c>
      <c r="BJ111" s="74">
        <v>0.44820582261340552</v>
      </c>
      <c r="BK111" s="74">
        <v>0.46941549614861805</v>
      </c>
      <c r="BL111" s="74">
        <v>0.44817351598173516</v>
      </c>
      <c r="BM111" s="74">
        <v>0.49155251141552514</v>
      </c>
      <c r="BN111" s="74">
        <v>0.50434583714547121</v>
      </c>
      <c r="BO111" s="74">
        <v>0.44403669724770645</v>
      </c>
      <c r="BP111" s="74">
        <v>0.77609195402298847</v>
      </c>
      <c r="BQ111" s="74">
        <v>0.43436204514048826</v>
      </c>
      <c r="BR111" s="74">
        <v>0.65399677493665054</v>
      </c>
      <c r="BS111" s="74">
        <v>0.42270925623688504</v>
      </c>
      <c r="BT111" s="74">
        <v>0.51923525297272088</v>
      </c>
      <c r="BU111" s="74">
        <v>0.53695500116577288</v>
      </c>
      <c r="BV111" s="74">
        <v>0.53880317905563346</v>
      </c>
      <c r="BW111" s="74">
        <v>1.876232973226867</v>
      </c>
      <c r="BX111" s="74">
        <v>0.48909218859957776</v>
      </c>
      <c r="BY111" s="74">
        <v>0.62494128698919682</v>
      </c>
      <c r="BZ111" s="74">
        <v>0.51450129686394719</v>
      </c>
      <c r="CA111" s="74">
        <v>0.52868949232585594</v>
      </c>
      <c r="CB111" s="74">
        <v>0.53006628787878785</v>
      </c>
      <c r="CC111" s="74">
        <v>0.77453076740318361</v>
      </c>
      <c r="CD111" s="74">
        <v>2.0753816793893129</v>
      </c>
      <c r="CE111" s="74">
        <v>0.62556968097865195</v>
      </c>
      <c r="CF111" s="74">
        <v>0.55278310940499042</v>
      </c>
    </row>
    <row r="112" spans="1:84" x14ac:dyDescent="0.25">
      <c r="A112" s="17"/>
      <c r="B112" s="17"/>
      <c r="C112" s="17"/>
      <c r="D112" s="17"/>
      <c r="E112" s="11"/>
      <c r="F112" s="133" t="s">
        <v>106</v>
      </c>
      <c r="G112" s="111" t="e">
        <f ca="1">(INDIRECT("H112")+INDIRECT("I112")+INDIRECT("J112")+INDIRECT("K112")+INDIRECT("L112")+INDIRECT("M112")+INDIRECT("N112")+INDIRECT("O112")+INDIRECT("P112")+INDIRECT("Q112")+INDIRECT("R112")+INDIRECT("S112")) / 12</f>
        <v>#REF!</v>
      </c>
      <c r="H112" s="73" t="e">
        <f>#REF!</f>
        <v>#REF!</v>
      </c>
      <c r="I112" s="73">
        <v>10943</v>
      </c>
      <c r="J112" s="73">
        <v>11961</v>
      </c>
      <c r="K112" s="73">
        <v>11173</v>
      </c>
      <c r="L112" s="73">
        <v>11612</v>
      </c>
      <c r="M112" s="73">
        <v>11491</v>
      </c>
      <c r="N112" s="73">
        <v>11798</v>
      </c>
      <c r="O112" s="73">
        <v>11753</v>
      </c>
      <c r="P112" s="73">
        <v>11893</v>
      </c>
      <c r="Q112" s="73">
        <v>12302</v>
      </c>
      <c r="R112" s="73">
        <v>12905</v>
      </c>
      <c r="S112" s="73">
        <v>11666</v>
      </c>
      <c r="T112" s="73">
        <v>12983</v>
      </c>
      <c r="U112" s="73">
        <v>13098</v>
      </c>
      <c r="V112" s="73">
        <v>14423</v>
      </c>
      <c r="W112" s="73">
        <v>13892</v>
      </c>
      <c r="X112" s="73">
        <v>13816</v>
      </c>
      <c r="Y112" s="73">
        <v>15166</v>
      </c>
      <c r="Z112" s="73">
        <v>13933</v>
      </c>
      <c r="AA112" s="73">
        <v>15015</v>
      </c>
      <c r="AB112" s="73">
        <v>15450</v>
      </c>
      <c r="AC112" s="73">
        <v>15022</v>
      </c>
      <c r="AD112" s="73">
        <v>16075</v>
      </c>
      <c r="AE112" s="73">
        <v>17308</v>
      </c>
      <c r="AF112" s="73">
        <v>17420</v>
      </c>
      <c r="AG112" s="73">
        <v>17993</v>
      </c>
      <c r="AH112" s="73">
        <v>20109</v>
      </c>
      <c r="AI112" s="73">
        <v>19976</v>
      </c>
      <c r="AJ112" s="73">
        <v>19043</v>
      </c>
      <c r="AK112" s="73">
        <v>19145</v>
      </c>
      <c r="AL112" s="73">
        <v>20628</v>
      </c>
      <c r="AM112" s="73">
        <v>22999</v>
      </c>
      <c r="AN112" s="73">
        <v>22077</v>
      </c>
      <c r="AO112" s="73">
        <v>18480</v>
      </c>
      <c r="AP112" s="73">
        <v>23681</v>
      </c>
      <c r="AQ112" s="73">
        <v>23629</v>
      </c>
      <c r="AR112" s="73">
        <v>19326</v>
      </c>
      <c r="AS112" s="73">
        <v>21441</v>
      </c>
      <c r="AT112" s="73">
        <v>21397</v>
      </c>
      <c r="AU112" s="73">
        <v>20694</v>
      </c>
      <c r="AV112" s="73">
        <v>21376</v>
      </c>
      <c r="AW112" s="73">
        <v>21018</v>
      </c>
      <c r="AX112" s="73">
        <v>21378</v>
      </c>
      <c r="AY112" s="73">
        <v>23146</v>
      </c>
      <c r="AZ112" s="73">
        <v>21902</v>
      </c>
      <c r="BA112" s="73">
        <v>22788</v>
      </c>
      <c r="BB112" s="73">
        <v>23056</v>
      </c>
      <c r="BC112" s="73">
        <v>24127</v>
      </c>
      <c r="BD112" s="73">
        <v>25268</v>
      </c>
      <c r="BE112" s="73">
        <v>24465</v>
      </c>
      <c r="BF112" s="73">
        <v>26972</v>
      </c>
      <c r="BG112" s="73">
        <v>25357</v>
      </c>
      <c r="BH112" s="73">
        <v>25948</v>
      </c>
      <c r="BI112" s="73">
        <v>25228</v>
      </c>
      <c r="BJ112" s="73">
        <v>27192</v>
      </c>
      <c r="BK112" s="73">
        <v>26595</v>
      </c>
      <c r="BL112" s="73">
        <v>26737</v>
      </c>
      <c r="BM112" s="73">
        <v>27618</v>
      </c>
      <c r="BN112" s="73">
        <v>27151</v>
      </c>
      <c r="BO112" s="73">
        <v>27072</v>
      </c>
      <c r="BP112" s="73">
        <v>28693</v>
      </c>
      <c r="BQ112" s="73">
        <v>28286</v>
      </c>
      <c r="BR112" s="73">
        <v>30614</v>
      </c>
      <c r="BS112" s="73">
        <v>48710</v>
      </c>
      <c r="BT112" s="73">
        <v>30024</v>
      </c>
      <c r="BU112" s="73">
        <v>30244</v>
      </c>
      <c r="BV112" s="73">
        <v>31356</v>
      </c>
      <c r="BW112" s="73">
        <v>122735</v>
      </c>
      <c r="BX112" s="73">
        <v>31601</v>
      </c>
      <c r="BY112" s="73">
        <v>33146</v>
      </c>
      <c r="BZ112" s="73">
        <v>34299</v>
      </c>
      <c r="CA112" s="73">
        <v>34936</v>
      </c>
      <c r="CB112" s="73">
        <v>34936</v>
      </c>
      <c r="CC112" s="73">
        <v>138306</v>
      </c>
      <c r="CD112" s="73">
        <v>32757</v>
      </c>
      <c r="CE112" s="73">
        <v>34029</v>
      </c>
      <c r="CF112" s="73">
        <v>33230</v>
      </c>
    </row>
    <row r="113" spans="1:84" x14ac:dyDescent="0.25">
      <c r="A113" s="17"/>
      <c r="B113" s="17"/>
      <c r="C113" s="17"/>
      <c r="D113" s="17"/>
      <c r="E113" s="11"/>
      <c r="F113" s="14" t="s">
        <v>102</v>
      </c>
      <c r="G113" s="106" t="e">
        <f ca="1">G112/G6</f>
        <v>#REF!</v>
      </c>
      <c r="H113" s="74" t="e">
        <f>H112/H6</f>
        <v>#REF!</v>
      </c>
      <c r="I113" s="74">
        <v>0.2258290855810306</v>
      </c>
      <c r="J113" s="74">
        <v>0.24636964716060064</v>
      </c>
      <c r="K113" s="74">
        <v>0.22940149881942307</v>
      </c>
      <c r="L113" s="74">
        <v>0.23817532920375764</v>
      </c>
      <c r="M113" s="74">
        <v>0.23505226338290344</v>
      </c>
      <c r="N113" s="74">
        <v>0.24098206626087668</v>
      </c>
      <c r="O113" s="74">
        <v>0.23969571513062632</v>
      </c>
      <c r="P113" s="74">
        <v>0.24199816868450505</v>
      </c>
      <c r="Q113" s="74">
        <v>0.24987812804679882</v>
      </c>
      <c r="R113" s="74">
        <v>0.26149419464651175</v>
      </c>
      <c r="S113" s="74">
        <v>0.23609649477859629</v>
      </c>
      <c r="T113" s="74">
        <v>0.26196529459241324</v>
      </c>
      <c r="U113" s="74">
        <v>0.26384915998549613</v>
      </c>
      <c r="V113" s="74">
        <v>0.29010197719090047</v>
      </c>
      <c r="W113" s="74">
        <v>0.27896142492821141</v>
      </c>
      <c r="X113" s="74">
        <v>0.2774687205028819</v>
      </c>
      <c r="Y113" s="74">
        <v>0.30420828820154855</v>
      </c>
      <c r="Z113" s="74">
        <v>0.27855971850133954</v>
      </c>
      <c r="AA113" s="74">
        <v>0.29974846282839573</v>
      </c>
      <c r="AB113" s="74">
        <v>0.30829708265155448</v>
      </c>
      <c r="AC113" s="74">
        <v>0.29938019411284056</v>
      </c>
      <c r="AD113" s="74">
        <v>0.32006610385473083</v>
      </c>
      <c r="AE113" s="74">
        <v>0.34417753738466433</v>
      </c>
      <c r="AF113" s="74">
        <v>0.34586137748922907</v>
      </c>
      <c r="AG113" s="74">
        <v>0.35679866743342126</v>
      </c>
      <c r="AH113" s="74">
        <v>0.3981743658792547</v>
      </c>
      <c r="AI113" s="74">
        <v>0.39520436829818384</v>
      </c>
      <c r="AJ113" s="74">
        <v>0.37602432715281481</v>
      </c>
      <c r="AK113" s="74">
        <v>0.37757617591953457</v>
      </c>
      <c r="AL113" s="74">
        <v>0.40635095737136556</v>
      </c>
      <c r="AM113" s="74">
        <v>0.45198883735555379</v>
      </c>
      <c r="AN113" s="74">
        <v>0.43338371841934786</v>
      </c>
      <c r="AO113" s="74">
        <v>0.36943744752308982</v>
      </c>
      <c r="AP113" s="74">
        <v>0.47305233719536555</v>
      </c>
      <c r="AQ113" s="74">
        <v>0.46090976475636874</v>
      </c>
      <c r="AR113" s="74">
        <v>0.38446694650565977</v>
      </c>
      <c r="AS113" s="74">
        <v>0.42608453727072199</v>
      </c>
      <c r="AT113" s="74">
        <v>0.4251341148420425</v>
      </c>
      <c r="AU113" s="74">
        <v>0.4107174754391188</v>
      </c>
      <c r="AV113" s="74">
        <v>0.42381584947558343</v>
      </c>
      <c r="AW113" s="74">
        <v>0.41648667393242844</v>
      </c>
      <c r="AX113" s="74">
        <v>0.42336865036142191</v>
      </c>
      <c r="AY113" s="74">
        <v>0.45742179008319994</v>
      </c>
      <c r="AZ113" s="74">
        <v>0.43106536243578891</v>
      </c>
      <c r="BA113" s="74">
        <v>0.44787735849056604</v>
      </c>
      <c r="BB113" s="74">
        <v>0.45266423214355833</v>
      </c>
      <c r="BC113" s="74">
        <v>0.47300423462986196</v>
      </c>
      <c r="BD113" s="74">
        <v>0.49575232003766995</v>
      </c>
      <c r="BE113" s="74">
        <v>0.47896395779087297</v>
      </c>
      <c r="BF113" s="74">
        <v>0.52651921838093196</v>
      </c>
      <c r="BG113" s="74">
        <v>0.49170060112468489</v>
      </c>
      <c r="BH113" s="74">
        <v>0.5004339357003722</v>
      </c>
      <c r="BI113" s="74">
        <v>0.48645417558473614</v>
      </c>
      <c r="BJ113" s="74">
        <v>0.52284263959390864</v>
      </c>
      <c r="BK113" s="74">
        <v>0.50878099173553715</v>
      </c>
      <c r="BL113" s="74">
        <v>0.50883035816237199</v>
      </c>
      <c r="BM113" s="74">
        <v>0.52559662010428954</v>
      </c>
      <c r="BN113" s="74">
        <v>0.51446707721459028</v>
      </c>
      <c r="BO113" s="74">
        <v>0.51207747744339571</v>
      </c>
      <c r="BP113" s="74">
        <v>0.54218552181553636</v>
      </c>
      <c r="BQ113" s="74">
        <v>0.53440392971849615</v>
      </c>
      <c r="BR113" s="74">
        <v>0.57682814236994329</v>
      </c>
      <c r="BS113" s="74">
        <v>0.9038950435153742</v>
      </c>
      <c r="BT113" s="74">
        <v>0.55714524299949897</v>
      </c>
      <c r="BU113" s="74">
        <v>0.56122770880884787</v>
      </c>
      <c r="BV113" s="74">
        <v>0.57774584047316346</v>
      </c>
      <c r="BW113" s="74">
        <v>2.246083742039382</v>
      </c>
      <c r="BX113" s="74">
        <v>0.57350005444448482</v>
      </c>
      <c r="BY113" s="74">
        <v>0.59599029038928342</v>
      </c>
      <c r="BZ113" s="74">
        <v>0.61334740079755368</v>
      </c>
      <c r="CA113" s="74">
        <v>0.62142691972464825</v>
      </c>
      <c r="CB113" s="74">
        <v>0.61997125161931466</v>
      </c>
      <c r="CC113" s="74">
        <v>2.4460322232637108</v>
      </c>
      <c r="CD113" s="74">
        <v>0.57877626022580697</v>
      </c>
      <c r="CE113" s="74">
        <v>0.60063542494042887</v>
      </c>
      <c r="CF113" s="74">
        <v>0.58472637691360196</v>
      </c>
    </row>
    <row r="114" spans="1:84" hidden="1" x14ac:dyDescent="0.25">
      <c r="A114" s="17"/>
      <c r="B114" s="17"/>
      <c r="C114" s="17"/>
      <c r="D114" s="17"/>
      <c r="E114" s="11"/>
      <c r="F114" s="159" t="s">
        <v>217</v>
      </c>
      <c r="G114" s="111" t="e">
        <f ca="1">AVERAGE(INDIRECT("H87"), INDIRECT("I87"), INDIRECT("J87"), INDIRECT("K87"), INDIRECT("L87"), INDIRECT("M87"), INDIRECT("N87"),INDIRECT("O87"), INDIRECT("P87"), INDIRECT("Q87"), INDIRECT("R87"), INDIRECT("S87"))</f>
        <v>#REF!</v>
      </c>
      <c r="H114" s="73" t="e">
        <f>#REF!</f>
        <v>#REF!</v>
      </c>
      <c r="I114" s="73">
        <v>0</v>
      </c>
      <c r="J114" s="73">
        <v>0</v>
      </c>
      <c r="K114" s="73">
        <v>0</v>
      </c>
      <c r="L114" s="73">
        <v>0</v>
      </c>
      <c r="M114" s="73">
        <v>0</v>
      </c>
      <c r="N114" s="73">
        <v>0</v>
      </c>
      <c r="O114" s="73">
        <v>0</v>
      </c>
      <c r="P114" s="73">
        <v>0</v>
      </c>
      <c r="Q114" s="73">
        <v>0</v>
      </c>
      <c r="R114" s="73">
        <v>0</v>
      </c>
      <c r="S114" s="73">
        <v>0</v>
      </c>
      <c r="T114" s="73">
        <v>0</v>
      </c>
      <c r="U114" s="73">
        <v>0</v>
      </c>
      <c r="V114" s="73">
        <v>0</v>
      </c>
      <c r="W114" s="73">
        <v>0</v>
      </c>
      <c r="X114" s="73">
        <v>0</v>
      </c>
      <c r="Y114" s="73">
        <v>0</v>
      </c>
      <c r="Z114" s="73">
        <v>0</v>
      </c>
      <c r="AA114" s="73">
        <v>0</v>
      </c>
      <c r="AB114" s="73">
        <v>0</v>
      </c>
      <c r="AC114" s="73">
        <v>0</v>
      </c>
      <c r="AD114" s="73">
        <v>0</v>
      </c>
      <c r="AE114" s="73">
        <v>0</v>
      </c>
      <c r="AF114" s="73">
        <v>0</v>
      </c>
      <c r="AG114" s="73">
        <v>0</v>
      </c>
      <c r="AH114" s="73">
        <v>0</v>
      </c>
      <c r="AI114" s="73">
        <v>0</v>
      </c>
      <c r="AJ114" s="73">
        <v>0</v>
      </c>
      <c r="AK114" s="73">
        <v>0</v>
      </c>
      <c r="AL114" s="73">
        <v>0</v>
      </c>
      <c r="AM114" s="73">
        <v>0</v>
      </c>
      <c r="AN114" s="73">
        <v>0</v>
      </c>
      <c r="AO114" s="73">
        <v>0</v>
      </c>
      <c r="AP114" s="73">
        <v>0</v>
      </c>
      <c r="AQ114" s="73">
        <v>0</v>
      </c>
      <c r="AR114" s="73">
        <v>0</v>
      </c>
      <c r="AS114" s="73">
        <v>0</v>
      </c>
      <c r="AT114" s="73">
        <v>0</v>
      </c>
      <c r="AU114" s="73">
        <v>0</v>
      </c>
      <c r="AV114" s="73">
        <v>0</v>
      </c>
      <c r="AW114" s="73">
        <v>0</v>
      </c>
      <c r="AX114" s="73">
        <v>0</v>
      </c>
      <c r="AY114" s="73">
        <v>0</v>
      </c>
      <c r="AZ114" s="73">
        <v>0</v>
      </c>
      <c r="BA114" s="73">
        <v>0</v>
      </c>
      <c r="BB114" s="73">
        <v>0</v>
      </c>
      <c r="BC114" s="73">
        <v>0</v>
      </c>
      <c r="BD114" s="73">
        <v>0</v>
      </c>
      <c r="BE114" s="73">
        <v>0</v>
      </c>
      <c r="BF114" s="73">
        <v>0</v>
      </c>
      <c r="BG114" s="73">
        <v>0</v>
      </c>
      <c r="BH114" s="73">
        <v>0</v>
      </c>
      <c r="BI114" s="73">
        <v>0</v>
      </c>
      <c r="BJ114" s="73">
        <v>0</v>
      </c>
      <c r="BK114" s="73">
        <v>0</v>
      </c>
      <c r="BL114" s="73">
        <v>0</v>
      </c>
      <c r="BM114" s="73">
        <v>0</v>
      </c>
      <c r="BN114" s="73">
        <v>0</v>
      </c>
      <c r="BO114" s="73">
        <v>0</v>
      </c>
      <c r="BP114" s="73">
        <v>0</v>
      </c>
      <c r="BQ114" s="73">
        <v>0</v>
      </c>
      <c r="BR114" s="73">
        <v>0</v>
      </c>
      <c r="BS114" s="73">
        <v>0</v>
      </c>
      <c r="BT114" s="73">
        <v>0</v>
      </c>
      <c r="BU114" s="73">
        <v>0</v>
      </c>
      <c r="BV114" s="73">
        <v>0</v>
      </c>
      <c r="BW114" s="73">
        <v>0</v>
      </c>
      <c r="BX114" s="73">
        <v>0</v>
      </c>
      <c r="BY114" s="73">
        <v>0</v>
      </c>
      <c r="BZ114" s="73">
        <v>0</v>
      </c>
      <c r="CA114" s="73">
        <v>0</v>
      </c>
      <c r="CB114" s="73">
        <v>0</v>
      </c>
      <c r="CC114" s="73">
        <v>0</v>
      </c>
      <c r="CD114" s="73">
        <v>0</v>
      </c>
      <c r="CE114" s="73">
        <v>0</v>
      </c>
      <c r="CF114" s="73">
        <v>0</v>
      </c>
    </row>
    <row r="115" spans="1:84" hidden="1" x14ac:dyDescent="0.25">
      <c r="A115" s="17"/>
      <c r="B115" s="17"/>
      <c r="C115" s="17"/>
      <c r="D115" s="17"/>
      <c r="E115" s="11"/>
      <c r="F115" s="14" t="s">
        <v>100</v>
      </c>
      <c r="G115" s="106" t="e">
        <f ca="1">G114/G5</f>
        <v>#REF!</v>
      </c>
      <c r="H115" s="74" t="e">
        <f>H114/H5</f>
        <v>#REF!</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v>0</v>
      </c>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row>
    <row r="116" spans="1:84" hidden="1" x14ac:dyDescent="0.25">
      <c r="A116" s="17"/>
      <c r="B116" s="17"/>
      <c r="C116" s="17"/>
      <c r="D116" s="17"/>
      <c r="E116" s="11"/>
      <c r="F116" s="159" t="s">
        <v>218</v>
      </c>
      <c r="G116" s="111" t="e">
        <f ca="1">AVERAGE(INDIRECT("H89"), INDIRECT("I89"), INDIRECT("J89"), INDIRECT("K89"), INDIRECT("L89"), INDIRECT("M89"), INDIRECT("N89"), INDIRECT("O89"), INDIRECT("P89"), INDIRECT("Q89"), INDIRECT("R89"), INDIRECT("S89"))</f>
        <v>#REF!</v>
      </c>
      <c r="H116" s="73" t="e">
        <f>#REF!</f>
        <v>#REF!</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3">
        <v>0</v>
      </c>
      <c r="AD116" s="73">
        <v>0</v>
      </c>
      <c r="AE116" s="73">
        <v>0</v>
      </c>
      <c r="AF116" s="73">
        <v>0</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3">
        <v>0</v>
      </c>
      <c r="BH116" s="73">
        <v>0</v>
      </c>
      <c r="BI116" s="73">
        <v>0</v>
      </c>
      <c r="BJ116" s="73">
        <v>0</v>
      </c>
      <c r="BK116" s="73">
        <v>0</v>
      </c>
      <c r="BL116" s="73">
        <v>0</v>
      </c>
      <c r="BM116" s="73">
        <v>0</v>
      </c>
      <c r="BN116" s="73">
        <v>0</v>
      </c>
      <c r="BO116" s="73">
        <v>0</v>
      </c>
      <c r="BP116" s="73">
        <v>0</v>
      </c>
      <c r="BQ116" s="73">
        <v>0</v>
      </c>
      <c r="BR116" s="73">
        <v>0</v>
      </c>
      <c r="BS116" s="73">
        <v>0</v>
      </c>
      <c r="BT116" s="73">
        <v>0</v>
      </c>
      <c r="BU116" s="73">
        <v>0</v>
      </c>
      <c r="BV116" s="73">
        <v>0</v>
      </c>
      <c r="BW116" s="73">
        <v>0</v>
      </c>
      <c r="BX116" s="73">
        <v>0</v>
      </c>
      <c r="BY116" s="73">
        <v>0</v>
      </c>
      <c r="BZ116" s="73">
        <v>0</v>
      </c>
      <c r="CA116" s="73">
        <v>0</v>
      </c>
      <c r="CB116" s="73">
        <v>0</v>
      </c>
      <c r="CC116" s="73">
        <v>0</v>
      </c>
      <c r="CD116" s="73">
        <v>0</v>
      </c>
      <c r="CE116" s="73">
        <v>0</v>
      </c>
      <c r="CF116" s="73">
        <v>0</v>
      </c>
    </row>
    <row r="117" spans="1:84" hidden="1" x14ac:dyDescent="0.25">
      <c r="A117" s="17"/>
      <c r="B117" s="17"/>
      <c r="C117" s="17"/>
      <c r="D117" s="17"/>
      <c r="E117" s="11"/>
      <c r="F117" s="14" t="s">
        <v>102</v>
      </c>
      <c r="G117" s="106" t="e">
        <f ca="1">G116/G6</f>
        <v>#REF!</v>
      </c>
      <c r="H117" s="74" t="e">
        <f>H116/H6</f>
        <v>#REF!</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v>0</v>
      </c>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row>
    <row r="118" spans="1:84" ht="13.8" thickBot="1" x14ac:dyDescent="0.3">
      <c r="A118" s="17"/>
      <c r="B118" s="17"/>
      <c r="C118" s="17"/>
      <c r="D118" s="17"/>
      <c r="E118" s="11"/>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row>
    <row r="119" spans="1:84" x14ac:dyDescent="0.25">
      <c r="A119" s="17"/>
      <c r="B119" s="17"/>
      <c r="C119" s="17"/>
      <c r="D119" s="17"/>
      <c r="E119" s="11"/>
      <c r="F119" s="134" t="s">
        <v>107</v>
      </c>
      <c r="G119" s="145"/>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row>
    <row r="120" spans="1:84" x14ac:dyDescent="0.25">
      <c r="A120" s="17"/>
      <c r="B120" s="17"/>
      <c r="C120" s="17"/>
      <c r="D120" s="17"/>
      <c r="E120" s="11"/>
      <c r="F120" s="159" t="s">
        <v>108</v>
      </c>
      <c r="G120" s="111" t="e">
        <f ca="1">(INDIRECT("H120")+INDIRECT("I120")+INDIRECT("J120")+INDIRECT("K120")+INDIRECT("L120")+INDIRECT("M120")+INDIRECT("N120")+INDIRECT("O120")+INDIRECT("P120")+INDIRECT("Q120")+INDIRECT("R120")+INDIRECT("S120")) / 12</f>
        <v>#REF!</v>
      </c>
      <c r="H120" s="150" t="e">
        <f>#REF!</f>
        <v>#REF!</v>
      </c>
      <c r="I120" s="150">
        <v>15</v>
      </c>
      <c r="J120" s="150">
        <v>28</v>
      </c>
      <c r="K120" s="150">
        <v>23</v>
      </c>
      <c r="L120" s="150">
        <v>21</v>
      </c>
      <c r="M120" s="150">
        <v>12</v>
      </c>
      <c r="N120" s="150">
        <v>39</v>
      </c>
      <c r="O120" s="150">
        <v>22</v>
      </c>
      <c r="P120" s="150">
        <v>15</v>
      </c>
      <c r="Q120" s="150">
        <v>14</v>
      </c>
      <c r="R120" s="150">
        <v>19</v>
      </c>
      <c r="S120" s="150">
        <v>21</v>
      </c>
      <c r="T120" s="150">
        <v>32</v>
      </c>
      <c r="U120" s="150">
        <v>20</v>
      </c>
      <c r="V120" s="150">
        <v>20</v>
      </c>
      <c r="W120" s="150">
        <v>37</v>
      </c>
      <c r="X120" s="150">
        <v>30</v>
      </c>
      <c r="Y120" s="150">
        <v>32</v>
      </c>
      <c r="Z120" s="150">
        <v>45</v>
      </c>
      <c r="AA120" s="150">
        <v>63</v>
      </c>
      <c r="AB120" s="150">
        <v>69</v>
      </c>
      <c r="AC120" s="150">
        <v>20</v>
      </c>
      <c r="AD120" s="150">
        <v>36</v>
      </c>
      <c r="AE120" s="150">
        <v>34</v>
      </c>
      <c r="AF120" s="150">
        <v>45</v>
      </c>
      <c r="AG120" s="150">
        <v>13</v>
      </c>
      <c r="AH120" s="150">
        <v>26</v>
      </c>
      <c r="AI120" s="150">
        <v>33</v>
      </c>
      <c r="AJ120" s="150">
        <v>15</v>
      </c>
      <c r="AK120" s="150">
        <v>14</v>
      </c>
      <c r="AL120" s="150">
        <v>27</v>
      </c>
      <c r="AM120" s="150">
        <v>36</v>
      </c>
      <c r="AN120" s="150">
        <v>23</v>
      </c>
      <c r="AO120" s="150">
        <v>30</v>
      </c>
      <c r="AP120" s="150">
        <v>66</v>
      </c>
      <c r="AQ120" s="150">
        <v>14</v>
      </c>
      <c r="AR120" s="150">
        <v>18</v>
      </c>
      <c r="AS120" s="150">
        <v>35</v>
      </c>
      <c r="AT120" s="150">
        <v>37</v>
      </c>
      <c r="AU120" s="150">
        <v>50</v>
      </c>
      <c r="AV120" s="150">
        <v>25</v>
      </c>
      <c r="AW120" s="150">
        <v>21</v>
      </c>
      <c r="AX120" s="150">
        <v>29</v>
      </c>
      <c r="AY120" s="150">
        <v>29</v>
      </c>
      <c r="AZ120" s="150">
        <v>26</v>
      </c>
      <c r="BA120" s="150">
        <v>19</v>
      </c>
      <c r="BB120" s="150">
        <v>35</v>
      </c>
      <c r="BC120" s="150">
        <v>23</v>
      </c>
      <c r="BD120" s="150">
        <v>88</v>
      </c>
      <c r="BE120" s="150">
        <v>26</v>
      </c>
      <c r="BF120" s="150">
        <v>32</v>
      </c>
      <c r="BG120" s="150">
        <v>29</v>
      </c>
      <c r="BH120" s="150">
        <v>35</v>
      </c>
      <c r="BI120" s="150">
        <v>20</v>
      </c>
      <c r="BJ120" s="150">
        <v>25</v>
      </c>
      <c r="BK120" s="150">
        <v>27</v>
      </c>
      <c r="BL120" s="150">
        <v>32</v>
      </c>
      <c r="BM120" s="150">
        <v>40</v>
      </c>
      <c r="BN120" s="150">
        <v>34</v>
      </c>
      <c r="BO120" s="150">
        <v>28</v>
      </c>
      <c r="BP120" s="150">
        <v>37</v>
      </c>
      <c r="BQ120" s="150">
        <v>35</v>
      </c>
      <c r="BR120" s="150">
        <v>35</v>
      </c>
      <c r="BS120" s="150">
        <v>26</v>
      </c>
      <c r="BT120" s="150">
        <v>26</v>
      </c>
      <c r="BU120" s="150">
        <v>20</v>
      </c>
      <c r="BV120" s="150">
        <v>30</v>
      </c>
      <c r="BW120" s="150">
        <v>41</v>
      </c>
      <c r="BX120" s="150">
        <v>38</v>
      </c>
      <c r="BY120" s="150">
        <v>15</v>
      </c>
      <c r="BZ120" s="150">
        <v>26</v>
      </c>
      <c r="CA120" s="150">
        <v>29</v>
      </c>
      <c r="CB120" s="150">
        <v>24</v>
      </c>
      <c r="CC120" s="150">
        <v>27</v>
      </c>
      <c r="CD120" s="150">
        <v>32</v>
      </c>
      <c r="CE120" s="150">
        <v>32</v>
      </c>
      <c r="CF120" s="150">
        <v>29</v>
      </c>
    </row>
    <row r="121" spans="1:84" x14ac:dyDescent="0.25">
      <c r="A121" s="17"/>
      <c r="B121" s="17"/>
      <c r="C121" s="17"/>
      <c r="D121" s="17"/>
      <c r="E121" s="11"/>
      <c r="F121" s="14" t="s">
        <v>100</v>
      </c>
      <c r="G121" s="106" t="e">
        <f ca="1">G120/G5</f>
        <v>#REF!</v>
      </c>
      <c r="H121" s="107" t="e">
        <f>H120/H5</f>
        <v>#REF!</v>
      </c>
      <c r="I121" s="107">
        <v>2.8484618306114698E-3</v>
      </c>
      <c r="J121" s="107">
        <v>5.3363826948732611E-3</v>
      </c>
      <c r="K121" s="107">
        <v>4.3935052531041069E-3</v>
      </c>
      <c r="L121" s="107">
        <v>4.0268456375838931E-3</v>
      </c>
      <c r="M121" s="107">
        <v>2.3108030040439051E-3</v>
      </c>
      <c r="N121" s="107">
        <v>7.5522850503485671E-3</v>
      </c>
      <c r="O121" s="107">
        <v>4.2693576557345236E-3</v>
      </c>
      <c r="P121" s="107">
        <v>2.9222676797194622E-3</v>
      </c>
      <c r="Q121" s="107">
        <v>2.7359781121751026E-3</v>
      </c>
      <c r="R121" s="107">
        <v>3.7167449139280124E-3</v>
      </c>
      <c r="S121" s="107">
        <v>4.1120031329547682E-3</v>
      </c>
      <c r="T121" s="107">
        <v>6.2769713613181639E-3</v>
      </c>
      <c r="U121" s="107">
        <v>3.9285012767629147E-3</v>
      </c>
      <c r="V121" s="107">
        <v>3.9285012767629147E-3</v>
      </c>
      <c r="W121" s="107">
        <v>7.2777340676632571E-3</v>
      </c>
      <c r="X121" s="107">
        <v>5.9148264984227126E-3</v>
      </c>
      <c r="Y121" s="107">
        <v>6.3203634208967019E-3</v>
      </c>
      <c r="Z121" s="107">
        <v>8.92325996430696E-3</v>
      </c>
      <c r="AA121" s="107">
        <v>1.2519872813990461E-2</v>
      </c>
      <c r="AB121" s="107">
        <v>1.3725880246667993E-2</v>
      </c>
      <c r="AC121" s="107">
        <v>3.9880358923230306E-3</v>
      </c>
      <c r="AD121" s="107">
        <v>7.191370355573312E-3</v>
      </c>
      <c r="AE121" s="107">
        <v>6.7999999999999996E-3</v>
      </c>
      <c r="AF121" s="107">
        <v>9.0090090090090089E-3</v>
      </c>
      <c r="AG121" s="107">
        <v>2.6067776218167233E-3</v>
      </c>
      <c r="AH121" s="107">
        <v>5.211465223491682E-3</v>
      </c>
      <c r="AI121" s="107">
        <v>6.6385033192516594E-3</v>
      </c>
      <c r="AJ121" s="107">
        <v>3.0217566478646252E-3</v>
      </c>
      <c r="AK121" s="107">
        <v>2.826569755703614E-3</v>
      </c>
      <c r="AL121" s="107">
        <v>5.4722334819618974E-3</v>
      </c>
      <c r="AM121" s="107">
        <v>7.311129163281885E-3</v>
      </c>
      <c r="AN121" s="107">
        <v>4.665314401622718E-3</v>
      </c>
      <c r="AO121" s="107">
        <v>6.4047822374039285E-3</v>
      </c>
      <c r="AP121" s="107">
        <v>1.4135789248233027E-2</v>
      </c>
      <c r="AQ121" s="107">
        <v>2.8600612870275793E-3</v>
      </c>
      <c r="AR121" s="107">
        <v>3.875968992248062E-3</v>
      </c>
      <c r="AS121" s="107">
        <v>7.5479836100927327E-3</v>
      </c>
      <c r="AT121" s="107">
        <v>7.9965420358763771E-3</v>
      </c>
      <c r="AU121" s="107">
        <v>1.0810810810810811E-2</v>
      </c>
      <c r="AV121" s="107">
        <v>5.4159445407279032E-3</v>
      </c>
      <c r="AW121" s="107">
        <v>4.562242016076472E-3</v>
      </c>
      <c r="AX121" s="107">
        <v>6.3070900391474557E-3</v>
      </c>
      <c r="AY121" s="107">
        <v>6.3291139240506328E-3</v>
      </c>
      <c r="AZ121" s="107">
        <v>5.6855455937021649E-3</v>
      </c>
      <c r="BA121" s="107">
        <v>4.1548217800131204E-3</v>
      </c>
      <c r="BB121" s="107">
        <v>7.6923076923076927E-3</v>
      </c>
      <c r="BC121" s="107">
        <v>5.0795053003533566E-3</v>
      </c>
      <c r="BD121" s="107">
        <v>1.9443216968625717E-2</v>
      </c>
      <c r="BE121" s="107">
        <v>5.7713651498335185E-3</v>
      </c>
      <c r="BF121" s="107">
        <v>7.1190211345939936E-3</v>
      </c>
      <c r="BG121" s="107">
        <v>6.4789991063449511E-3</v>
      </c>
      <c r="BH121" s="107">
        <v>7.8352361764047456E-3</v>
      </c>
      <c r="BI121" s="107">
        <v>4.4873233116446039E-3</v>
      </c>
      <c r="BJ121" s="107">
        <v>5.6420672534416606E-3</v>
      </c>
      <c r="BK121" s="107">
        <v>6.1169007702763937E-3</v>
      </c>
      <c r="BL121" s="107">
        <v>7.3059360730593605E-3</v>
      </c>
      <c r="BM121" s="107">
        <v>9.1324200913242004E-3</v>
      </c>
      <c r="BN121" s="107">
        <v>7.7767612076852701E-3</v>
      </c>
      <c r="BO121" s="107">
        <v>6.4220183486238536E-3</v>
      </c>
      <c r="BP121" s="107">
        <v>8.5057471264367822E-3</v>
      </c>
      <c r="BQ121" s="107">
        <v>8.0608014739751259E-3</v>
      </c>
      <c r="BR121" s="107">
        <v>8.0626583736466244E-3</v>
      </c>
      <c r="BS121" s="107">
        <v>6.0620191186756822E-3</v>
      </c>
      <c r="BT121" s="107">
        <v>6.0620191186756822E-3</v>
      </c>
      <c r="BU121" s="107">
        <v>4.6630916297505246E-3</v>
      </c>
      <c r="BV121" s="107">
        <v>7.0126227208976155E-3</v>
      </c>
      <c r="BW121" s="107">
        <v>9.6289337717238143E-3</v>
      </c>
      <c r="BX121" s="107">
        <v>8.9139103917429043E-3</v>
      </c>
      <c r="BY121" s="107">
        <v>3.5227806481916393E-3</v>
      </c>
      <c r="BZ121" s="107">
        <v>6.1306295684979955E-3</v>
      </c>
      <c r="CA121" s="107">
        <v>6.8476977567886663E-3</v>
      </c>
      <c r="CB121" s="107">
        <v>5.681818181818182E-3</v>
      </c>
      <c r="CC121" s="107">
        <v>6.4148253741981472E-3</v>
      </c>
      <c r="CD121" s="107">
        <v>7.6335877862595417E-3</v>
      </c>
      <c r="CE121" s="107">
        <v>7.675701607100024E-3</v>
      </c>
      <c r="CF121" s="107">
        <v>6.9577735124760074E-3</v>
      </c>
    </row>
    <row r="122" spans="1:84" x14ac:dyDescent="0.25">
      <c r="A122" s="17"/>
      <c r="B122" s="17"/>
      <c r="C122" s="17"/>
      <c r="D122" s="17"/>
      <c r="E122" s="11"/>
      <c r="F122" s="159" t="s">
        <v>109</v>
      </c>
      <c r="G122" s="111" t="e">
        <f ca="1">(INDIRECT("H122")+INDIRECT("I122")+INDIRECT("J122")+INDIRECT("K122")+INDIRECT("L122")+INDIRECT("M122")+INDIRECT("N122")+INDIRECT("O122")+INDIRECT("P122")+INDIRECT("Q122")+INDIRECT("R122")+INDIRECT("S122")) / 12</f>
        <v>#REF!</v>
      </c>
      <c r="H122" s="150" t="e">
        <f>#REF!</f>
        <v>#REF!</v>
      </c>
      <c r="I122" s="150">
        <v>665</v>
      </c>
      <c r="J122" s="150">
        <v>834</v>
      </c>
      <c r="K122" s="150">
        <v>558</v>
      </c>
      <c r="L122" s="150">
        <v>465</v>
      </c>
      <c r="M122" s="150">
        <v>491</v>
      </c>
      <c r="N122" s="150">
        <v>944</v>
      </c>
      <c r="O122" s="150">
        <v>892</v>
      </c>
      <c r="P122" s="150">
        <v>546</v>
      </c>
      <c r="Q122" s="150">
        <v>1290</v>
      </c>
      <c r="R122" s="150">
        <v>3110</v>
      </c>
      <c r="S122" s="150">
        <v>4047</v>
      </c>
      <c r="T122" s="150">
        <v>2181</v>
      </c>
      <c r="U122" s="150">
        <v>1332</v>
      </c>
      <c r="V122" s="150">
        <v>2530</v>
      </c>
      <c r="W122" s="150">
        <v>1082</v>
      </c>
      <c r="X122" s="150">
        <v>480</v>
      </c>
      <c r="Y122" s="150">
        <v>322</v>
      </c>
      <c r="Z122" s="150">
        <v>385</v>
      </c>
      <c r="AA122" s="150">
        <v>447</v>
      </c>
      <c r="AB122" s="150">
        <v>383</v>
      </c>
      <c r="AC122" s="150">
        <v>316</v>
      </c>
      <c r="AD122" s="150">
        <v>442</v>
      </c>
      <c r="AE122" s="150">
        <v>1131</v>
      </c>
      <c r="AF122" s="150">
        <v>593</v>
      </c>
      <c r="AG122" s="150">
        <v>248</v>
      </c>
      <c r="AH122" s="150">
        <v>1480</v>
      </c>
      <c r="AI122" s="150">
        <v>281</v>
      </c>
      <c r="AJ122" s="150">
        <v>358</v>
      </c>
      <c r="AK122" s="150">
        <v>498</v>
      </c>
      <c r="AL122" s="150">
        <v>515</v>
      </c>
      <c r="AM122" s="150">
        <v>447</v>
      </c>
      <c r="AN122" s="150">
        <v>324</v>
      </c>
      <c r="AO122" s="150">
        <v>304</v>
      </c>
      <c r="AP122" s="150">
        <v>391</v>
      </c>
      <c r="AQ122" s="150">
        <v>381</v>
      </c>
      <c r="AR122" s="150">
        <v>392</v>
      </c>
      <c r="AS122" s="150">
        <v>388</v>
      </c>
      <c r="AT122" s="150">
        <v>316</v>
      </c>
      <c r="AU122" s="150">
        <v>317</v>
      </c>
      <c r="AV122" s="150">
        <v>273</v>
      </c>
      <c r="AW122" s="150">
        <v>253</v>
      </c>
      <c r="AX122" s="150">
        <v>267</v>
      </c>
      <c r="AY122" s="150">
        <v>384</v>
      </c>
      <c r="AZ122" s="150">
        <v>281</v>
      </c>
      <c r="BA122" s="150">
        <v>240</v>
      </c>
      <c r="BB122" s="150">
        <v>397</v>
      </c>
      <c r="BC122" s="150">
        <v>255</v>
      </c>
      <c r="BD122" s="150">
        <v>379</v>
      </c>
      <c r="BE122" s="150">
        <v>390</v>
      </c>
      <c r="BF122" s="150">
        <v>368</v>
      </c>
      <c r="BG122" s="150">
        <v>306</v>
      </c>
      <c r="BH122" s="150">
        <v>229</v>
      </c>
      <c r="BI122" s="150">
        <v>265</v>
      </c>
      <c r="BJ122" s="150">
        <v>301</v>
      </c>
      <c r="BK122" s="150">
        <v>311</v>
      </c>
      <c r="BL122" s="150">
        <v>410</v>
      </c>
      <c r="BM122" s="150">
        <v>288</v>
      </c>
      <c r="BN122" s="150">
        <v>327</v>
      </c>
      <c r="BO122" s="150">
        <v>368</v>
      </c>
      <c r="BP122" s="150">
        <v>389</v>
      </c>
      <c r="BQ122" s="150">
        <v>503</v>
      </c>
      <c r="BR122" s="150">
        <v>503</v>
      </c>
      <c r="BS122" s="150">
        <v>248</v>
      </c>
      <c r="BT122" s="150">
        <v>360</v>
      </c>
      <c r="BU122" s="150">
        <v>245</v>
      </c>
      <c r="BV122" s="150">
        <v>340</v>
      </c>
      <c r="BW122" s="150">
        <v>210</v>
      </c>
      <c r="BX122" s="150">
        <v>300</v>
      </c>
      <c r="BY122" s="150">
        <v>323</v>
      </c>
      <c r="BZ122" s="150">
        <v>366</v>
      </c>
      <c r="CA122" s="150">
        <v>422</v>
      </c>
      <c r="CB122" s="150">
        <v>410</v>
      </c>
      <c r="CC122" s="150">
        <v>298</v>
      </c>
      <c r="CD122" s="150">
        <v>322</v>
      </c>
      <c r="CE122" s="150">
        <v>319</v>
      </c>
      <c r="CF122" s="150">
        <v>266</v>
      </c>
    </row>
    <row r="123" spans="1:84" x14ac:dyDescent="0.25">
      <c r="A123" s="17"/>
      <c r="B123" s="17"/>
      <c r="C123" s="17"/>
      <c r="D123" s="17"/>
      <c r="E123" s="11"/>
      <c r="F123" s="14" t="s">
        <v>102</v>
      </c>
      <c r="G123" s="106" t="e">
        <f ca="1">G122/G6</f>
        <v>#REF!</v>
      </c>
      <c r="H123" s="107" t="e">
        <f>H122/H6</f>
        <v>#REF!</v>
      </c>
      <c r="I123" s="107">
        <v>1.3723507439585612E-2</v>
      </c>
      <c r="J123" s="107">
        <v>1.7178520669838718E-2</v>
      </c>
      <c r="K123" s="107">
        <v>1.1456729288574068E-2</v>
      </c>
      <c r="L123" s="107">
        <v>9.5376789596751041E-3</v>
      </c>
      <c r="M123" s="107">
        <v>1.0043569865199338E-2</v>
      </c>
      <c r="N123" s="107">
        <v>1.928183340822746E-2</v>
      </c>
      <c r="O123" s="107">
        <v>1.8191829992046174E-2</v>
      </c>
      <c r="P123" s="107">
        <v>1.1109980669447553E-2</v>
      </c>
      <c r="Q123" s="107">
        <v>2.6202469938251545E-2</v>
      </c>
      <c r="R123" s="107">
        <v>6.3017973293347657E-2</v>
      </c>
      <c r="S123" s="107">
        <v>8.1903181413421844E-2</v>
      </c>
      <c r="T123" s="107">
        <v>4.4007263922518157E-2</v>
      </c>
      <c r="U123" s="107">
        <v>2.6832117964626728E-2</v>
      </c>
      <c r="V123" s="107">
        <v>5.0888026228453044E-2</v>
      </c>
      <c r="W123" s="107">
        <v>2.1727343922568726E-2</v>
      </c>
      <c r="X123" s="107">
        <v>9.6399092241881389E-3</v>
      </c>
      <c r="Y123" s="107">
        <v>6.4588598708228027E-3</v>
      </c>
      <c r="Z123" s="107">
        <v>7.6972289975608781E-3</v>
      </c>
      <c r="AA123" s="107">
        <v>8.9235806116745187E-3</v>
      </c>
      <c r="AB123" s="107">
        <v>7.6425749291615117E-3</v>
      </c>
      <c r="AC123" s="107">
        <v>6.2977061203340172E-3</v>
      </c>
      <c r="AD123" s="107">
        <v>8.8005734310289893E-3</v>
      </c>
      <c r="AE123" s="107">
        <v>2.2490454979319122E-2</v>
      </c>
      <c r="AF123" s="107">
        <v>1.1773581908789485E-2</v>
      </c>
      <c r="AG123" s="107">
        <v>4.9178052311170161E-3</v>
      </c>
      <c r="AH123" s="107">
        <v>2.9305189790705503E-2</v>
      </c>
      <c r="AI123" s="107">
        <v>5.5592925256202274E-3</v>
      </c>
      <c r="AJ123" s="107">
        <v>7.0690914835219078E-3</v>
      </c>
      <c r="AK123" s="107">
        <v>9.821516615718371E-3</v>
      </c>
      <c r="AL123" s="107">
        <v>1.0144984634780554E-2</v>
      </c>
      <c r="AM123" s="107">
        <v>8.7846867384639565E-3</v>
      </c>
      <c r="AN123" s="107">
        <v>6.3602991696276086E-3</v>
      </c>
      <c r="AO123" s="107">
        <v>6.0773259765703087E-3</v>
      </c>
      <c r="AP123" s="107">
        <v>7.8106272473032357E-3</v>
      </c>
      <c r="AQ123" s="107">
        <v>7.4318261615885775E-3</v>
      </c>
      <c r="AR123" s="107">
        <v>7.7983567748224477E-3</v>
      </c>
      <c r="AS123" s="107">
        <v>7.7104985989944553E-3</v>
      </c>
      <c r="AT123" s="107">
        <v>6.278561494138685E-3</v>
      </c>
      <c r="AU123" s="107">
        <v>6.2915550262975092E-3</v>
      </c>
      <c r="AV123" s="107">
        <v>5.4126930626325915E-3</v>
      </c>
      <c r="AW123" s="107">
        <v>5.0133756068562367E-3</v>
      </c>
      <c r="AX123" s="107">
        <v>5.2876522427963164E-3</v>
      </c>
      <c r="AY123" s="107">
        <v>7.5887828303788461E-3</v>
      </c>
      <c r="AZ123" s="107">
        <v>5.5305162471215733E-3</v>
      </c>
      <c r="BA123" s="107">
        <v>4.7169811320754715E-3</v>
      </c>
      <c r="BB123" s="107">
        <v>7.7944005968508265E-3</v>
      </c>
      <c r="BC123" s="107">
        <v>4.9992158092848184E-3</v>
      </c>
      <c r="BD123" s="107">
        <v>7.4358924051874673E-3</v>
      </c>
      <c r="BE123" s="107">
        <v>7.6352316999158164E-3</v>
      </c>
      <c r="BF123" s="107">
        <v>7.1837117145255435E-3</v>
      </c>
      <c r="BG123" s="107">
        <v>5.9336823734729496E-3</v>
      </c>
      <c r="BH123" s="107">
        <v>4.4165011282328208E-3</v>
      </c>
      <c r="BI123" s="107">
        <v>5.1098127687472282E-3</v>
      </c>
      <c r="BJ123" s="107">
        <v>5.787571142901092E-3</v>
      </c>
      <c r="BK123" s="107">
        <v>5.9496479951025409E-3</v>
      </c>
      <c r="BL123" s="107">
        <v>7.8026871693373427E-3</v>
      </c>
      <c r="BM123" s="107">
        <v>5.4809119628515968E-3</v>
      </c>
      <c r="BN123" s="107">
        <v>6.1961155850307915E-3</v>
      </c>
      <c r="BO123" s="107">
        <v>6.9608640550816196E-3</v>
      </c>
      <c r="BP123" s="107">
        <v>7.3505791651707264E-3</v>
      </c>
      <c r="BQ123" s="107">
        <v>9.5031173247685629E-3</v>
      </c>
      <c r="BR123" s="107">
        <v>9.4775121059672528E-3</v>
      </c>
      <c r="BS123" s="107">
        <v>4.6020523669023363E-3</v>
      </c>
      <c r="BT123" s="107">
        <v>6.6803985971162945E-3</v>
      </c>
      <c r="BU123" s="107">
        <v>4.5463823785930335E-3</v>
      </c>
      <c r="BV123" s="107">
        <v>6.2646251358870891E-3</v>
      </c>
      <c r="BW123" s="107">
        <v>3.8430568772417832E-3</v>
      </c>
      <c r="BX123" s="107">
        <v>5.4444484773692424E-3</v>
      </c>
      <c r="BY123" s="107">
        <v>5.8077856693338125E-3</v>
      </c>
      <c r="BZ123" s="107">
        <v>6.5449473364210227E-3</v>
      </c>
      <c r="CA123" s="107">
        <v>7.5063590601042356E-3</v>
      </c>
      <c r="CB123" s="107">
        <v>7.2758247413533036E-3</v>
      </c>
      <c r="CC123" s="107">
        <v>5.2703252391984859E-3</v>
      </c>
      <c r="CD123" s="107">
        <v>5.6893474919165327E-3</v>
      </c>
      <c r="CE123" s="107">
        <v>5.6305709999117468E-3</v>
      </c>
      <c r="CF123" s="107">
        <v>4.6806264297026218E-3</v>
      </c>
    </row>
    <row r="124" spans="1:84" ht="13.8" thickBot="1" x14ac:dyDescent="0.3">
      <c r="A124" s="17"/>
      <c r="B124" s="17"/>
      <c r="C124" s="17"/>
      <c r="D124" s="17"/>
      <c r="E124" s="15"/>
      <c r="F124" s="16"/>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row>
    <row r="125" spans="1:84" ht="13.8" thickTop="1" x14ac:dyDescent="0.25">
      <c r="A125" s="17"/>
      <c r="B125" s="17"/>
      <c r="C125" s="17"/>
      <c r="D125" s="17"/>
      <c r="E125" s="17"/>
      <c r="F125" s="18"/>
      <c r="G125" s="1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row>
    <row r="126" spans="1:84" x14ac:dyDescent="0.25">
      <c r="A126" s="17"/>
      <c r="B126" s="17"/>
      <c r="C126" s="17"/>
      <c r="D126" s="17"/>
      <c r="E126" s="17"/>
      <c r="F126" s="18"/>
      <c r="G126" s="1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row>
    <row r="127" spans="1:84" ht="13.8" thickBot="1" x14ac:dyDescent="0.3">
      <c r="A127" s="17"/>
      <c r="B127" s="17"/>
      <c r="C127" s="17"/>
      <c r="D127" s="17"/>
      <c r="E127" s="17"/>
      <c r="F127" s="18"/>
      <c r="G127" s="1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row>
    <row r="128" spans="1:84" ht="18.600000000000001" thickTop="1" thickBot="1" x14ac:dyDescent="0.3">
      <c r="A128" s="17"/>
      <c r="B128" s="17"/>
      <c r="C128" s="17"/>
      <c r="D128" s="17"/>
      <c r="E128" s="7"/>
      <c r="F128" s="8" t="s">
        <v>110</v>
      </c>
      <c r="G128" s="1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row>
    <row r="129" spans="1:84" ht="15.6" x14ac:dyDescent="0.3">
      <c r="A129" s="17"/>
      <c r="B129" s="17"/>
      <c r="C129" s="17"/>
      <c r="D129" s="17"/>
      <c r="E129" s="9"/>
      <c r="F129" s="24"/>
      <c r="G129" s="1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row>
    <row r="130" spans="1:84" x14ac:dyDescent="0.25">
      <c r="A130" s="17"/>
      <c r="B130" s="17"/>
      <c r="C130" s="17"/>
      <c r="D130" s="17"/>
      <c r="E130" s="11"/>
      <c r="F130" s="12" t="s">
        <v>111</v>
      </c>
      <c r="G130" s="111" t="e">
        <f ca="1">(INDIRECT("H130")+INDIRECT("I130")+INDIRECT("J130")+INDIRECT("K130")+INDIRECT("L130")+INDIRECT("M130")+INDIRECT("N130")+INDIRECT("O130")+INDIRECT("P130")+INDIRECT("Q130")+INDIRECT("R130")+INDIRECT("S130")) / 12</f>
        <v>#REF!</v>
      </c>
      <c r="H130" s="80" t="e">
        <f>#REF!</f>
        <v>#REF!</v>
      </c>
      <c r="I130" s="80">
        <v>7708</v>
      </c>
      <c r="J130" s="80">
        <v>7527</v>
      </c>
      <c r="K130" s="80">
        <v>5033</v>
      </c>
      <c r="L130" s="80">
        <v>7255</v>
      </c>
      <c r="M130" s="80">
        <v>7638</v>
      </c>
      <c r="N130" s="80">
        <v>6540</v>
      </c>
      <c r="O130" s="80">
        <v>7092</v>
      </c>
      <c r="P130" s="80">
        <v>7133</v>
      </c>
      <c r="Q130" s="80">
        <v>7469</v>
      </c>
      <c r="R130" s="80">
        <v>7362</v>
      </c>
      <c r="S130" s="80">
        <v>7943</v>
      </c>
      <c r="T130" s="80">
        <v>5648</v>
      </c>
      <c r="U130" s="80">
        <v>7283</v>
      </c>
      <c r="V130" s="80">
        <v>8227</v>
      </c>
      <c r="W130" s="80">
        <v>5502</v>
      </c>
      <c r="X130" s="80">
        <v>8786</v>
      </c>
      <c r="Y130" s="80">
        <v>7129</v>
      </c>
      <c r="Z130" s="80">
        <v>7313</v>
      </c>
      <c r="AA130" s="80">
        <v>7825</v>
      </c>
      <c r="AB130" s="80">
        <v>8171</v>
      </c>
      <c r="AC130" s="80">
        <v>9603</v>
      </c>
      <c r="AD130" s="80">
        <v>9762</v>
      </c>
      <c r="AE130" s="80">
        <v>8671</v>
      </c>
      <c r="AF130" s="80">
        <v>8231</v>
      </c>
      <c r="AG130" s="80">
        <v>10542</v>
      </c>
      <c r="AH130" s="80">
        <v>6493</v>
      </c>
      <c r="AI130" s="80">
        <v>6328</v>
      </c>
      <c r="AJ130" s="80">
        <v>8511</v>
      </c>
      <c r="AK130" s="80">
        <v>7095</v>
      </c>
      <c r="AL130" s="80">
        <v>8451</v>
      </c>
      <c r="AM130" s="80">
        <v>6994</v>
      </c>
      <c r="AN130" s="80">
        <v>6671</v>
      </c>
      <c r="AO130" s="80">
        <v>8013</v>
      </c>
      <c r="AP130" s="80">
        <v>7696</v>
      </c>
      <c r="AQ130" s="80">
        <v>5796</v>
      </c>
      <c r="AR130" s="80">
        <v>8684</v>
      </c>
      <c r="AS130" s="80">
        <v>5778</v>
      </c>
      <c r="AT130" s="80">
        <v>4967</v>
      </c>
      <c r="AU130" s="80">
        <v>6485</v>
      </c>
      <c r="AV130" s="80">
        <v>7625</v>
      </c>
      <c r="AW130" s="80">
        <v>6466</v>
      </c>
      <c r="AX130" s="80">
        <v>7547</v>
      </c>
      <c r="AY130" s="80">
        <v>6523</v>
      </c>
      <c r="AZ130" s="80">
        <v>7960</v>
      </c>
      <c r="BA130" s="80">
        <v>8909</v>
      </c>
      <c r="BB130" s="80">
        <v>6909</v>
      </c>
      <c r="BC130" s="80">
        <v>6219</v>
      </c>
      <c r="BD130" s="80">
        <v>5074</v>
      </c>
      <c r="BE130" s="80">
        <v>7198</v>
      </c>
      <c r="BF130" s="80">
        <v>5475</v>
      </c>
      <c r="BG130" s="80">
        <v>7510</v>
      </c>
      <c r="BH130" s="80">
        <v>6688</v>
      </c>
      <c r="BI130" s="80">
        <v>6740</v>
      </c>
      <c r="BJ130" s="80">
        <v>6434</v>
      </c>
      <c r="BK130" s="80">
        <v>6934</v>
      </c>
      <c r="BL130" s="80">
        <v>9024</v>
      </c>
      <c r="BM130" s="80">
        <v>7294</v>
      </c>
      <c r="BN130" s="80">
        <v>6694</v>
      </c>
      <c r="BO130" s="80">
        <v>6421</v>
      </c>
      <c r="BP130" s="80">
        <v>5919</v>
      </c>
      <c r="BQ130" s="80">
        <v>7991</v>
      </c>
      <c r="BR130" s="80">
        <v>5590</v>
      </c>
      <c r="BS130" s="80">
        <v>6061</v>
      </c>
      <c r="BT130" s="80">
        <v>7553</v>
      </c>
      <c r="BU130" s="80">
        <v>6557</v>
      </c>
      <c r="BV130" s="80">
        <v>7355</v>
      </c>
      <c r="BW130" s="80">
        <v>7246</v>
      </c>
      <c r="BX130" s="80">
        <v>9634</v>
      </c>
      <c r="BY130" s="80">
        <v>7624</v>
      </c>
      <c r="BZ130" s="80">
        <v>7624</v>
      </c>
      <c r="CA130" s="80">
        <v>8022</v>
      </c>
      <c r="CB130" s="80">
        <v>6703</v>
      </c>
      <c r="CC130" s="80">
        <v>8347</v>
      </c>
      <c r="CD130" s="80">
        <v>2034</v>
      </c>
      <c r="CE130" s="80">
        <v>5293</v>
      </c>
      <c r="CF130" s="80">
        <v>11090</v>
      </c>
    </row>
    <row r="131" spans="1:84" x14ac:dyDescent="0.25">
      <c r="A131" s="48" t="s">
        <v>112</v>
      </c>
      <c r="B131" s="49" t="s">
        <v>113</v>
      </c>
      <c r="C131" s="50" t="s">
        <v>114</v>
      </c>
      <c r="D131" s="17"/>
      <c r="E131" s="11"/>
      <c r="F131" s="14" t="s">
        <v>115</v>
      </c>
      <c r="G131" s="23" t="e">
        <f ca="1">G130/G8</f>
        <v>#REF!</v>
      </c>
      <c r="H131" s="81" t="e">
        <f>IF(H8=0, 0, H130/H8)</f>
        <v>#REF!</v>
      </c>
      <c r="I131" s="81">
        <v>0.1434767231911844</v>
      </c>
      <c r="J131" s="81">
        <v>0.13991746598260094</v>
      </c>
      <c r="K131" s="81">
        <v>9.330737856878013E-2</v>
      </c>
      <c r="L131" s="81">
        <v>0.13442902406937315</v>
      </c>
      <c r="M131" s="81">
        <v>0.1412352071005917</v>
      </c>
      <c r="N131" s="81">
        <v>0.12083810650012934</v>
      </c>
      <c r="O131" s="81">
        <v>0.13088251577898349</v>
      </c>
      <c r="P131" s="81">
        <v>0.13141604333247356</v>
      </c>
      <c r="Q131" s="81">
        <v>0.13742663158475776</v>
      </c>
      <c r="R131" s="81">
        <v>0.13517433854176231</v>
      </c>
      <c r="S131" s="81">
        <v>0.14569232744547772</v>
      </c>
      <c r="T131" s="81">
        <v>0.10333345530388964</v>
      </c>
      <c r="U131" s="81">
        <v>0.13306414777191092</v>
      </c>
      <c r="V131" s="81">
        <v>0.15010582396730404</v>
      </c>
      <c r="W131" s="81">
        <v>0.10024962192299984</v>
      </c>
      <c r="X131" s="81">
        <v>0.16013852182630092</v>
      </c>
      <c r="Y131" s="81">
        <v>0.12981408307081596</v>
      </c>
      <c r="Z131" s="81">
        <v>0.13281633097836945</v>
      </c>
      <c r="AA131" s="81">
        <v>0.14195268848414483</v>
      </c>
      <c r="AB131" s="81">
        <v>0.14818374712101703</v>
      </c>
      <c r="AC131" s="81">
        <v>0.17399260762429339</v>
      </c>
      <c r="AD131" s="81">
        <v>0.17675176534492124</v>
      </c>
      <c r="AE131" s="81">
        <v>0.15683330921718999</v>
      </c>
      <c r="AF131" s="81">
        <v>0.14867598713919294</v>
      </c>
      <c r="AG131" s="81">
        <v>0.19023386747509743</v>
      </c>
      <c r="AH131" s="81">
        <v>0.11700785698839472</v>
      </c>
      <c r="AI131" s="81">
        <v>0.11398310427436641</v>
      </c>
      <c r="AJ131" s="81">
        <v>0.15305626989407808</v>
      </c>
      <c r="AK131" s="81">
        <v>0.12747493621761471</v>
      </c>
      <c r="AL131" s="81">
        <v>0.15172896692879456</v>
      </c>
      <c r="AM131" s="81">
        <v>0.12532253440366972</v>
      </c>
      <c r="AN131" s="81">
        <v>0.1194000465357699</v>
      </c>
      <c r="AO131" s="81">
        <v>0.14647387855079883</v>
      </c>
      <c r="AP131" s="81">
        <v>0.14062014654022548</v>
      </c>
      <c r="AQ131" s="81">
        <v>0.10320329053969837</v>
      </c>
      <c r="AR131" s="81">
        <v>0.15814681939866329</v>
      </c>
      <c r="AS131" s="81">
        <v>0.10513483023399688</v>
      </c>
      <c r="AT131" s="81">
        <v>9.0379751442036499E-2</v>
      </c>
      <c r="AU131" s="81">
        <v>0.11788765678967461</v>
      </c>
      <c r="AV131" s="81">
        <v>0.13850289720814488</v>
      </c>
      <c r="AW131" s="81">
        <v>0.11741846444396019</v>
      </c>
      <c r="AX131" s="81">
        <v>0.13698655001542845</v>
      </c>
      <c r="AY131" s="81">
        <v>0.11820669409057137</v>
      </c>
      <c r="AZ131" s="81">
        <v>0.14372900942544509</v>
      </c>
      <c r="BA131" s="81">
        <v>0.16065857573079906</v>
      </c>
      <c r="BB131" s="81">
        <v>0.12452238483166318</v>
      </c>
      <c r="BC131" s="81">
        <v>0.11198141745894555</v>
      </c>
      <c r="BD131" s="81">
        <v>9.1431660509955853E-2</v>
      </c>
      <c r="BE131" s="81">
        <v>0.12949769717904433</v>
      </c>
      <c r="BF131" s="81">
        <v>9.8255626144072364E-2</v>
      </c>
      <c r="BG131" s="81">
        <v>0.13399707383220927</v>
      </c>
      <c r="BH131" s="81">
        <v>0.11875421712418766</v>
      </c>
      <c r="BI131" s="81">
        <v>0.1196775453673781</v>
      </c>
      <c r="BJ131" s="81">
        <v>0.11399918496075409</v>
      </c>
      <c r="BK131" s="81">
        <v>0.1223229721624387</v>
      </c>
      <c r="BL131" s="81">
        <v>0.15852158943189404</v>
      </c>
      <c r="BM131" s="81">
        <v>0.12813125812458279</v>
      </c>
      <c r="BN131" s="81">
        <v>0.11713650760319877</v>
      </c>
      <c r="BO131" s="81">
        <v>0.11220228213954951</v>
      </c>
      <c r="BP131" s="81">
        <v>0.10335073597457702</v>
      </c>
      <c r="BQ131" s="81">
        <v>0.13952716859896633</v>
      </c>
      <c r="BR131" s="81">
        <v>9.7363012505660637E-2</v>
      </c>
      <c r="BS131" s="81">
        <v>0.10418027433050293</v>
      </c>
      <c r="BT131" s="81">
        <v>0.12982570731204235</v>
      </c>
      <c r="BU131" s="81">
        <v>0.11270583382034446</v>
      </c>
      <c r="BV131" s="81">
        <v>0.12561698348448361</v>
      </c>
      <c r="BW131" s="81">
        <v>0.1230178941292316</v>
      </c>
      <c r="BX131" s="81">
        <v>0.16228417417670343</v>
      </c>
      <c r="BY131" s="81">
        <v>0.12733619494596896</v>
      </c>
      <c r="BZ131" s="81">
        <v>0.12672451048834812</v>
      </c>
      <c r="CA131" s="81">
        <v>0.13269593409865352</v>
      </c>
      <c r="CB131" s="81">
        <v>0.1106562113082955</v>
      </c>
      <c r="CC131" s="81">
        <v>0.13739465367395312</v>
      </c>
      <c r="CD131" s="81">
        <v>3.3460000987020677E-2</v>
      </c>
      <c r="CE131" s="81">
        <v>8.7021570432723919E-2</v>
      </c>
      <c r="CF131" s="81">
        <v>0.18180923964720155</v>
      </c>
    </row>
    <row r="132" spans="1:84" x14ac:dyDescent="0.25">
      <c r="A132" s="17"/>
      <c r="B132" s="17"/>
      <c r="C132" s="17"/>
      <c r="D132" s="17"/>
      <c r="E132" s="11"/>
      <c r="F132" s="12" t="s">
        <v>116</v>
      </c>
      <c r="G132" s="111" t="e">
        <f ca="1">(INDIRECT("H132")+INDIRECT("I132")+INDIRECT("J132")+INDIRECT("K132")+INDIRECT("L132")+INDIRECT("M132")+INDIRECT("N132")+INDIRECT("O132")+INDIRECT("P132")+INDIRECT("Q132")+INDIRECT("R132")+INDIRECT("S132")) / 12</f>
        <v>#REF!</v>
      </c>
      <c r="H132" s="80" t="e">
        <f>#REF!</f>
        <v>#REF!</v>
      </c>
      <c r="I132" s="80">
        <v>4387</v>
      </c>
      <c r="J132" s="80">
        <v>4979</v>
      </c>
      <c r="K132" s="80">
        <v>3503</v>
      </c>
      <c r="L132" s="80">
        <v>4811</v>
      </c>
      <c r="M132" s="80">
        <v>4709</v>
      </c>
      <c r="N132" s="80">
        <v>4797</v>
      </c>
      <c r="O132" s="80">
        <v>5055</v>
      </c>
      <c r="P132" s="80">
        <v>4826</v>
      </c>
      <c r="Q132" s="80">
        <v>5673</v>
      </c>
      <c r="R132" s="80">
        <v>5074</v>
      </c>
      <c r="S132" s="80">
        <v>4885</v>
      </c>
      <c r="T132" s="80">
        <v>4486</v>
      </c>
      <c r="U132" s="80">
        <v>4590</v>
      </c>
      <c r="V132" s="80">
        <v>5608</v>
      </c>
      <c r="W132" s="80">
        <v>3602</v>
      </c>
      <c r="X132" s="80">
        <v>5581</v>
      </c>
      <c r="Y132" s="80">
        <v>5007</v>
      </c>
      <c r="Z132" s="80">
        <v>5077</v>
      </c>
      <c r="AA132" s="80">
        <v>5212</v>
      </c>
      <c r="AB132" s="80">
        <v>6342</v>
      </c>
      <c r="AC132" s="80">
        <v>6614</v>
      </c>
      <c r="AD132" s="80">
        <v>7202</v>
      </c>
      <c r="AE132" s="80">
        <v>4897</v>
      </c>
      <c r="AF132" s="80">
        <v>6492</v>
      </c>
      <c r="AG132" s="80">
        <v>6451</v>
      </c>
      <c r="AH132" s="80">
        <v>4401</v>
      </c>
      <c r="AI132" s="80">
        <v>4812</v>
      </c>
      <c r="AJ132" s="80">
        <v>6385</v>
      </c>
      <c r="AK132" s="80">
        <v>3897</v>
      </c>
      <c r="AL132" s="80">
        <v>4448</v>
      </c>
      <c r="AM132" s="80">
        <v>4567</v>
      </c>
      <c r="AN132" s="80">
        <v>4552</v>
      </c>
      <c r="AO132" s="80">
        <v>5063</v>
      </c>
      <c r="AP132" s="80">
        <v>4543</v>
      </c>
      <c r="AQ132" s="80">
        <v>4416</v>
      </c>
      <c r="AR132" s="80">
        <v>4184</v>
      </c>
      <c r="AS132" s="80">
        <v>4316</v>
      </c>
      <c r="AT132" s="80">
        <v>3389</v>
      </c>
      <c r="AU132" s="80">
        <v>4427</v>
      </c>
      <c r="AV132" s="80">
        <v>5289</v>
      </c>
      <c r="AW132" s="80">
        <v>3870</v>
      </c>
      <c r="AX132" s="80">
        <v>4288</v>
      </c>
      <c r="AY132" s="80">
        <v>4238</v>
      </c>
      <c r="AZ132" s="80">
        <v>4955</v>
      </c>
      <c r="BA132" s="80">
        <v>6321</v>
      </c>
      <c r="BB132" s="80">
        <v>5343</v>
      </c>
      <c r="BC132" s="80">
        <v>3826</v>
      </c>
      <c r="BD132" s="80">
        <v>4100</v>
      </c>
      <c r="BE132" s="80">
        <v>4581</v>
      </c>
      <c r="BF132" s="80">
        <v>4258</v>
      </c>
      <c r="BG132" s="80">
        <v>4939</v>
      </c>
      <c r="BH132" s="80">
        <v>5140</v>
      </c>
      <c r="BI132" s="80">
        <v>3757</v>
      </c>
      <c r="BJ132" s="80">
        <v>4169</v>
      </c>
      <c r="BK132" s="80">
        <v>4626</v>
      </c>
      <c r="BL132" s="80">
        <v>4531</v>
      </c>
      <c r="BM132" s="80">
        <v>4514</v>
      </c>
      <c r="BN132" s="80">
        <v>3907</v>
      </c>
      <c r="BO132" s="80">
        <v>3765</v>
      </c>
      <c r="BP132" s="80">
        <v>4528</v>
      </c>
      <c r="BQ132" s="80">
        <v>4075</v>
      </c>
      <c r="BR132" s="80">
        <v>3739</v>
      </c>
      <c r="BS132" s="80">
        <v>3687</v>
      </c>
      <c r="BT132" s="80">
        <v>4830</v>
      </c>
      <c r="BU132" s="80">
        <v>4048</v>
      </c>
      <c r="BV132" s="80">
        <v>4916</v>
      </c>
      <c r="BW132" s="80">
        <v>4194</v>
      </c>
      <c r="BX132" s="80">
        <v>5629</v>
      </c>
      <c r="BY132" s="80">
        <v>4923</v>
      </c>
      <c r="BZ132" s="80">
        <v>5105</v>
      </c>
      <c r="CA132" s="80">
        <v>4834</v>
      </c>
      <c r="CB132" s="80">
        <v>1034</v>
      </c>
      <c r="CC132" s="80">
        <v>3948</v>
      </c>
      <c r="CD132" s="80">
        <v>6501</v>
      </c>
      <c r="CE132" s="80">
        <v>3651</v>
      </c>
      <c r="CF132" s="80">
        <v>6355</v>
      </c>
    </row>
    <row r="133" spans="1:84" x14ac:dyDescent="0.25">
      <c r="A133" s="48" t="s">
        <v>117</v>
      </c>
      <c r="B133" s="49" t="s">
        <v>118</v>
      </c>
      <c r="C133" s="50" t="s">
        <v>119</v>
      </c>
      <c r="D133" s="17"/>
      <c r="E133" s="11"/>
      <c r="F133" s="14" t="s">
        <v>115</v>
      </c>
      <c r="G133" s="23" t="e">
        <f ca="1">G132/G8</f>
        <v>#REF!</v>
      </c>
      <c r="H133" s="81" t="e">
        <f>IF(H8=0, 0, H132/H8)</f>
        <v>#REF!</v>
      </c>
      <c r="I133" s="81">
        <v>8.1659624369450706E-2</v>
      </c>
      <c r="J133" s="81">
        <v>9.2553349691426867E-2</v>
      </c>
      <c r="K133" s="81">
        <v>6.494252873563218E-2</v>
      </c>
      <c r="L133" s="81">
        <v>8.9143767718505074E-2</v>
      </c>
      <c r="M133" s="81">
        <v>8.7074704142011836E-2</v>
      </c>
      <c r="N133" s="81">
        <v>8.8633088208122393E-2</v>
      </c>
      <c r="O133" s="81">
        <v>9.3289779647879531E-2</v>
      </c>
      <c r="P133" s="81">
        <v>8.8912634953388109E-2</v>
      </c>
      <c r="Q133" s="81">
        <v>0.10438094537157998</v>
      </c>
      <c r="R133" s="81">
        <v>9.3164166498356682E-2</v>
      </c>
      <c r="S133" s="81">
        <v>8.96017902015811E-2</v>
      </c>
      <c r="T133" s="81">
        <v>8.2073987339456256E-2</v>
      </c>
      <c r="U133" s="81">
        <v>8.3861655673907881E-2</v>
      </c>
      <c r="V133" s="81">
        <v>0.1023208290760473</v>
      </c>
      <c r="W133" s="81">
        <v>6.5630523112803596E-2</v>
      </c>
      <c r="X133" s="81">
        <v>0.10172240955071539</v>
      </c>
      <c r="Y133" s="81">
        <v>9.1173953420616571E-2</v>
      </c>
      <c r="Z133" s="81">
        <v>9.2206825157552533E-2</v>
      </c>
      <c r="AA133" s="81">
        <v>9.4550468035701329E-2</v>
      </c>
      <c r="AB133" s="81">
        <v>0.11501423623075388</v>
      </c>
      <c r="AC133" s="81">
        <v>0.11983620814610813</v>
      </c>
      <c r="AD133" s="81">
        <v>0.13040014484881404</v>
      </c>
      <c r="AE133" s="81">
        <v>8.8572565475329185E-2</v>
      </c>
      <c r="AF133" s="81">
        <v>0.11726454969112388</v>
      </c>
      <c r="AG133" s="81">
        <v>0.11641042298253212</v>
      </c>
      <c r="AH133" s="81">
        <v>7.9308729186189003E-2</v>
      </c>
      <c r="AI133" s="81">
        <v>8.6676153250355742E-2</v>
      </c>
      <c r="AJ133" s="81">
        <v>0.11482367327854406</v>
      </c>
      <c r="AK133" s="81">
        <v>7.001688885694779E-2</v>
      </c>
      <c r="AL133" s="81">
        <v>7.9859240906316201E-2</v>
      </c>
      <c r="AM133" s="81">
        <v>8.183414564220183E-2</v>
      </c>
      <c r="AN133" s="81">
        <v>8.1473394068479171E-2</v>
      </c>
      <c r="AO133" s="81">
        <v>9.2549263334917559E-2</v>
      </c>
      <c r="AP133" s="81">
        <v>8.3009008021341521E-2</v>
      </c>
      <c r="AQ133" s="81">
        <v>7.8631078506436858E-2</v>
      </c>
      <c r="AR133" s="81">
        <v>7.6196026297098943E-2</v>
      </c>
      <c r="AS133" s="81">
        <v>7.8532697696422724E-2</v>
      </c>
      <c r="AT133" s="81">
        <v>6.1666393726003965E-2</v>
      </c>
      <c r="AU133" s="81">
        <v>8.0476277040538086E-2</v>
      </c>
      <c r="AV133" s="81">
        <v>9.6071058797885675E-2</v>
      </c>
      <c r="AW133" s="81">
        <v>7.0276748747003709E-2</v>
      </c>
      <c r="AX133" s="81">
        <v>7.7832029477429079E-2</v>
      </c>
      <c r="AY133" s="81">
        <v>7.6799014189152456E-2</v>
      </c>
      <c r="AZ133" s="81">
        <v>8.9469502726517644E-2</v>
      </c>
      <c r="BA133" s="81">
        <v>0.1139884226281716</v>
      </c>
      <c r="BB133" s="81">
        <v>9.6298031865042169E-2</v>
      </c>
      <c r="BC133" s="81">
        <v>6.8892250072025346E-2</v>
      </c>
      <c r="BD133" s="81">
        <v>7.3880529777457432E-2</v>
      </c>
      <c r="BE133" s="81">
        <v>8.2415803108808292E-2</v>
      </c>
      <c r="BF133" s="81">
        <v>7.6415060478805502E-2</v>
      </c>
      <c r="BG133" s="81">
        <v>8.8124040966349071E-2</v>
      </c>
      <c r="BH133" s="81">
        <v>9.1267445576902584E-2</v>
      </c>
      <c r="BI133" s="81">
        <v>6.6710465570510316E-2</v>
      </c>
      <c r="BJ133" s="81">
        <v>7.3867361221850142E-2</v>
      </c>
      <c r="BK133" s="81">
        <v>8.160745157534488E-2</v>
      </c>
      <c r="BL133" s="81">
        <v>7.9594561360362581E-2</v>
      </c>
      <c r="BM133" s="81">
        <v>7.9295928046938136E-2</v>
      </c>
      <c r="BN133" s="81">
        <v>6.8367543353106894E-2</v>
      </c>
      <c r="BO133" s="81">
        <v>6.5790623307180177E-2</v>
      </c>
      <c r="BP133" s="81">
        <v>7.9062701891009418E-2</v>
      </c>
      <c r="BQ133" s="81">
        <v>7.1151697164408431E-2</v>
      </c>
      <c r="BR133" s="81">
        <v>6.5123489044483923E-2</v>
      </c>
      <c r="BS133" s="81">
        <v>6.3374471449688885E-2</v>
      </c>
      <c r="BT133" s="81">
        <v>8.3021073257932551E-2</v>
      </c>
      <c r="BU133" s="81">
        <v>6.9579566159029188E-2</v>
      </c>
      <c r="BV133" s="81">
        <v>8.3960991272565802E-2</v>
      </c>
      <c r="BW133" s="81">
        <v>7.1203015177752876E-2</v>
      </c>
      <c r="BX133" s="81">
        <v>9.4820180240882679E-2</v>
      </c>
      <c r="BY133" s="81">
        <v>8.2224040886543184E-2</v>
      </c>
      <c r="BZ133" s="81">
        <v>8.4854226920647591E-2</v>
      </c>
      <c r="CA133" s="81">
        <v>7.9961623713898172E-2</v>
      </c>
      <c r="CB133" s="81">
        <v>1.7069748245976062E-2</v>
      </c>
      <c r="CC133" s="81">
        <v>6.4985514880168557E-2</v>
      </c>
      <c r="CD133" s="81">
        <v>0.10694369047031535</v>
      </c>
      <c r="CE133" s="81">
        <v>6.0025647770616863E-2</v>
      </c>
      <c r="CF133" s="81">
        <v>0.1041837437293026</v>
      </c>
    </row>
    <row r="134" spans="1:84" x14ac:dyDescent="0.25">
      <c r="A134" s="17"/>
      <c r="B134" s="17"/>
      <c r="C134" s="17"/>
      <c r="D134" s="17"/>
      <c r="E134" s="11"/>
      <c r="F134" s="12" t="s">
        <v>120</v>
      </c>
      <c r="G134" s="111" t="e">
        <f ca="1">(INDIRECT("H134")+INDIRECT("I134")+INDIRECT("J134")+INDIRECT("K134")+INDIRECT("L134")+INDIRECT("M134")+INDIRECT("N134")+INDIRECT("O134")+INDIRECT("P134")+INDIRECT("Q134")+INDIRECT("R134")+INDIRECT("S134")) / 12</f>
        <v>#REF!</v>
      </c>
      <c r="H134" s="80" t="e">
        <f>#REF!</f>
        <v>#REF!</v>
      </c>
      <c r="I134" s="80">
        <v>2988</v>
      </c>
      <c r="J134" s="80">
        <v>2922</v>
      </c>
      <c r="K134" s="80">
        <v>2696</v>
      </c>
      <c r="L134" s="80">
        <v>3076</v>
      </c>
      <c r="M134" s="80">
        <v>3205</v>
      </c>
      <c r="N134" s="80">
        <v>3175</v>
      </c>
      <c r="O134" s="80">
        <v>3189</v>
      </c>
      <c r="P134" s="80">
        <v>3038</v>
      </c>
      <c r="Q134" s="80">
        <v>3654</v>
      </c>
      <c r="R134" s="80">
        <v>2921</v>
      </c>
      <c r="S134" s="80">
        <v>2675</v>
      </c>
      <c r="T134" s="80">
        <v>2417</v>
      </c>
      <c r="U134" s="80">
        <v>2449</v>
      </c>
      <c r="V134" s="80">
        <v>2294</v>
      </c>
      <c r="W134" s="80">
        <v>2344</v>
      </c>
      <c r="X134" s="80">
        <v>2598</v>
      </c>
      <c r="Y134" s="80">
        <v>2712</v>
      </c>
      <c r="Z134" s="80">
        <v>2469</v>
      </c>
      <c r="AA134" s="80">
        <v>2616</v>
      </c>
      <c r="AB134" s="80">
        <v>2996</v>
      </c>
      <c r="AC134" s="80">
        <v>3302</v>
      </c>
      <c r="AD134" s="80">
        <v>2966</v>
      </c>
      <c r="AE134" s="80">
        <v>3437</v>
      </c>
      <c r="AF134" s="80">
        <v>3738</v>
      </c>
      <c r="AG134" s="80">
        <v>3832</v>
      </c>
      <c r="AH134" s="80">
        <v>2076</v>
      </c>
      <c r="AI134" s="80">
        <v>1728</v>
      </c>
      <c r="AJ134" s="80">
        <v>2086</v>
      </c>
      <c r="AK134" s="80">
        <v>1831</v>
      </c>
      <c r="AL134" s="80">
        <v>1192</v>
      </c>
      <c r="AM134" s="80">
        <v>1225</v>
      </c>
      <c r="AN134" s="80">
        <v>1452</v>
      </c>
      <c r="AO134" s="80">
        <v>1164</v>
      </c>
      <c r="AP134" s="80">
        <v>1206</v>
      </c>
      <c r="AQ134" s="80">
        <v>985</v>
      </c>
      <c r="AR134" s="80">
        <v>1023</v>
      </c>
      <c r="AS134" s="80">
        <v>1140</v>
      </c>
      <c r="AT134" s="80">
        <v>998</v>
      </c>
      <c r="AU134" s="80">
        <v>1166</v>
      </c>
      <c r="AV134" s="80">
        <v>1588</v>
      </c>
      <c r="AW134" s="80">
        <v>1816</v>
      </c>
      <c r="AX134" s="80">
        <v>996</v>
      </c>
      <c r="AY134" s="80">
        <v>1204</v>
      </c>
      <c r="AZ134" s="80">
        <v>1500</v>
      </c>
      <c r="BA134" s="80">
        <v>1611</v>
      </c>
      <c r="BB134" s="80">
        <v>1737</v>
      </c>
      <c r="BC134" s="80">
        <v>1051</v>
      </c>
      <c r="BD134" s="80">
        <v>1273</v>
      </c>
      <c r="BE134" s="80">
        <v>1548</v>
      </c>
      <c r="BF134" s="80">
        <v>1889</v>
      </c>
      <c r="BG134" s="80">
        <v>1655</v>
      </c>
      <c r="BH134" s="80">
        <v>1631</v>
      </c>
      <c r="BI134" s="80">
        <v>1600</v>
      </c>
      <c r="BJ134" s="80">
        <v>1170</v>
      </c>
      <c r="BK134" s="80">
        <v>1730</v>
      </c>
      <c r="BL134" s="80">
        <v>1600</v>
      </c>
      <c r="BM134" s="80">
        <v>1411</v>
      </c>
      <c r="BN134" s="80">
        <v>1737</v>
      </c>
      <c r="BO134" s="80">
        <v>1240</v>
      </c>
      <c r="BP134" s="80">
        <v>1159</v>
      </c>
      <c r="BQ134" s="80">
        <v>1264</v>
      </c>
      <c r="BR134" s="80">
        <v>1141</v>
      </c>
      <c r="BS134" s="80">
        <v>1524</v>
      </c>
      <c r="BT134" s="80">
        <v>1503</v>
      </c>
      <c r="BU134" s="80">
        <v>1585</v>
      </c>
      <c r="BV134" s="80">
        <v>1429</v>
      </c>
      <c r="BW134" s="80">
        <v>1291</v>
      </c>
      <c r="BX134" s="80">
        <v>1661</v>
      </c>
      <c r="BY134" s="80">
        <v>1435</v>
      </c>
      <c r="BZ134" s="80">
        <v>1579</v>
      </c>
      <c r="CA134" s="80">
        <v>1221</v>
      </c>
      <c r="CB134" s="80">
        <v>1257</v>
      </c>
      <c r="CC134" s="80">
        <v>1359</v>
      </c>
      <c r="CD134" s="80">
        <v>2006</v>
      </c>
      <c r="CE134" s="80">
        <v>1063</v>
      </c>
      <c r="CF134" s="80">
        <v>1809</v>
      </c>
    </row>
    <row r="135" spans="1:84" x14ac:dyDescent="0.25">
      <c r="A135" s="48" t="s">
        <v>34</v>
      </c>
      <c r="B135" s="49" t="s">
        <v>121</v>
      </c>
      <c r="C135" s="50" t="s">
        <v>122</v>
      </c>
      <c r="D135" s="17"/>
      <c r="E135" s="11"/>
      <c r="F135" s="14" t="s">
        <v>115</v>
      </c>
      <c r="G135" s="23" t="e">
        <f ca="1">G134/G8</f>
        <v>#REF!</v>
      </c>
      <c r="H135" s="81" t="e">
        <f>IF(H8=0, 0, H134/H8)</f>
        <v>#REF!</v>
      </c>
      <c r="I135" s="81">
        <v>5.5618636338253633E-2</v>
      </c>
      <c r="J135" s="81">
        <v>5.4316306045059111E-2</v>
      </c>
      <c r="K135" s="81">
        <v>4.9981460882461998E-2</v>
      </c>
      <c r="L135" s="81">
        <v>5.6995682706739055E-2</v>
      </c>
      <c r="M135" s="81">
        <v>5.9264053254437871E-2</v>
      </c>
      <c r="N135" s="81">
        <v>5.8663759654114779E-2</v>
      </c>
      <c r="O135" s="81">
        <v>5.8852840217030231E-2</v>
      </c>
      <c r="P135" s="81">
        <v>5.5971111684291981E-2</v>
      </c>
      <c r="Q135" s="81">
        <v>6.7232147785607835E-2</v>
      </c>
      <c r="R135" s="81">
        <v>5.3632741494225436E-2</v>
      </c>
      <c r="S135" s="81">
        <v>4.9065463416423635E-2</v>
      </c>
      <c r="T135" s="81">
        <v>4.4220425189359286E-2</v>
      </c>
      <c r="U135" s="81">
        <v>4.4744486872636255E-2</v>
      </c>
      <c r="V135" s="81">
        <v>4.1855203619909499E-2</v>
      </c>
      <c r="W135" s="81">
        <v>4.2709035584789459E-2</v>
      </c>
      <c r="X135" s="81">
        <v>4.7352592727604122E-2</v>
      </c>
      <c r="Y135" s="81">
        <v>4.9383615273958882E-2</v>
      </c>
      <c r="Z135" s="81">
        <v>4.4841176150088084E-2</v>
      </c>
      <c r="AA135" s="81">
        <v>4.7456643204411869E-2</v>
      </c>
      <c r="AB135" s="81">
        <v>5.4333436100179537E-2</v>
      </c>
      <c r="AC135" s="81">
        <v>5.9827511233512105E-2</v>
      </c>
      <c r="AD135" s="81">
        <v>5.370269780916169E-2</v>
      </c>
      <c r="AE135" s="81">
        <v>6.2165388511069307E-2</v>
      </c>
      <c r="AF135" s="81">
        <v>6.751923702178389E-2</v>
      </c>
      <c r="AG135" s="81">
        <v>6.9149704056590156E-2</v>
      </c>
      <c r="AH135" s="81">
        <v>3.7410797952858073E-2</v>
      </c>
      <c r="AI135" s="81">
        <v>3.1125601167210044E-2</v>
      </c>
      <c r="AJ135" s="81">
        <v>3.7513262718722462E-2</v>
      </c>
      <c r="AK135" s="81">
        <v>3.2897337310000357E-2</v>
      </c>
      <c r="AL135" s="81">
        <v>2.1401127509066753E-2</v>
      </c>
      <c r="AM135" s="81">
        <v>2.1950258027522936E-2</v>
      </c>
      <c r="AN135" s="81">
        <v>2.5988437651017521E-2</v>
      </c>
      <c r="AO135" s="81">
        <v>2.1277373597046029E-2</v>
      </c>
      <c r="AP135" s="81">
        <v>2.2035849366880446E-2</v>
      </c>
      <c r="AQ135" s="81">
        <v>1.7538861487509126E-2</v>
      </c>
      <c r="AR135" s="81">
        <v>1.8630146965088964E-2</v>
      </c>
      <c r="AS135" s="81">
        <v>2.0743112922595435E-2</v>
      </c>
      <c r="AT135" s="81">
        <v>1.8159652091635278E-2</v>
      </c>
      <c r="AU135" s="81">
        <v>2.11961461552445E-2</v>
      </c>
      <c r="AV135" s="81">
        <v>2.8844931248070041E-2</v>
      </c>
      <c r="AW135" s="81">
        <v>3.2977409747947994E-2</v>
      </c>
      <c r="AX135" s="81">
        <v>1.8078521772275969E-2</v>
      </c>
      <c r="AY135" s="81">
        <v>2.1818313611075876E-2</v>
      </c>
      <c r="AZ135" s="81">
        <v>2.7084612328915531E-2</v>
      </c>
      <c r="BA135" s="81">
        <v>2.9051629307702019E-2</v>
      </c>
      <c r="BB135" s="81">
        <v>3.1306322543435947E-2</v>
      </c>
      <c r="BC135" s="81">
        <v>1.8924661480841255E-2</v>
      </c>
      <c r="BD135" s="81">
        <v>2.2939003513830075E-2</v>
      </c>
      <c r="BE135" s="81">
        <v>2.7849740932642485E-2</v>
      </c>
      <c r="BF135" s="81">
        <v>3.3900434298840675E-2</v>
      </c>
      <c r="BG135" s="81">
        <v>2.9529315205367019E-2</v>
      </c>
      <c r="BH135" s="81">
        <v>2.8960545473915977E-2</v>
      </c>
      <c r="BI135" s="81">
        <v>2.8410099790475513E-2</v>
      </c>
      <c r="BJ135" s="81">
        <v>2.0730346037314624E-2</v>
      </c>
      <c r="BK135" s="81">
        <v>3.0518999400204635E-2</v>
      </c>
      <c r="BL135" s="81">
        <v>2.8106664792889015E-2</v>
      </c>
      <c r="BM135" s="81">
        <v>2.4786565014229E-2</v>
      </c>
      <c r="BN135" s="81">
        <v>3.0395296341015277E-2</v>
      </c>
      <c r="BO135" s="81">
        <v>2.166809373197966E-2</v>
      </c>
      <c r="BP135" s="81">
        <v>2.0237118262296801E-2</v>
      </c>
      <c r="BQ135" s="81">
        <v>2.2070121525352704E-2</v>
      </c>
      <c r="BR135" s="81">
        <v>1.9873201658132163E-2</v>
      </c>
      <c r="BS135" s="81">
        <v>2.6195469077658223E-2</v>
      </c>
      <c r="BT135" s="81">
        <v>2.5834507889580253E-2</v>
      </c>
      <c r="BU135" s="81">
        <v>2.7243975385884699E-2</v>
      </c>
      <c r="BV135" s="81">
        <v>2.4406073337773906E-2</v>
      </c>
      <c r="BW135" s="81">
        <v>2.1917761705884352E-2</v>
      </c>
      <c r="BX135" s="81">
        <v>2.797944917038659E-2</v>
      </c>
      <c r="BY135" s="81">
        <v>2.3967397658376896E-2</v>
      </c>
      <c r="BZ135" s="81">
        <v>2.6245802998570527E-2</v>
      </c>
      <c r="CA135" s="81">
        <v>2.0197174711350779E-2</v>
      </c>
      <c r="CB135" s="81">
        <v>2.075113495666529E-2</v>
      </c>
      <c r="CC135" s="81">
        <v>2.2369633921516988E-2</v>
      </c>
      <c r="CD135" s="81">
        <v>3.2999391337248517E-2</v>
      </c>
      <c r="CE135" s="81">
        <v>1.7476653952387216E-2</v>
      </c>
      <c r="CF135" s="81">
        <v>2.965671005606741E-2</v>
      </c>
    </row>
    <row r="136" spans="1:84" ht="26.4" x14ac:dyDescent="0.25">
      <c r="A136" s="48" t="s">
        <v>123</v>
      </c>
      <c r="B136" s="49" t="s">
        <v>124</v>
      </c>
      <c r="C136" s="50" t="s">
        <v>125</v>
      </c>
      <c r="D136" s="17"/>
      <c r="E136" s="11"/>
      <c r="F136" s="12" t="s">
        <v>126</v>
      </c>
      <c r="G136" s="111" t="e">
        <f ca="1">(INDIRECT("H136")+INDIRECT("I136")+INDIRECT("J136")+INDIRECT("K136")+INDIRECT("L136")+INDIRECT("M136")+INDIRECT("N136")+INDIRECT("O136")+INDIRECT("P136")+INDIRECT("Q136")+INDIRECT("R136")+INDIRECT("S136")) / 12</f>
        <v>#REF!</v>
      </c>
      <c r="H136" s="80" t="e">
        <f>#REF!</f>
        <v>#REF!</v>
      </c>
      <c r="I136" s="80">
        <v>34056</v>
      </c>
      <c r="J136" s="80">
        <v>33902</v>
      </c>
      <c r="K136" s="80">
        <v>33753</v>
      </c>
      <c r="L136" s="80">
        <v>33615</v>
      </c>
      <c r="M136" s="80">
        <v>33440</v>
      </c>
      <c r="N136" s="80">
        <v>33298</v>
      </c>
      <c r="O136" s="80">
        <v>33105</v>
      </c>
      <c r="P136" s="80">
        <v>32831</v>
      </c>
      <c r="Q136" s="80">
        <v>32529</v>
      </c>
      <c r="R136" s="80">
        <v>32157</v>
      </c>
      <c r="S136" s="80">
        <v>31874</v>
      </c>
      <c r="T136" s="80">
        <v>31664</v>
      </c>
      <c r="U136" s="80">
        <v>31446</v>
      </c>
      <c r="V136" s="80">
        <v>31262</v>
      </c>
      <c r="W136" s="80">
        <v>31071</v>
      </c>
      <c r="X136" s="80">
        <v>30904</v>
      </c>
      <c r="Y136" s="80">
        <v>30666</v>
      </c>
      <c r="Z136" s="80">
        <v>30459</v>
      </c>
      <c r="AA136" s="80">
        <v>30250</v>
      </c>
      <c r="AB136" s="80">
        <v>29944</v>
      </c>
      <c r="AC136" s="80">
        <v>29508</v>
      </c>
      <c r="AD136" s="80">
        <v>29021</v>
      </c>
      <c r="AE136" s="80">
        <v>28409</v>
      </c>
      <c r="AF136" s="80">
        <v>27802</v>
      </c>
      <c r="AG136" s="80">
        <v>27302</v>
      </c>
      <c r="AH136" s="80">
        <v>27046</v>
      </c>
      <c r="AI136" s="80">
        <v>26854</v>
      </c>
      <c r="AJ136" s="80">
        <v>31012</v>
      </c>
      <c r="AK136" s="80">
        <v>28478</v>
      </c>
      <c r="AL136" s="80">
        <v>28320</v>
      </c>
      <c r="AM136" s="80">
        <v>28140</v>
      </c>
      <c r="AN136" s="80">
        <v>27987</v>
      </c>
      <c r="AO136" s="80">
        <v>27926</v>
      </c>
      <c r="AP136" s="80">
        <v>27792</v>
      </c>
      <c r="AQ136" s="80">
        <v>27575</v>
      </c>
      <c r="AR136" s="80">
        <v>27441</v>
      </c>
      <c r="AS136" s="80">
        <v>27284</v>
      </c>
      <c r="AT136" s="80">
        <v>27135</v>
      </c>
      <c r="AU136" s="80">
        <v>26890</v>
      </c>
      <c r="AV136" s="80">
        <v>26741</v>
      </c>
      <c r="AW136" s="80">
        <v>26397</v>
      </c>
      <c r="AX136" s="80">
        <v>26299</v>
      </c>
      <c r="AY136" s="80">
        <v>26146</v>
      </c>
      <c r="AZ136" s="80">
        <v>25977</v>
      </c>
      <c r="BA136" s="80">
        <v>26012</v>
      </c>
      <c r="BB136" s="80">
        <v>25905</v>
      </c>
      <c r="BC136" s="80">
        <v>25731</v>
      </c>
      <c r="BD136" s="80">
        <v>25546</v>
      </c>
      <c r="BE136" s="80">
        <v>25348</v>
      </c>
      <c r="BF136" s="80">
        <v>25125</v>
      </c>
      <c r="BG136" s="80">
        <v>24971</v>
      </c>
      <c r="BH136" s="80">
        <v>24814</v>
      </c>
      <c r="BI136" s="80">
        <v>24545</v>
      </c>
      <c r="BJ136" s="80">
        <v>24370</v>
      </c>
      <c r="BK136" s="80">
        <v>30310</v>
      </c>
      <c r="BL136" s="80">
        <v>30044</v>
      </c>
      <c r="BM136" s="80">
        <v>29819</v>
      </c>
      <c r="BN136" s="80">
        <v>29544</v>
      </c>
      <c r="BO136" s="80">
        <v>29326</v>
      </c>
      <c r="BP136" s="80">
        <v>29059</v>
      </c>
      <c r="BQ136" s="80">
        <v>28742</v>
      </c>
      <c r="BR136" s="80">
        <v>28570</v>
      </c>
      <c r="BS136" s="80">
        <v>28348</v>
      </c>
      <c r="BT136" s="80">
        <v>28138</v>
      </c>
      <c r="BU136" s="80">
        <v>27820</v>
      </c>
      <c r="BV136" s="80">
        <v>27605</v>
      </c>
      <c r="BW136" s="80">
        <v>27351</v>
      </c>
      <c r="BX136" s="80">
        <v>27090</v>
      </c>
      <c r="BY136" s="80">
        <v>26740</v>
      </c>
      <c r="BZ136" s="80">
        <v>26426</v>
      </c>
      <c r="CA136" s="80">
        <v>26156</v>
      </c>
      <c r="CB136" s="80">
        <v>25857</v>
      </c>
      <c r="CC136" s="80">
        <v>25546</v>
      </c>
      <c r="CD136" s="80">
        <v>25168</v>
      </c>
      <c r="CE136" s="80">
        <v>24755</v>
      </c>
      <c r="CF136" s="80">
        <v>24455</v>
      </c>
    </row>
    <row r="137" spans="1:84" x14ac:dyDescent="0.25">
      <c r="A137" s="17"/>
      <c r="B137" s="17"/>
      <c r="C137" s="17"/>
      <c r="D137" s="17"/>
      <c r="E137" s="11"/>
      <c r="F137" s="12" t="s">
        <v>127</v>
      </c>
      <c r="G137" s="111" t="e">
        <f ca="1">(INDIRECT("H137")+INDIRECT("I137")+INDIRECT("J137")+INDIRECT("K137")+INDIRECT("L137")+INDIRECT("M137")+INDIRECT("N137")+INDIRECT("O137")+INDIRECT("P137")+INDIRECT("Q137")+INDIRECT("R137")+INDIRECT("S137")) / 12</f>
        <v>#REF!</v>
      </c>
      <c r="H137" s="80" t="e">
        <f>#REF!</f>
        <v>#REF!</v>
      </c>
      <c r="I137" s="80">
        <v>1582</v>
      </c>
      <c r="J137" s="80">
        <v>1579</v>
      </c>
      <c r="K137" s="80">
        <v>1576</v>
      </c>
      <c r="L137" s="80">
        <v>1571</v>
      </c>
      <c r="M137" s="80">
        <v>1564</v>
      </c>
      <c r="N137" s="80">
        <v>1563</v>
      </c>
      <c r="O137" s="80">
        <v>1560</v>
      </c>
      <c r="P137" s="80">
        <v>1555</v>
      </c>
      <c r="Q137" s="80">
        <v>1550</v>
      </c>
      <c r="R137" s="80">
        <v>1546</v>
      </c>
      <c r="S137" s="80">
        <v>1543</v>
      </c>
      <c r="T137" s="80">
        <v>1542</v>
      </c>
      <c r="U137" s="80">
        <v>1540</v>
      </c>
      <c r="V137" s="80">
        <v>1538</v>
      </c>
      <c r="W137" s="80">
        <v>1534</v>
      </c>
      <c r="X137" s="80">
        <v>1535</v>
      </c>
      <c r="Y137" s="80">
        <v>1534</v>
      </c>
      <c r="Z137" s="80">
        <v>1533</v>
      </c>
      <c r="AA137" s="80">
        <v>1528</v>
      </c>
      <c r="AB137" s="80">
        <v>1523</v>
      </c>
      <c r="AC137" s="80">
        <v>1520</v>
      </c>
      <c r="AD137" s="80">
        <v>1512</v>
      </c>
      <c r="AE137" s="80">
        <v>1508</v>
      </c>
      <c r="AF137" s="80">
        <v>1502</v>
      </c>
      <c r="AG137" s="80">
        <v>1478</v>
      </c>
      <c r="AH137" s="80">
        <v>1455</v>
      </c>
      <c r="AI137" s="80">
        <v>1461</v>
      </c>
      <c r="AJ137" s="80">
        <v>1850</v>
      </c>
      <c r="AK137" s="80">
        <v>1469</v>
      </c>
      <c r="AL137" s="80">
        <v>1460</v>
      </c>
      <c r="AM137" s="80">
        <v>1455</v>
      </c>
      <c r="AN137" s="80">
        <v>1444</v>
      </c>
      <c r="AO137" s="80">
        <v>1438</v>
      </c>
      <c r="AP137" s="80">
        <v>1433</v>
      </c>
      <c r="AQ137" s="80">
        <v>1426</v>
      </c>
      <c r="AR137" s="80">
        <v>1431</v>
      </c>
      <c r="AS137" s="80">
        <v>1405</v>
      </c>
      <c r="AT137" s="80">
        <v>1420</v>
      </c>
      <c r="AU137" s="80">
        <v>1411</v>
      </c>
      <c r="AV137" s="80">
        <v>1391</v>
      </c>
      <c r="AW137" s="80">
        <v>1377</v>
      </c>
      <c r="AX137" s="80">
        <v>1370</v>
      </c>
      <c r="AY137" s="80">
        <v>1354</v>
      </c>
      <c r="AZ137" s="80">
        <v>1620</v>
      </c>
      <c r="BA137" s="80">
        <v>1641</v>
      </c>
      <c r="BB137" s="80">
        <v>1638</v>
      </c>
      <c r="BC137" s="80">
        <v>1626</v>
      </c>
      <c r="BD137" s="80">
        <v>1612</v>
      </c>
      <c r="BE137" s="80">
        <v>1614</v>
      </c>
      <c r="BF137" s="80">
        <v>1603</v>
      </c>
      <c r="BG137" s="80">
        <v>1592</v>
      </c>
      <c r="BH137" s="80">
        <v>1590</v>
      </c>
      <c r="BI137" s="80">
        <v>1580</v>
      </c>
      <c r="BJ137" s="80">
        <v>1576</v>
      </c>
      <c r="BK137" s="80">
        <v>1915</v>
      </c>
      <c r="BL137" s="80">
        <v>1904</v>
      </c>
      <c r="BM137" s="80">
        <v>1895</v>
      </c>
      <c r="BN137" s="80">
        <v>1879</v>
      </c>
      <c r="BO137" s="80">
        <v>1860</v>
      </c>
      <c r="BP137" s="80">
        <v>1846</v>
      </c>
      <c r="BQ137" s="80">
        <v>1832</v>
      </c>
      <c r="BR137" s="80">
        <v>1825</v>
      </c>
      <c r="BS137" s="80">
        <v>1819</v>
      </c>
      <c r="BT137" s="80">
        <v>1815</v>
      </c>
      <c r="BU137" s="80">
        <v>1806</v>
      </c>
      <c r="BV137" s="80">
        <v>1794</v>
      </c>
      <c r="BW137" s="80">
        <v>1786</v>
      </c>
      <c r="BX137" s="80">
        <v>1764</v>
      </c>
      <c r="BY137" s="80">
        <v>1742</v>
      </c>
      <c r="BZ137" s="80">
        <v>1733</v>
      </c>
      <c r="CA137" s="80">
        <v>1716</v>
      </c>
      <c r="CB137" s="80">
        <v>1700</v>
      </c>
      <c r="CC137" s="80">
        <v>1687</v>
      </c>
      <c r="CD137" s="80">
        <v>1669</v>
      </c>
      <c r="CE137" s="80">
        <v>1653</v>
      </c>
      <c r="CF137" s="80">
        <v>1643</v>
      </c>
    </row>
    <row r="138" spans="1:84" ht="24" x14ac:dyDescent="0.25">
      <c r="A138" s="82" t="s">
        <v>41</v>
      </c>
      <c r="B138" s="83" t="s">
        <v>128</v>
      </c>
      <c r="C138" s="84" t="s">
        <v>43</v>
      </c>
      <c r="D138" s="17"/>
      <c r="E138" s="11"/>
      <c r="F138" s="14" t="s">
        <v>129</v>
      </c>
      <c r="G138" s="23" t="e">
        <f ca="1">G137/G20</f>
        <v>#REF!</v>
      </c>
      <c r="H138" s="81" t="e">
        <f>IF(H20=0, 0, H137/H20)</f>
        <v>#REF!</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0</v>
      </c>
      <c r="AW138" s="81">
        <v>0</v>
      </c>
      <c r="AX138" s="81">
        <v>0</v>
      </c>
      <c r="AY138" s="81">
        <v>0</v>
      </c>
      <c r="AZ138" s="81">
        <v>0</v>
      </c>
      <c r="BA138" s="81">
        <v>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row>
    <row r="139" spans="1:84" x14ac:dyDescent="0.25">
      <c r="A139" s="17"/>
      <c r="B139" s="17"/>
      <c r="C139" s="17"/>
      <c r="D139" s="17"/>
      <c r="E139" s="11"/>
      <c r="F139" s="12" t="s">
        <v>130</v>
      </c>
      <c r="G139" s="111" t="e">
        <f ca="1">(INDIRECT("H139")+INDIRECT("I139")+INDIRECT("J139")+INDIRECT("K139")+INDIRECT("L139")+INDIRECT("M139")+INDIRECT("N139")+INDIRECT("O139")+INDIRECT("P139")+INDIRECT("Q139")+INDIRECT("R139")+INDIRECT("S139")) / 12</f>
        <v>#REF!</v>
      </c>
      <c r="H139" s="80" t="e">
        <f>#REF!</f>
        <v>#REF!</v>
      </c>
      <c r="I139" s="80">
        <v>7</v>
      </c>
      <c r="J139" s="80">
        <v>11</v>
      </c>
      <c r="K139" s="80">
        <v>15</v>
      </c>
      <c r="L139" s="80">
        <v>5</v>
      </c>
      <c r="M139" s="80">
        <v>23</v>
      </c>
      <c r="N139" s="80">
        <v>33</v>
      </c>
      <c r="O139" s="80">
        <v>32</v>
      </c>
      <c r="P139" s="80">
        <v>66</v>
      </c>
      <c r="Q139" s="80">
        <v>31</v>
      </c>
      <c r="R139" s="80">
        <v>28</v>
      </c>
      <c r="S139" s="80">
        <v>43</v>
      </c>
      <c r="T139" s="80">
        <v>57</v>
      </c>
      <c r="U139" s="80">
        <v>42</v>
      </c>
      <c r="V139" s="80">
        <v>24</v>
      </c>
      <c r="W139" s="80">
        <v>11</v>
      </c>
      <c r="X139" s="80">
        <v>9</v>
      </c>
      <c r="Y139" s="80">
        <v>19</v>
      </c>
      <c r="Z139" s="80">
        <v>11</v>
      </c>
      <c r="AA139" s="80">
        <v>14</v>
      </c>
      <c r="AB139" s="80">
        <v>10</v>
      </c>
      <c r="AC139" s="80">
        <v>8</v>
      </c>
      <c r="AD139" s="80">
        <v>19</v>
      </c>
      <c r="AE139" s="80">
        <v>17</v>
      </c>
      <c r="AF139" s="80">
        <v>12</v>
      </c>
      <c r="AG139" s="80">
        <v>1</v>
      </c>
      <c r="AH139" s="80">
        <v>7</v>
      </c>
      <c r="AI139" s="80">
        <v>13</v>
      </c>
      <c r="AJ139" s="80">
        <v>27</v>
      </c>
      <c r="AK139" s="80">
        <v>8</v>
      </c>
      <c r="AL139" s="80">
        <v>8</v>
      </c>
      <c r="AM139" s="80">
        <v>11</v>
      </c>
      <c r="AN139" s="80">
        <v>9</v>
      </c>
      <c r="AO139" s="80">
        <v>7</v>
      </c>
      <c r="AP139" s="80">
        <v>10</v>
      </c>
      <c r="AQ139" s="80">
        <v>8</v>
      </c>
      <c r="AR139" s="80">
        <v>5</v>
      </c>
      <c r="AS139" s="80">
        <v>4</v>
      </c>
      <c r="AT139" s="80">
        <v>11</v>
      </c>
      <c r="AU139" s="80">
        <v>7</v>
      </c>
      <c r="AV139" s="80">
        <v>5</v>
      </c>
      <c r="AW139" s="80">
        <v>10</v>
      </c>
      <c r="AX139" s="80">
        <v>19</v>
      </c>
      <c r="AY139" s="80">
        <v>14</v>
      </c>
      <c r="AZ139" s="80">
        <v>7</v>
      </c>
      <c r="BA139" s="80">
        <v>16</v>
      </c>
      <c r="BB139" s="80">
        <v>5</v>
      </c>
      <c r="BC139" s="80">
        <v>6</v>
      </c>
      <c r="BD139" s="80">
        <v>8</v>
      </c>
      <c r="BE139" s="80">
        <v>3</v>
      </c>
      <c r="BF139" s="80">
        <v>16</v>
      </c>
      <c r="BG139" s="80">
        <v>13</v>
      </c>
      <c r="BH139" s="80">
        <v>5</v>
      </c>
      <c r="BI139" s="80">
        <v>10</v>
      </c>
      <c r="BJ139" s="80">
        <v>7</v>
      </c>
      <c r="BK139" s="80">
        <v>12</v>
      </c>
      <c r="BL139" s="80">
        <v>20</v>
      </c>
      <c r="BM139" s="80">
        <v>24</v>
      </c>
      <c r="BN139" s="80">
        <v>12</v>
      </c>
      <c r="BO139" s="80">
        <v>17</v>
      </c>
      <c r="BP139" s="80">
        <v>13</v>
      </c>
      <c r="BQ139" s="80">
        <v>5</v>
      </c>
      <c r="BR139" s="80">
        <v>20</v>
      </c>
      <c r="BS139" s="80">
        <v>25</v>
      </c>
      <c r="BT139" s="80">
        <v>14</v>
      </c>
      <c r="BU139" s="80">
        <v>16</v>
      </c>
      <c r="BV139" s="80">
        <v>26</v>
      </c>
      <c r="BW139" s="80">
        <v>27</v>
      </c>
      <c r="BX139" s="80">
        <v>37</v>
      </c>
      <c r="BY139" s="80">
        <v>32</v>
      </c>
      <c r="BZ139" s="80">
        <v>25</v>
      </c>
      <c r="CA139" s="80">
        <v>24</v>
      </c>
      <c r="CB139" s="80">
        <v>27</v>
      </c>
      <c r="CC139" s="80">
        <v>30</v>
      </c>
      <c r="CD139" s="80">
        <v>63</v>
      </c>
      <c r="CE139" s="80">
        <v>35</v>
      </c>
      <c r="CF139" s="80">
        <v>22</v>
      </c>
    </row>
    <row r="140" spans="1:84" ht="24" x14ac:dyDescent="0.25">
      <c r="A140" s="82" t="s">
        <v>15</v>
      </c>
      <c r="B140" s="83" t="s">
        <v>131</v>
      </c>
      <c r="C140" s="84" t="s">
        <v>47</v>
      </c>
      <c r="D140" s="17"/>
      <c r="E140" s="11"/>
      <c r="F140" s="14" t="s">
        <v>115</v>
      </c>
      <c r="G140" s="23" t="e">
        <f ca="1">G139/G8</f>
        <v>#REF!</v>
      </c>
      <c r="H140" s="85" t="e">
        <f>IF(H8=0, 0, H139/H8)</f>
        <v>#REF!</v>
      </c>
      <c r="I140" s="85">
        <v>1.302980101632448E-4</v>
      </c>
      <c r="J140" s="85">
        <v>2.0447616923191316E-4</v>
      </c>
      <c r="K140" s="85">
        <v>2.7808676307007786E-4</v>
      </c>
      <c r="L140" s="85">
        <v>9.2645778131890524E-5</v>
      </c>
      <c r="M140" s="85">
        <v>4.2529585798816566E-4</v>
      </c>
      <c r="N140" s="85">
        <v>6.0973356490890947E-4</v>
      </c>
      <c r="O140" s="85">
        <v>5.9055844683128479E-4</v>
      </c>
      <c r="P140" s="85">
        <v>1.2159622683223406E-3</v>
      </c>
      <c r="Q140" s="85">
        <v>5.7038767962612003E-4</v>
      </c>
      <c r="R140" s="85">
        <v>5.1411049703468405E-4</v>
      </c>
      <c r="S140" s="85">
        <v>7.887158605256883E-4</v>
      </c>
      <c r="T140" s="85">
        <v>1.0428482564308976E-3</v>
      </c>
      <c r="U140" s="85">
        <v>7.6736155518608519E-4</v>
      </c>
      <c r="V140" s="85">
        <v>4.3789227849948915E-4</v>
      </c>
      <c r="W140" s="85">
        <v>2.0042636153271506E-4</v>
      </c>
      <c r="X140" s="85">
        <v>1.6403900483003738E-4</v>
      </c>
      <c r="Y140" s="85">
        <v>3.4597665568039042E-4</v>
      </c>
      <c r="Z140" s="85">
        <v>1.9977842756215832E-4</v>
      </c>
      <c r="AA140" s="85">
        <v>2.5397286118569045E-4</v>
      </c>
      <c r="AB140" s="85">
        <v>1.8135325801128018E-4</v>
      </c>
      <c r="AC140" s="85">
        <v>1.4494854326714017E-4</v>
      </c>
      <c r="AD140" s="85">
        <v>3.4401593336954553E-4</v>
      </c>
      <c r="AE140" s="85">
        <v>3.0748082766603966E-4</v>
      </c>
      <c r="AF140" s="85">
        <v>2.1675517502980384E-4</v>
      </c>
      <c r="AG140" s="85">
        <v>1.8045329868629998E-5</v>
      </c>
      <c r="AH140" s="85">
        <v>1.261443090895985E-4</v>
      </c>
      <c r="AI140" s="85">
        <v>2.3416250878109408E-4</v>
      </c>
      <c r="AJ140" s="85">
        <v>4.8555038034779792E-4</v>
      </c>
      <c r="AK140" s="85">
        <v>1.437349527471343E-4</v>
      </c>
      <c r="AL140" s="85">
        <v>1.4363172824877015E-4</v>
      </c>
      <c r="AM140" s="85">
        <v>1.9710435779816515E-4</v>
      </c>
      <c r="AN140" s="85">
        <v>1.6108535734101769E-4</v>
      </c>
      <c r="AO140" s="85">
        <v>1.2795671407158263E-4</v>
      </c>
      <c r="AP140" s="85">
        <v>1.8271848562919111E-4</v>
      </c>
      <c r="AQ140" s="85">
        <v>1.4244760598992184E-4</v>
      </c>
      <c r="AR140" s="85">
        <v>9.1056436779515947E-5</v>
      </c>
      <c r="AS140" s="85">
        <v>7.2782852359983994E-5</v>
      </c>
      <c r="AT140" s="85">
        <v>2.0015648597994796E-4</v>
      </c>
      <c r="AU140" s="85">
        <v>1.2724959098345755E-4</v>
      </c>
      <c r="AV140" s="85">
        <v>9.0821571939767129E-5</v>
      </c>
      <c r="AW140" s="85">
        <v>1.8159366601292948E-4</v>
      </c>
      <c r="AX140" s="85">
        <v>3.4487139927032471E-4</v>
      </c>
      <c r="AY140" s="85">
        <v>2.5370132105902182E-4</v>
      </c>
      <c r="AZ140" s="85">
        <v>1.2639485753493916E-4</v>
      </c>
      <c r="BA140" s="85">
        <v>2.8853263123726399E-4</v>
      </c>
      <c r="BB140" s="85">
        <v>9.0116069497512795E-5</v>
      </c>
      <c r="BC140" s="85">
        <v>1.08038029386344E-4</v>
      </c>
      <c r="BD140" s="85">
        <v>1.4415713127308768E-4</v>
      </c>
      <c r="BE140" s="85">
        <v>5.3972366148531949E-5</v>
      </c>
      <c r="BF140" s="85">
        <v>2.8713972937080508E-4</v>
      </c>
      <c r="BG140" s="85">
        <v>2.3195232487599471E-4</v>
      </c>
      <c r="BH140" s="85">
        <v>8.8781561845235988E-5</v>
      </c>
      <c r="BI140" s="85">
        <v>1.7756312369047198E-4</v>
      </c>
      <c r="BJ140" s="85">
        <v>1.2402771133436099E-4</v>
      </c>
      <c r="BK140" s="85">
        <v>2.1169248138870267E-4</v>
      </c>
      <c r="BL140" s="85">
        <v>3.5133330991111267E-4</v>
      </c>
      <c r="BM140" s="85">
        <v>4.2159997189333522E-4</v>
      </c>
      <c r="BN140" s="85">
        <v>2.0998477610373247E-4</v>
      </c>
      <c r="BO140" s="85">
        <v>2.9706257535778568E-4</v>
      </c>
      <c r="BP140" s="85">
        <v>2.2699097274362243E-4</v>
      </c>
      <c r="BQ140" s="85">
        <v>8.7302695907249617E-5</v>
      </c>
      <c r="BR140" s="85">
        <v>3.4834709304350854E-4</v>
      </c>
      <c r="BS140" s="85">
        <v>4.2971570009281857E-4</v>
      </c>
      <c r="BT140" s="85">
        <v>2.4064079205197842E-4</v>
      </c>
      <c r="BU140" s="85">
        <v>2.7501804805940392E-4</v>
      </c>
      <c r="BV140" s="85">
        <v>4.4405731755221942E-4</v>
      </c>
      <c r="BW140" s="85">
        <v>4.5838850972802281E-4</v>
      </c>
      <c r="BX140" s="85">
        <v>6.2326286532468622E-4</v>
      </c>
      <c r="BY140" s="85">
        <v>5.3446461677216775E-4</v>
      </c>
      <c r="BZ140" s="85">
        <v>4.1554469598750044E-4</v>
      </c>
      <c r="CA140" s="85">
        <v>3.9699606312237402E-4</v>
      </c>
      <c r="CB140" s="85">
        <v>4.457284358233595E-4</v>
      </c>
      <c r="CC140" s="85">
        <v>4.9381090334474581E-4</v>
      </c>
      <c r="CD140" s="85">
        <v>1.0363717119873661E-3</v>
      </c>
      <c r="CE140" s="85">
        <v>5.7543075101933443E-4</v>
      </c>
      <c r="CF140" s="85">
        <v>3.6066756287091379E-4</v>
      </c>
    </row>
    <row r="141" spans="1:84" x14ac:dyDescent="0.25">
      <c r="A141" s="17"/>
      <c r="B141" s="17"/>
      <c r="C141" s="17"/>
      <c r="D141" s="17"/>
      <c r="E141" s="11"/>
      <c r="F141" s="12" t="s">
        <v>132</v>
      </c>
      <c r="G141" s="111" t="e">
        <f ca="1">(INDIRECT("H141")+INDIRECT("I141")+INDIRECT("J141")+INDIRECT("K141")+INDIRECT("L141")+INDIRECT("M141")+INDIRECT("N141")+INDIRECT("O141")+INDIRECT("P141")+INDIRECT("Q141")+INDIRECT("R141")+INDIRECT("S141")) / 12</f>
        <v>#REF!</v>
      </c>
      <c r="H141" s="80" t="e">
        <f>#REF!</f>
        <v>#REF!</v>
      </c>
      <c r="I141" s="80">
        <v>0</v>
      </c>
      <c r="J141" s="80">
        <v>0</v>
      </c>
      <c r="K141" s="80">
        <v>0</v>
      </c>
      <c r="L141" s="80">
        <v>0</v>
      </c>
      <c r="M141" s="80">
        <v>1</v>
      </c>
      <c r="N141" s="80">
        <v>4</v>
      </c>
      <c r="O141" s="80">
        <v>3</v>
      </c>
      <c r="P141" s="80">
        <v>11</v>
      </c>
      <c r="Q141" s="80">
        <v>2</v>
      </c>
      <c r="R141" s="80">
        <v>1</v>
      </c>
      <c r="S141" s="80">
        <v>0</v>
      </c>
      <c r="T141" s="80">
        <v>2</v>
      </c>
      <c r="U141" s="80">
        <v>0</v>
      </c>
      <c r="V141" s="80">
        <v>1</v>
      </c>
      <c r="W141" s="80">
        <v>1</v>
      </c>
      <c r="X141" s="80">
        <v>2</v>
      </c>
      <c r="Y141" s="80">
        <v>2</v>
      </c>
      <c r="Z141" s="80">
        <v>2</v>
      </c>
      <c r="AA141" s="80">
        <v>0</v>
      </c>
      <c r="AB141" s="80">
        <v>1</v>
      </c>
      <c r="AC141" s="80">
        <v>0</v>
      </c>
      <c r="AD141" s="80">
        <v>3</v>
      </c>
      <c r="AE141" s="80">
        <v>1</v>
      </c>
      <c r="AF141" s="80">
        <v>2</v>
      </c>
      <c r="AG141" s="80">
        <v>1</v>
      </c>
      <c r="AH141" s="80">
        <v>0</v>
      </c>
      <c r="AI141" s="80">
        <v>0</v>
      </c>
      <c r="AJ141" s="80">
        <v>1</v>
      </c>
      <c r="AK141" s="80">
        <v>1</v>
      </c>
      <c r="AL141" s="80">
        <v>0</v>
      </c>
      <c r="AM141" s="80">
        <v>1</v>
      </c>
      <c r="AN141" s="80">
        <v>0</v>
      </c>
      <c r="AO141" s="80">
        <v>0</v>
      </c>
      <c r="AP141" s="80">
        <v>2</v>
      </c>
      <c r="AQ141" s="80">
        <v>1</v>
      </c>
      <c r="AR141" s="80">
        <v>3</v>
      </c>
      <c r="AS141" s="80">
        <v>0</v>
      </c>
      <c r="AT141" s="80">
        <v>1</v>
      </c>
      <c r="AU141" s="80">
        <v>1</v>
      </c>
      <c r="AV141" s="80">
        <v>1</v>
      </c>
      <c r="AW141" s="80">
        <v>1</v>
      </c>
      <c r="AX141" s="80">
        <v>1</v>
      </c>
      <c r="AY141" s="80">
        <v>0</v>
      </c>
      <c r="AZ141" s="80">
        <v>1</v>
      </c>
      <c r="BA141" s="80">
        <v>0</v>
      </c>
      <c r="BB141" s="80">
        <v>0</v>
      </c>
      <c r="BC141" s="80">
        <v>0</v>
      </c>
      <c r="BD141" s="80">
        <v>0</v>
      </c>
      <c r="BE141" s="80">
        <v>1</v>
      </c>
      <c r="BF141" s="80">
        <v>0</v>
      </c>
      <c r="BG141" s="80">
        <v>0</v>
      </c>
      <c r="BH141" s="80">
        <v>0</v>
      </c>
      <c r="BI141" s="80">
        <v>0</v>
      </c>
      <c r="BJ141" s="80">
        <v>0</v>
      </c>
      <c r="BK141" s="80">
        <v>1</v>
      </c>
      <c r="BL141" s="80">
        <v>0</v>
      </c>
      <c r="BM141" s="80">
        <v>1</v>
      </c>
      <c r="BN141" s="80">
        <v>0</v>
      </c>
      <c r="BO141" s="80">
        <v>1</v>
      </c>
      <c r="BP141" s="80">
        <v>0</v>
      </c>
      <c r="BQ141" s="80">
        <v>0</v>
      </c>
      <c r="BR141" s="80">
        <v>1</v>
      </c>
      <c r="BS141" s="80">
        <v>1</v>
      </c>
      <c r="BT141" s="80">
        <v>0</v>
      </c>
      <c r="BU141" s="80">
        <v>0</v>
      </c>
      <c r="BV141" s="80">
        <v>1</v>
      </c>
      <c r="BW141" s="80">
        <v>1</v>
      </c>
      <c r="BX141" s="80">
        <v>0</v>
      </c>
      <c r="BY141" s="80">
        <v>2</v>
      </c>
      <c r="BZ141" s="80">
        <v>0</v>
      </c>
      <c r="CA141" s="80">
        <v>5</v>
      </c>
      <c r="CB141" s="80">
        <v>3</v>
      </c>
      <c r="CC141" s="80">
        <v>4</v>
      </c>
      <c r="CD141" s="80">
        <v>4</v>
      </c>
      <c r="CE141" s="80">
        <v>1</v>
      </c>
      <c r="CF141" s="80">
        <v>3</v>
      </c>
    </row>
    <row r="142" spans="1:84" ht="24" x14ac:dyDescent="0.25">
      <c r="A142" s="82" t="s">
        <v>133</v>
      </c>
      <c r="B142" s="83" t="s">
        <v>134</v>
      </c>
      <c r="C142" s="84" t="s">
        <v>135</v>
      </c>
      <c r="D142" s="17"/>
      <c r="E142" s="11"/>
      <c r="F142" s="14" t="s">
        <v>115</v>
      </c>
      <c r="G142" s="23" t="e">
        <f ca="1">G141/G8</f>
        <v>#REF!</v>
      </c>
      <c r="H142" s="85" t="e">
        <f>IF(H8=0, 0, H141/H8)</f>
        <v>#REF!</v>
      </c>
      <c r="I142" s="85">
        <v>0</v>
      </c>
      <c r="J142" s="85">
        <v>0</v>
      </c>
      <c r="K142" s="85">
        <v>0</v>
      </c>
      <c r="L142" s="85">
        <v>0</v>
      </c>
      <c r="M142" s="85">
        <v>1.849112426035503E-5</v>
      </c>
      <c r="N142" s="85">
        <v>7.3907098776837521E-5</v>
      </c>
      <c r="O142" s="85">
        <v>5.5364854390432956E-5</v>
      </c>
      <c r="P142" s="85">
        <v>2.0266037805372343E-4</v>
      </c>
      <c r="Q142" s="85">
        <v>3.6799205137169036E-5</v>
      </c>
      <c r="R142" s="85">
        <v>1.8361089179810146E-5</v>
      </c>
      <c r="S142" s="85">
        <v>0</v>
      </c>
      <c r="T142" s="85">
        <v>3.6591166892312195E-5</v>
      </c>
      <c r="U142" s="85">
        <v>0</v>
      </c>
      <c r="V142" s="85">
        <v>1.8245511604145379E-5</v>
      </c>
      <c r="W142" s="85">
        <v>1.8220578321155913E-5</v>
      </c>
      <c r="X142" s="85">
        <v>3.6453112184452745E-5</v>
      </c>
      <c r="Y142" s="85">
        <v>3.6418595334777938E-5</v>
      </c>
      <c r="Z142" s="85">
        <v>3.6323350465846967E-5</v>
      </c>
      <c r="AA142" s="85">
        <v>0</v>
      </c>
      <c r="AB142" s="85">
        <v>1.8135325801128018E-5</v>
      </c>
      <c r="AC142" s="85">
        <v>0</v>
      </c>
      <c r="AD142" s="85">
        <v>5.4318305268875612E-5</v>
      </c>
      <c r="AE142" s="85">
        <v>1.8087107509767038E-5</v>
      </c>
      <c r="AF142" s="85">
        <v>3.6125862504967306E-5</v>
      </c>
      <c r="AG142" s="85">
        <v>1.8045329868629998E-5</v>
      </c>
      <c r="AH142" s="85">
        <v>0</v>
      </c>
      <c r="AI142" s="85">
        <v>0</v>
      </c>
      <c r="AJ142" s="85">
        <v>1.7983347420288814E-5</v>
      </c>
      <c r="AK142" s="85">
        <v>1.7966869093391787E-5</v>
      </c>
      <c r="AL142" s="85">
        <v>0</v>
      </c>
      <c r="AM142" s="85">
        <v>1.7918577981651377E-5</v>
      </c>
      <c r="AN142" s="85">
        <v>0</v>
      </c>
      <c r="AO142" s="85">
        <v>0</v>
      </c>
      <c r="AP142" s="85">
        <v>3.6543697125838222E-5</v>
      </c>
      <c r="AQ142" s="85">
        <v>1.780595074874023E-5</v>
      </c>
      <c r="AR142" s="85">
        <v>5.4633862067709566E-5</v>
      </c>
      <c r="AS142" s="85">
        <v>0</v>
      </c>
      <c r="AT142" s="85">
        <v>1.8196044179995271E-5</v>
      </c>
      <c r="AU142" s="85">
        <v>1.8178512997636793E-5</v>
      </c>
      <c r="AV142" s="85">
        <v>1.8164314387953426E-5</v>
      </c>
      <c r="AW142" s="85">
        <v>1.8159366601292946E-5</v>
      </c>
      <c r="AX142" s="85">
        <v>1.815112627738551E-5</v>
      </c>
      <c r="AY142" s="85">
        <v>0</v>
      </c>
      <c r="AZ142" s="85">
        <v>1.805640821927702E-5</v>
      </c>
      <c r="BA142" s="85">
        <v>0</v>
      </c>
      <c r="BB142" s="85">
        <v>0</v>
      </c>
      <c r="BC142" s="85">
        <v>0</v>
      </c>
      <c r="BD142" s="85">
        <v>0</v>
      </c>
      <c r="BE142" s="85">
        <v>1.7990788716177319E-5</v>
      </c>
      <c r="BF142" s="85">
        <v>0</v>
      </c>
      <c r="BG142" s="85">
        <v>0</v>
      </c>
      <c r="BH142" s="85">
        <v>0</v>
      </c>
      <c r="BI142" s="85">
        <v>0</v>
      </c>
      <c r="BJ142" s="85">
        <v>0</v>
      </c>
      <c r="BK142" s="85">
        <v>1.7641040115725225E-5</v>
      </c>
      <c r="BL142" s="85">
        <v>0</v>
      </c>
      <c r="BM142" s="85">
        <v>1.7566665495555633E-5</v>
      </c>
      <c r="BN142" s="85">
        <v>0</v>
      </c>
      <c r="BO142" s="85">
        <v>1.7474269138693275E-5</v>
      </c>
      <c r="BP142" s="85">
        <v>0</v>
      </c>
      <c r="BQ142" s="85">
        <v>0</v>
      </c>
      <c r="BR142" s="85">
        <v>1.7417354652175428E-5</v>
      </c>
      <c r="BS142" s="85">
        <v>1.7188628003712745E-5</v>
      </c>
      <c r="BT142" s="85">
        <v>0</v>
      </c>
      <c r="BU142" s="85">
        <v>0</v>
      </c>
      <c r="BV142" s="85">
        <v>1.7079127598162285E-5</v>
      </c>
      <c r="BW142" s="85">
        <v>1.6977352212148993E-5</v>
      </c>
      <c r="BX142" s="85">
        <v>0</v>
      </c>
      <c r="BY142" s="85">
        <v>3.3404038548260484E-5</v>
      </c>
      <c r="BZ142" s="85">
        <v>0</v>
      </c>
      <c r="CA142" s="85">
        <v>8.2707513150494596E-5</v>
      </c>
      <c r="CB142" s="85">
        <v>4.9525381758151049E-5</v>
      </c>
      <c r="CC142" s="85">
        <v>6.5841453779299451E-5</v>
      </c>
      <c r="CD142" s="85">
        <v>6.5801378538880392E-5</v>
      </c>
      <c r="CE142" s="85">
        <v>1.6440878600552414E-5</v>
      </c>
      <c r="CF142" s="85">
        <v>4.9181940391488247E-5</v>
      </c>
    </row>
    <row r="143" spans="1:84" x14ac:dyDescent="0.25">
      <c r="A143" s="17"/>
      <c r="B143" s="17"/>
      <c r="C143" s="17"/>
      <c r="D143" s="17"/>
      <c r="E143" s="11"/>
      <c r="F143" s="12" t="s">
        <v>136</v>
      </c>
      <c r="G143" s="111" t="e">
        <f ca="1">(INDIRECT("H143")+INDIRECT("I143")+INDIRECT("J143")+INDIRECT("K143")+INDIRECT("L143")+INDIRECT("M143")+INDIRECT("N143")+INDIRECT("O143")+INDIRECT("P143")+INDIRECT("Q143")+INDIRECT("R143")+INDIRECT("S143")) / 12</f>
        <v>#REF!</v>
      </c>
      <c r="H143" s="73" t="e">
        <f>#REF!</f>
        <v>#REF!</v>
      </c>
      <c r="I143" s="73">
        <v>7818</v>
      </c>
      <c r="J143" s="73">
        <v>9032</v>
      </c>
      <c r="K143" s="73">
        <v>8660</v>
      </c>
      <c r="L143" s="73">
        <v>7657</v>
      </c>
      <c r="M143" s="73">
        <v>8696</v>
      </c>
      <c r="N143" s="73">
        <v>8545</v>
      </c>
      <c r="O143" s="73">
        <v>7569</v>
      </c>
      <c r="P143" s="73">
        <v>8028</v>
      </c>
      <c r="Q143" s="73">
        <v>8487</v>
      </c>
      <c r="R143" s="73">
        <v>9404</v>
      </c>
      <c r="S143" s="73">
        <v>8658</v>
      </c>
      <c r="T143" s="73">
        <v>7704</v>
      </c>
      <c r="U143" s="73">
        <v>7496</v>
      </c>
      <c r="V143" s="73">
        <v>8719</v>
      </c>
      <c r="W143" s="73">
        <v>6957</v>
      </c>
      <c r="X143" s="73">
        <v>6852</v>
      </c>
      <c r="Y143" s="73">
        <v>7988</v>
      </c>
      <c r="Z143" s="73">
        <v>7956</v>
      </c>
      <c r="AA143" s="73">
        <v>7695</v>
      </c>
      <c r="AB143" s="73">
        <v>8034</v>
      </c>
      <c r="AC143" s="73">
        <v>7984</v>
      </c>
      <c r="AD143" s="73">
        <v>7721</v>
      </c>
      <c r="AE143" s="73">
        <v>7625</v>
      </c>
      <c r="AF143" s="73">
        <v>6180</v>
      </c>
      <c r="AG143" s="73">
        <v>7256</v>
      </c>
      <c r="AH143" s="73">
        <v>8576</v>
      </c>
      <c r="AI143" s="73">
        <v>6213</v>
      </c>
      <c r="AJ143" s="73">
        <v>7487</v>
      </c>
      <c r="AK143" s="73">
        <v>8237</v>
      </c>
      <c r="AL143" s="73">
        <v>6669</v>
      </c>
      <c r="AM143" s="73">
        <v>6912</v>
      </c>
      <c r="AN143" s="73">
        <v>6719</v>
      </c>
      <c r="AO143" s="73">
        <v>7059</v>
      </c>
      <c r="AP143" s="73">
        <v>6539</v>
      </c>
      <c r="AQ143" s="73">
        <v>5923</v>
      </c>
      <c r="AR143" s="73">
        <v>7938</v>
      </c>
      <c r="AS143" s="73">
        <v>7643</v>
      </c>
      <c r="AT143" s="73">
        <v>6561</v>
      </c>
      <c r="AU143" s="73">
        <v>5910</v>
      </c>
      <c r="AV143" s="73">
        <v>7296</v>
      </c>
      <c r="AW143" s="73">
        <v>7458</v>
      </c>
      <c r="AX143" s="73">
        <v>7173</v>
      </c>
      <c r="AY143" s="73">
        <v>8134</v>
      </c>
      <c r="AZ143" s="73">
        <v>6036</v>
      </c>
      <c r="BA143" s="73">
        <v>7619</v>
      </c>
      <c r="BB143" s="73">
        <v>7726</v>
      </c>
      <c r="BC143" s="73">
        <v>6288</v>
      </c>
      <c r="BD143" s="73">
        <v>8105</v>
      </c>
      <c r="BE143" s="73">
        <v>7163</v>
      </c>
      <c r="BF143" s="73">
        <v>6613</v>
      </c>
      <c r="BG143" s="73">
        <v>5946</v>
      </c>
      <c r="BH143" s="73">
        <v>7276</v>
      </c>
      <c r="BI143" s="73">
        <v>6634</v>
      </c>
      <c r="BJ143" s="73">
        <v>6610</v>
      </c>
      <c r="BK143" s="73">
        <v>6986</v>
      </c>
      <c r="BL143" s="73">
        <v>5764</v>
      </c>
      <c r="BM143" s="73">
        <v>7020</v>
      </c>
      <c r="BN143" s="73">
        <v>6704</v>
      </c>
      <c r="BO143" s="73">
        <v>6618</v>
      </c>
      <c r="BP143" s="73">
        <v>7046</v>
      </c>
      <c r="BQ143" s="73">
        <v>5171</v>
      </c>
      <c r="BR143" s="73">
        <v>7481</v>
      </c>
      <c r="BS143" s="73">
        <v>6181</v>
      </c>
      <c r="BT143" s="73">
        <v>6708</v>
      </c>
      <c r="BU143" s="73">
        <v>7283</v>
      </c>
      <c r="BV143" s="73">
        <v>7333</v>
      </c>
      <c r="BW143" s="73">
        <v>6898</v>
      </c>
      <c r="BX143" s="73">
        <v>6470</v>
      </c>
      <c r="BY143" s="73">
        <v>7526</v>
      </c>
      <c r="BZ143" s="73">
        <v>6679</v>
      </c>
      <c r="CA143" s="73">
        <v>6758</v>
      </c>
      <c r="CB143" s="73">
        <v>7366</v>
      </c>
      <c r="CC143" s="73">
        <v>6393</v>
      </c>
      <c r="CD143" s="73">
        <v>9</v>
      </c>
      <c r="CE143" s="73">
        <v>7096</v>
      </c>
      <c r="CF143" s="73">
        <v>6034</v>
      </c>
    </row>
    <row r="144" spans="1:84" x14ac:dyDescent="0.25">
      <c r="A144" s="17"/>
      <c r="B144" s="17"/>
      <c r="C144" s="17"/>
      <c r="D144" s="17"/>
      <c r="E144" s="11"/>
      <c r="F144" s="12" t="s">
        <v>137</v>
      </c>
      <c r="G144" s="111" t="e">
        <f ca="1">(INDIRECT("H144")+INDIRECT("I144")+INDIRECT("J144")+INDIRECT("K144")+INDIRECT("L144")+INDIRECT("M144")+INDIRECT("N144")+INDIRECT("O144")+INDIRECT("P144")+INDIRECT("Q144")+INDIRECT("R144")+INDIRECT("S144")) / 12</f>
        <v>#REF!</v>
      </c>
      <c r="H144" s="71" t="e">
        <f>#REF!</f>
        <v>#REF!</v>
      </c>
      <c r="I144" s="71">
        <v>5</v>
      </c>
      <c r="J144" s="71">
        <v>0</v>
      </c>
      <c r="K144" s="71">
        <v>4</v>
      </c>
      <c r="L144" s="71">
        <v>0</v>
      </c>
      <c r="M144" s="71">
        <v>0</v>
      </c>
      <c r="N144" s="71">
        <v>3</v>
      </c>
      <c r="O144" s="71">
        <v>23</v>
      </c>
      <c r="P144" s="71">
        <v>11</v>
      </c>
      <c r="Q144" s="71">
        <v>2</v>
      </c>
      <c r="R144" s="71">
        <v>89</v>
      </c>
      <c r="S144" s="71">
        <v>14</v>
      </c>
      <c r="T144" s="71">
        <v>0</v>
      </c>
      <c r="U144" s="71">
        <v>0</v>
      </c>
      <c r="V144" s="71">
        <v>3</v>
      </c>
      <c r="W144" s="71">
        <v>3</v>
      </c>
      <c r="X144" s="71">
        <v>31</v>
      </c>
      <c r="Y144" s="71">
        <v>0</v>
      </c>
      <c r="Z144" s="71">
        <v>5</v>
      </c>
      <c r="AA144" s="71">
        <v>0</v>
      </c>
      <c r="AB144" s="71">
        <v>0</v>
      </c>
      <c r="AC144" s="71">
        <v>0</v>
      </c>
      <c r="AD144" s="71">
        <v>40</v>
      </c>
      <c r="AE144" s="71">
        <v>8</v>
      </c>
      <c r="AF144" s="71">
        <v>1</v>
      </c>
      <c r="AG144" s="71">
        <v>0</v>
      </c>
      <c r="AH144" s="71">
        <v>57</v>
      </c>
      <c r="AI144" s="71">
        <v>0</v>
      </c>
      <c r="AJ144" s="71">
        <v>0</v>
      </c>
      <c r="AK144" s="71">
        <v>0</v>
      </c>
      <c r="AL144" s="71">
        <v>0</v>
      </c>
      <c r="AM144" s="71">
        <v>0</v>
      </c>
      <c r="AN144" s="71">
        <v>0</v>
      </c>
      <c r="AO144" s="71">
        <v>0</v>
      </c>
      <c r="AP144" s="71">
        <v>5</v>
      </c>
      <c r="AQ144" s="71">
        <v>12</v>
      </c>
      <c r="AR144" s="71">
        <v>3</v>
      </c>
      <c r="AS144" s="71">
        <v>0</v>
      </c>
      <c r="AT144" s="71">
        <v>0</v>
      </c>
      <c r="AU144" s="71">
        <v>0</v>
      </c>
      <c r="AV144" s="71">
        <v>14</v>
      </c>
      <c r="AW144" s="71">
        <v>0</v>
      </c>
      <c r="AX144" s="71">
        <v>7</v>
      </c>
      <c r="AY144" s="71">
        <v>26</v>
      </c>
      <c r="AZ144" s="71">
        <v>53</v>
      </c>
      <c r="BA144" s="71">
        <v>23</v>
      </c>
      <c r="BB144" s="71">
        <v>20</v>
      </c>
      <c r="BC144" s="71">
        <v>12</v>
      </c>
      <c r="BD144" s="71">
        <v>5210</v>
      </c>
      <c r="BE144" s="71">
        <v>4997</v>
      </c>
      <c r="BF144" s="71">
        <v>4778</v>
      </c>
      <c r="BG144" s="71">
        <v>4486</v>
      </c>
      <c r="BH144" s="71">
        <v>4301</v>
      </c>
      <c r="BI144" s="71">
        <v>4140</v>
      </c>
      <c r="BJ144" s="71">
        <v>3863</v>
      </c>
      <c r="BK144" s="71">
        <v>3661</v>
      </c>
      <c r="BL144" s="71">
        <v>3450</v>
      </c>
      <c r="BM144" s="71">
        <v>3214</v>
      </c>
      <c r="BN144" s="71">
        <v>2933</v>
      </c>
      <c r="BO144" s="71">
        <v>2676</v>
      </c>
      <c r="BP144" s="71">
        <v>2518</v>
      </c>
      <c r="BQ144" s="71">
        <v>2351</v>
      </c>
      <c r="BR144" s="71">
        <v>1785</v>
      </c>
      <c r="BS144" s="71">
        <v>1507</v>
      </c>
      <c r="BT144" s="71">
        <v>1295</v>
      </c>
      <c r="BU144" s="71">
        <v>1683</v>
      </c>
      <c r="BV144" s="71">
        <v>1400</v>
      </c>
      <c r="BW144" s="71">
        <v>1093</v>
      </c>
      <c r="BX144" s="71">
        <v>725</v>
      </c>
      <c r="BY144" s="71">
        <v>420</v>
      </c>
      <c r="BZ144" s="71">
        <v>145</v>
      </c>
      <c r="CA144" s="71">
        <v>12</v>
      </c>
      <c r="CB144" s="71">
        <v>102</v>
      </c>
      <c r="CC144" s="71">
        <v>64</v>
      </c>
      <c r="CD144" s="71">
        <v>6379</v>
      </c>
      <c r="CE144" s="71">
        <v>8376</v>
      </c>
      <c r="CF144" s="71">
        <v>8204</v>
      </c>
    </row>
    <row r="145" spans="1:84" ht="24" x14ac:dyDescent="0.25">
      <c r="A145" s="82" t="s">
        <v>138</v>
      </c>
      <c r="B145" s="83" t="s">
        <v>139</v>
      </c>
      <c r="C145" s="84" t="s">
        <v>140</v>
      </c>
      <c r="D145" s="17"/>
      <c r="E145" s="11"/>
      <c r="F145" s="14" t="s">
        <v>141</v>
      </c>
      <c r="G145" s="23" t="e">
        <f ca="1">G144/G19</f>
        <v>#REF!</v>
      </c>
      <c r="H145" s="70" t="e">
        <f>IF(H19=0, 0, H144/H19)</f>
        <v>#REF!</v>
      </c>
      <c r="I145" s="70">
        <v>0.33333333333333331</v>
      </c>
      <c r="J145" s="70">
        <v>0</v>
      </c>
      <c r="K145" s="70">
        <v>0.26666666666666666</v>
      </c>
      <c r="L145" s="70">
        <v>0</v>
      </c>
      <c r="M145" s="70">
        <v>0</v>
      </c>
      <c r="N145" s="70">
        <v>0.2</v>
      </c>
      <c r="O145" s="70">
        <v>1.5333333333333334</v>
      </c>
      <c r="P145" s="70">
        <v>0.73333333333333328</v>
      </c>
      <c r="Q145" s="70">
        <v>0.13333333333333333</v>
      </c>
      <c r="R145" s="70">
        <v>5.9333333333333336</v>
      </c>
      <c r="S145" s="70">
        <v>0.93333333333333335</v>
      </c>
      <c r="T145" s="70">
        <v>0</v>
      </c>
      <c r="U145" s="70">
        <v>0</v>
      </c>
      <c r="V145" s="70">
        <v>0.2</v>
      </c>
      <c r="W145" s="70">
        <v>0.2</v>
      </c>
      <c r="X145" s="70">
        <v>2.0666666666666669</v>
      </c>
      <c r="Y145" s="70">
        <v>0</v>
      </c>
      <c r="Z145" s="70">
        <v>0.33333333333333331</v>
      </c>
      <c r="AA145" s="70">
        <v>0</v>
      </c>
      <c r="AB145" s="70">
        <v>0</v>
      </c>
      <c r="AC145" s="70">
        <v>0</v>
      </c>
      <c r="AD145" s="70">
        <v>2.6666666666666665</v>
      </c>
      <c r="AE145" s="70">
        <v>0.53333333333333333</v>
      </c>
      <c r="AF145" s="70">
        <v>6.6666666666666666E-2</v>
      </c>
      <c r="AG145" s="70">
        <v>0</v>
      </c>
      <c r="AH145" s="70">
        <v>3.8</v>
      </c>
      <c r="AI145" s="70">
        <v>0</v>
      </c>
      <c r="AJ145" s="70">
        <v>0</v>
      </c>
      <c r="AK145" s="70">
        <v>0</v>
      </c>
      <c r="AL145" s="70">
        <v>0</v>
      </c>
      <c r="AM145" s="70">
        <v>0</v>
      </c>
      <c r="AN145" s="70">
        <v>0</v>
      </c>
      <c r="AO145" s="70">
        <v>0</v>
      </c>
      <c r="AP145" s="70">
        <v>0.33333333333333331</v>
      </c>
      <c r="AQ145" s="70">
        <v>0.8</v>
      </c>
      <c r="AR145" s="70">
        <v>0.2</v>
      </c>
      <c r="AS145" s="70">
        <v>0</v>
      </c>
      <c r="AT145" s="70">
        <v>0</v>
      </c>
      <c r="AU145" s="70">
        <v>0</v>
      </c>
      <c r="AV145" s="70">
        <v>0.93333333333333335</v>
      </c>
      <c r="AW145" s="70">
        <v>0</v>
      </c>
      <c r="AX145" s="70">
        <v>0.46666666666666667</v>
      </c>
      <c r="AY145" s="70">
        <v>1.7333333333333334</v>
      </c>
      <c r="AZ145" s="70">
        <v>3.5333333333333332</v>
      </c>
      <c r="BA145" s="70">
        <v>1.5333333333333334</v>
      </c>
      <c r="BB145" s="70">
        <v>1.3333333333333333</v>
      </c>
      <c r="BC145" s="70">
        <v>0.8</v>
      </c>
      <c r="BD145" s="70">
        <v>347.33333333333331</v>
      </c>
      <c r="BE145" s="70">
        <v>333.13333333333333</v>
      </c>
      <c r="BF145" s="70">
        <v>0</v>
      </c>
      <c r="BG145" s="70">
        <v>320.42857142857144</v>
      </c>
      <c r="BH145" s="70">
        <v>307.21428571428572</v>
      </c>
      <c r="BI145" s="70">
        <v>276</v>
      </c>
      <c r="BJ145" s="70">
        <v>257.53333333333336</v>
      </c>
      <c r="BK145" s="70">
        <v>244.06666666666666</v>
      </c>
      <c r="BL145" s="70">
        <v>215.625</v>
      </c>
      <c r="BM145" s="70">
        <v>0</v>
      </c>
      <c r="BN145" s="70">
        <v>183.3125</v>
      </c>
      <c r="BO145" s="70">
        <v>167.25</v>
      </c>
      <c r="BP145" s="70">
        <v>157.375</v>
      </c>
      <c r="BQ145" s="70">
        <v>146.9375</v>
      </c>
      <c r="BR145" s="70">
        <v>99.166666666666671</v>
      </c>
      <c r="BS145" s="70">
        <v>83.722222222222229</v>
      </c>
      <c r="BT145" s="70">
        <v>80.9375</v>
      </c>
      <c r="BU145" s="70">
        <v>54.29032258064516</v>
      </c>
      <c r="BV145" s="70">
        <v>45.161290322580648</v>
      </c>
      <c r="BW145" s="70">
        <v>35.258064516129032</v>
      </c>
      <c r="BX145" s="70">
        <v>23.387096774193548</v>
      </c>
      <c r="BY145" s="70">
        <v>13.548387096774194</v>
      </c>
      <c r="BZ145" s="70">
        <v>4.3939393939393936</v>
      </c>
      <c r="CA145" s="70">
        <v>0.30769230769230771</v>
      </c>
      <c r="CB145" s="70">
        <v>2.6153846153846154</v>
      </c>
      <c r="CC145" s="70">
        <v>1.641025641025641</v>
      </c>
      <c r="CD145" s="70">
        <v>708.77777777777783</v>
      </c>
      <c r="CE145" s="70">
        <v>930.66666666666663</v>
      </c>
      <c r="CF145" s="70">
        <v>820.4</v>
      </c>
    </row>
    <row r="146" spans="1:84" x14ac:dyDescent="0.25">
      <c r="A146" s="17"/>
      <c r="B146" s="17"/>
      <c r="C146" s="17"/>
      <c r="D146" s="17"/>
      <c r="E146" s="11"/>
      <c r="F146" s="52" t="s">
        <v>142</v>
      </c>
      <c r="G146" s="111" t="e">
        <f ca="1">(INDIRECT("H146")+INDIRECT("I146")+INDIRECT("J146")+INDIRECT("K146")+INDIRECT("L146")+INDIRECT("M146")+INDIRECT("N146")+INDIRECT("O146")+INDIRECT("P146")+INDIRECT("Q146")+INDIRECT("R146")+INDIRECT("S146")) / 12</f>
        <v>#REF!</v>
      </c>
      <c r="H146" s="80" t="e">
        <f>#REF!</f>
        <v>#REF!</v>
      </c>
      <c r="I146" s="80">
        <v>3128</v>
      </c>
      <c r="J146" s="80">
        <v>2974</v>
      </c>
      <c r="K146" s="80">
        <v>2923</v>
      </c>
      <c r="L146" s="80">
        <v>2840</v>
      </c>
      <c r="M146" s="80">
        <v>2819</v>
      </c>
      <c r="N146" s="80">
        <v>2740</v>
      </c>
      <c r="O146" s="80">
        <v>2652</v>
      </c>
      <c r="P146" s="80">
        <v>2624</v>
      </c>
      <c r="Q146" s="80">
        <v>2554</v>
      </c>
      <c r="R146" s="80">
        <v>2466</v>
      </c>
      <c r="S146" s="80">
        <v>2359</v>
      </c>
      <c r="T146" s="80">
        <v>2311</v>
      </c>
      <c r="U146" s="80">
        <v>2202</v>
      </c>
      <c r="V146" s="80">
        <v>2168</v>
      </c>
      <c r="W146" s="80">
        <v>1991</v>
      </c>
      <c r="X146" s="80">
        <v>1886</v>
      </c>
      <c r="Y146" s="80">
        <v>1720</v>
      </c>
      <c r="Z146" s="80">
        <v>1897</v>
      </c>
      <c r="AA146" s="80">
        <v>1811</v>
      </c>
      <c r="AB146" s="80">
        <v>1701</v>
      </c>
      <c r="AC146" s="80">
        <v>1425</v>
      </c>
      <c r="AD146" s="80">
        <v>1329</v>
      </c>
      <c r="AE146" s="80">
        <v>1290</v>
      </c>
      <c r="AF146" s="80">
        <v>1308</v>
      </c>
      <c r="AG146" s="80">
        <v>1184</v>
      </c>
      <c r="AH146" s="80">
        <v>1567</v>
      </c>
      <c r="AI146" s="80">
        <v>1546</v>
      </c>
      <c r="AJ146" s="80">
        <v>1576</v>
      </c>
      <c r="AK146" s="80">
        <v>1376</v>
      </c>
      <c r="AL146" s="80">
        <v>1278</v>
      </c>
      <c r="AM146" s="80">
        <v>1201</v>
      </c>
      <c r="AN146" s="80">
        <v>849</v>
      </c>
      <c r="AO146" s="80">
        <v>1013</v>
      </c>
      <c r="AP146" s="80">
        <v>1491</v>
      </c>
      <c r="AQ146" s="80">
        <v>1362</v>
      </c>
      <c r="AR146" s="80">
        <v>1364</v>
      </c>
      <c r="AS146" s="80">
        <v>1231</v>
      </c>
      <c r="AT146" s="80">
        <v>1236</v>
      </c>
      <c r="AU146" s="80">
        <v>1119</v>
      </c>
      <c r="AV146" s="80">
        <v>953</v>
      </c>
      <c r="AW146" s="80">
        <v>915</v>
      </c>
      <c r="AX146" s="80">
        <v>763</v>
      </c>
      <c r="AY146" s="80">
        <v>413</v>
      </c>
      <c r="AZ146" s="80">
        <v>835</v>
      </c>
      <c r="BA146" s="80">
        <v>1608</v>
      </c>
      <c r="BB146" s="80">
        <v>1639</v>
      </c>
      <c r="BC146" s="80">
        <v>1595</v>
      </c>
      <c r="BD146" s="80">
        <v>1485</v>
      </c>
      <c r="BE146" s="80">
        <v>1512</v>
      </c>
      <c r="BF146" s="80">
        <v>1310</v>
      </c>
      <c r="BG146" s="80">
        <v>1115</v>
      </c>
      <c r="BH146" s="80">
        <v>1376</v>
      </c>
      <c r="BI146" s="80">
        <v>1507</v>
      </c>
      <c r="BJ146" s="80">
        <v>1463</v>
      </c>
      <c r="BK146" s="80">
        <v>1714</v>
      </c>
      <c r="BL146" s="80">
        <v>1655</v>
      </c>
      <c r="BM146" s="80">
        <v>2773</v>
      </c>
      <c r="BN146" s="80">
        <v>1535</v>
      </c>
      <c r="BO146" s="80">
        <v>2037</v>
      </c>
      <c r="BP146" s="80">
        <v>2239</v>
      </c>
      <c r="BQ146" s="80">
        <v>2048</v>
      </c>
      <c r="BR146" s="80">
        <v>1916</v>
      </c>
      <c r="BS146" s="80">
        <v>2341</v>
      </c>
      <c r="BT146" s="80">
        <v>2210</v>
      </c>
      <c r="BU146" s="80">
        <v>2039</v>
      </c>
      <c r="BV146" s="80">
        <v>1899</v>
      </c>
      <c r="BW146" s="80">
        <v>1692</v>
      </c>
      <c r="BX146" s="80">
        <v>1555</v>
      </c>
      <c r="BY146" s="80">
        <v>1398</v>
      </c>
      <c r="BZ146" s="80">
        <v>1543</v>
      </c>
      <c r="CA146" s="80">
        <v>1426</v>
      </c>
      <c r="CB146" s="80">
        <v>1321</v>
      </c>
      <c r="CC146" s="80">
        <v>1266</v>
      </c>
      <c r="CD146" s="80">
        <v>785</v>
      </c>
      <c r="CE146" s="80">
        <v>1224</v>
      </c>
      <c r="CF146" s="80">
        <v>1114</v>
      </c>
    </row>
    <row r="147" spans="1:84" ht="24" x14ac:dyDescent="0.25">
      <c r="A147" s="82" t="s">
        <v>143</v>
      </c>
      <c r="B147" s="83" t="s">
        <v>144</v>
      </c>
      <c r="C147" s="65" t="s">
        <v>145</v>
      </c>
      <c r="D147" s="17"/>
      <c r="E147" s="11"/>
      <c r="F147" s="14" t="s">
        <v>141</v>
      </c>
      <c r="G147" s="23" t="e">
        <f ca="1">G146/G19</f>
        <v>#REF!</v>
      </c>
      <c r="H147" s="81" t="e">
        <f>IF(H19=0, 0, H146/H19)</f>
        <v>#REF!</v>
      </c>
      <c r="I147" s="81">
        <v>208.53333333333333</v>
      </c>
      <c r="J147" s="81">
        <v>198.26666666666668</v>
      </c>
      <c r="K147" s="81">
        <v>194.86666666666667</v>
      </c>
      <c r="L147" s="81">
        <v>189.33333333333334</v>
      </c>
      <c r="M147" s="81">
        <v>187.93333333333334</v>
      </c>
      <c r="N147" s="81">
        <v>182.66666666666666</v>
      </c>
      <c r="O147" s="81">
        <v>176.8</v>
      </c>
      <c r="P147" s="81">
        <v>174.93333333333334</v>
      </c>
      <c r="Q147" s="81">
        <v>170.26666666666668</v>
      </c>
      <c r="R147" s="81">
        <v>164.4</v>
      </c>
      <c r="S147" s="81">
        <v>157.26666666666668</v>
      </c>
      <c r="T147" s="81">
        <v>0</v>
      </c>
      <c r="U147" s="81">
        <v>146.80000000000001</v>
      </c>
      <c r="V147" s="81">
        <v>144.53333333333333</v>
      </c>
      <c r="W147" s="81">
        <v>132.73333333333332</v>
      </c>
      <c r="X147" s="81">
        <v>125.73333333333333</v>
      </c>
      <c r="Y147" s="81">
        <v>114.66666666666667</v>
      </c>
      <c r="Z147" s="81">
        <v>126.46666666666667</v>
      </c>
      <c r="AA147" s="81">
        <v>120.73333333333333</v>
      </c>
      <c r="AB147" s="81">
        <v>113.4</v>
      </c>
      <c r="AC147" s="81">
        <v>95</v>
      </c>
      <c r="AD147" s="81">
        <v>88.6</v>
      </c>
      <c r="AE147" s="81">
        <v>86</v>
      </c>
      <c r="AF147" s="81">
        <v>87.2</v>
      </c>
      <c r="AG147" s="81">
        <v>78.933333333333337</v>
      </c>
      <c r="AH147" s="81">
        <v>104.46666666666667</v>
      </c>
      <c r="AI147" s="81">
        <v>103.06666666666666</v>
      </c>
      <c r="AJ147" s="81">
        <v>105.06666666666666</v>
      </c>
      <c r="AK147" s="81">
        <v>91.733333333333334</v>
      </c>
      <c r="AL147" s="81">
        <v>85.2</v>
      </c>
      <c r="AM147" s="81">
        <v>80.066666666666663</v>
      </c>
      <c r="AN147" s="81">
        <v>56.6</v>
      </c>
      <c r="AO147" s="81">
        <v>67.533333333333331</v>
      </c>
      <c r="AP147" s="81">
        <v>99.4</v>
      </c>
      <c r="AQ147" s="81">
        <v>90.8</v>
      </c>
      <c r="AR147" s="81">
        <v>90.933333333333337</v>
      </c>
      <c r="AS147" s="81">
        <v>82.066666666666663</v>
      </c>
      <c r="AT147" s="81">
        <v>82.4</v>
      </c>
      <c r="AU147" s="81">
        <v>74.599999999999994</v>
      </c>
      <c r="AV147" s="81">
        <v>63.533333333333331</v>
      </c>
      <c r="AW147" s="81">
        <v>61</v>
      </c>
      <c r="AX147" s="81">
        <v>50.866666666666667</v>
      </c>
      <c r="AY147" s="81">
        <v>27.533333333333335</v>
      </c>
      <c r="AZ147" s="81">
        <v>55.666666666666664</v>
      </c>
      <c r="BA147" s="81">
        <v>107.2</v>
      </c>
      <c r="BB147" s="81">
        <v>109.26666666666667</v>
      </c>
      <c r="BC147" s="81">
        <v>106.33333333333333</v>
      </c>
      <c r="BD147" s="81">
        <v>99</v>
      </c>
      <c r="BE147" s="81">
        <v>100.8</v>
      </c>
      <c r="BF147" s="81">
        <v>0</v>
      </c>
      <c r="BG147" s="81">
        <v>79.642857142857139</v>
      </c>
      <c r="BH147" s="81">
        <v>98.285714285714292</v>
      </c>
      <c r="BI147" s="81">
        <v>100.46666666666667</v>
      </c>
      <c r="BJ147" s="81">
        <v>97.533333333333331</v>
      </c>
      <c r="BK147" s="81">
        <v>114.26666666666667</v>
      </c>
      <c r="BL147" s="81">
        <v>103.4375</v>
      </c>
      <c r="BM147" s="81">
        <v>0</v>
      </c>
      <c r="BN147" s="81">
        <v>95.9375</v>
      </c>
      <c r="BO147" s="81">
        <v>127.3125</v>
      </c>
      <c r="BP147" s="81">
        <v>139.9375</v>
      </c>
      <c r="BQ147" s="81">
        <v>128</v>
      </c>
      <c r="BR147" s="81">
        <v>106.44444444444444</v>
      </c>
      <c r="BS147" s="81">
        <v>130.05555555555554</v>
      </c>
      <c r="BT147" s="81">
        <v>138.125</v>
      </c>
      <c r="BU147" s="81">
        <v>65.774193548387103</v>
      </c>
      <c r="BV147" s="81">
        <v>61.258064516129032</v>
      </c>
      <c r="BW147" s="81">
        <v>54.58064516129032</v>
      </c>
      <c r="BX147" s="81">
        <v>50.161290322580648</v>
      </c>
      <c r="BY147" s="81">
        <v>45.096774193548384</v>
      </c>
      <c r="BZ147" s="81">
        <v>46.757575757575758</v>
      </c>
      <c r="CA147" s="81">
        <v>36.564102564102562</v>
      </c>
      <c r="CB147" s="81">
        <v>33.871794871794869</v>
      </c>
      <c r="CC147" s="81">
        <v>32.46153846153846</v>
      </c>
      <c r="CD147" s="81">
        <v>87.222222222222229</v>
      </c>
      <c r="CE147" s="81">
        <v>136</v>
      </c>
      <c r="CF147" s="81">
        <v>111.4</v>
      </c>
    </row>
    <row r="148" spans="1:84" x14ac:dyDescent="0.25">
      <c r="A148" s="17"/>
      <c r="B148" s="17"/>
      <c r="C148" s="17"/>
      <c r="D148" s="17"/>
      <c r="E148" s="11"/>
      <c r="F148" s="129" t="s">
        <v>146</v>
      </c>
      <c r="G148" s="111" t="e">
        <f ca="1">(INDIRECT("H148")+INDIRECT("I148")+INDIRECT("J148")+INDIRECT("K148")+INDIRECT("L148")+INDIRECT("M148")+INDIRECT("N148")+INDIRECT("O148")+INDIRECT("P148")+INDIRECT("Q148")+INDIRECT("R148")+INDIRECT("S148")) / 12</f>
        <v>#REF!</v>
      </c>
      <c r="H148" s="80" t="e">
        <f>H150+H152</f>
        <v>#REF!</v>
      </c>
      <c r="I148" s="80">
        <v>280</v>
      </c>
      <c r="J148" s="80">
        <v>272</v>
      </c>
      <c r="K148" s="80">
        <v>269</v>
      </c>
      <c r="L148" s="80">
        <v>264</v>
      </c>
      <c r="M148" s="80">
        <v>262</v>
      </c>
      <c r="N148" s="80">
        <v>263</v>
      </c>
      <c r="O148" s="80">
        <v>259</v>
      </c>
      <c r="P148" s="80">
        <v>252</v>
      </c>
      <c r="Q148" s="80">
        <v>253</v>
      </c>
      <c r="R148" s="80">
        <v>244</v>
      </c>
      <c r="S148" s="80">
        <v>244</v>
      </c>
      <c r="T148" s="80">
        <v>243</v>
      </c>
      <c r="U148" s="80">
        <v>244</v>
      </c>
      <c r="V148" s="80">
        <v>242</v>
      </c>
      <c r="W148" s="80">
        <v>246</v>
      </c>
      <c r="X148" s="80">
        <v>242</v>
      </c>
      <c r="Y148" s="80">
        <v>242</v>
      </c>
      <c r="Z148" s="80">
        <v>239</v>
      </c>
      <c r="AA148" s="80">
        <v>242</v>
      </c>
      <c r="AB148" s="80">
        <v>236</v>
      </c>
      <c r="AC148" s="80">
        <v>215</v>
      </c>
      <c r="AD148" s="80">
        <v>215</v>
      </c>
      <c r="AE148" s="80">
        <v>219</v>
      </c>
      <c r="AF148" s="80">
        <v>213</v>
      </c>
      <c r="AG148" s="80">
        <v>217</v>
      </c>
      <c r="AH148" s="80">
        <v>214</v>
      </c>
      <c r="AI148" s="80">
        <v>202</v>
      </c>
      <c r="AJ148" s="80">
        <v>204</v>
      </c>
      <c r="AK148" s="80">
        <v>199</v>
      </c>
      <c r="AL148" s="80">
        <v>199</v>
      </c>
      <c r="AM148" s="80">
        <v>195</v>
      </c>
      <c r="AN148" s="80">
        <v>184</v>
      </c>
      <c r="AO148" s="80">
        <v>174</v>
      </c>
      <c r="AP148" s="80">
        <v>167</v>
      </c>
      <c r="AQ148" s="80">
        <v>40</v>
      </c>
      <c r="AR148" s="80">
        <v>144</v>
      </c>
      <c r="AS148" s="80">
        <v>139</v>
      </c>
      <c r="AT148" s="80">
        <v>382</v>
      </c>
      <c r="AU148" s="80">
        <v>379</v>
      </c>
      <c r="AV148" s="80">
        <v>389</v>
      </c>
      <c r="AW148" s="80">
        <v>389</v>
      </c>
      <c r="AX148" s="80">
        <v>387</v>
      </c>
      <c r="AY148" s="80">
        <v>388</v>
      </c>
      <c r="AZ148" s="80">
        <v>390</v>
      </c>
      <c r="BA148" s="80">
        <v>385</v>
      </c>
      <c r="BB148" s="80">
        <v>382</v>
      </c>
      <c r="BC148" s="80">
        <v>381</v>
      </c>
      <c r="BD148" s="80">
        <v>363</v>
      </c>
      <c r="BE148" s="80">
        <v>367</v>
      </c>
      <c r="BF148" s="80">
        <v>361</v>
      </c>
      <c r="BG148" s="80">
        <v>365</v>
      </c>
      <c r="BH148" s="80">
        <v>359</v>
      </c>
      <c r="BI148" s="80">
        <v>354</v>
      </c>
      <c r="BJ148" s="80">
        <v>359</v>
      </c>
      <c r="BK148" s="80">
        <v>360</v>
      </c>
      <c r="BL148" s="80">
        <v>362</v>
      </c>
      <c r="BM148" s="80">
        <v>369</v>
      </c>
      <c r="BN148" s="80">
        <v>375</v>
      </c>
      <c r="BO148" s="80">
        <v>375</v>
      </c>
      <c r="BP148" s="80">
        <v>365</v>
      </c>
      <c r="BQ148" s="80">
        <v>357</v>
      </c>
      <c r="BR148" s="80">
        <v>356</v>
      </c>
      <c r="BS148" s="80">
        <v>362</v>
      </c>
      <c r="BT148" s="80">
        <v>359</v>
      </c>
      <c r="BU148" s="80">
        <v>367</v>
      </c>
      <c r="BV148" s="80">
        <v>369</v>
      </c>
      <c r="BW148" s="80">
        <v>367</v>
      </c>
      <c r="BX148" s="80">
        <v>376</v>
      </c>
      <c r="BY148" s="80">
        <v>389</v>
      </c>
      <c r="BZ148" s="80">
        <v>389</v>
      </c>
      <c r="CA148" s="80">
        <v>392</v>
      </c>
      <c r="CB148" s="80">
        <v>389</v>
      </c>
      <c r="CC148" s="80">
        <v>390</v>
      </c>
      <c r="CD148" s="80">
        <v>388</v>
      </c>
      <c r="CE148" s="80">
        <v>380</v>
      </c>
      <c r="CF148" s="80">
        <v>379</v>
      </c>
    </row>
    <row r="149" spans="1:84" x14ac:dyDescent="0.25">
      <c r="A149" s="17"/>
      <c r="B149" s="17"/>
      <c r="C149" s="17"/>
      <c r="D149" s="17"/>
      <c r="E149" s="11"/>
      <c r="F149" s="14" t="s">
        <v>147</v>
      </c>
      <c r="G149" s="23" t="e">
        <f ca="1">G148/G8</f>
        <v>#REF!</v>
      </c>
      <c r="H149" s="110" t="e">
        <f>IF(H8 = 0, 0, H148/H8)</f>
        <v>#REF!</v>
      </c>
      <c r="I149" s="110">
        <v>5.2119204065297917E-3</v>
      </c>
      <c r="J149" s="110">
        <v>5.0561380028254889E-3</v>
      </c>
      <c r="K149" s="110">
        <v>4.9870226177233965E-3</v>
      </c>
      <c r="L149" s="110">
        <v>4.8916970853638197E-3</v>
      </c>
      <c r="M149" s="110">
        <v>4.8446745562130177E-3</v>
      </c>
      <c r="N149" s="110">
        <v>4.8593917445770669E-3</v>
      </c>
      <c r="O149" s="110">
        <v>4.7798324290407113E-3</v>
      </c>
      <c r="P149" s="110">
        <v>4.6427650245034818E-3</v>
      </c>
      <c r="Q149" s="110">
        <v>4.6550994498518834E-3</v>
      </c>
      <c r="R149" s="110">
        <v>4.480105759873676E-3</v>
      </c>
      <c r="S149" s="110">
        <v>4.4755039527504172E-3</v>
      </c>
      <c r="T149" s="110">
        <v>4.4458267774159319E-3</v>
      </c>
      <c r="U149" s="110">
        <v>4.4580052253667809E-3</v>
      </c>
      <c r="V149" s="110">
        <v>4.4154138082031823E-3</v>
      </c>
      <c r="W149" s="110">
        <v>4.4822622670043551E-3</v>
      </c>
      <c r="X149" s="110">
        <v>4.4108265743187823E-3</v>
      </c>
      <c r="Y149" s="110">
        <v>4.4066500355081301E-3</v>
      </c>
      <c r="Z149" s="110">
        <v>4.3406403806687125E-3</v>
      </c>
      <c r="AA149" s="110">
        <v>4.3901023147812209E-3</v>
      </c>
      <c r="AB149" s="110">
        <v>4.279936889066212E-3</v>
      </c>
      <c r="AC149" s="110">
        <v>3.8954921003043919E-3</v>
      </c>
      <c r="AD149" s="110">
        <v>3.8928118776027521E-3</v>
      </c>
      <c r="AE149" s="110">
        <v>3.9610765446389815E-3</v>
      </c>
      <c r="AF149" s="110">
        <v>3.8474043567790182E-3</v>
      </c>
      <c r="AG149" s="110">
        <v>3.9158365814927097E-3</v>
      </c>
      <c r="AH149" s="110">
        <v>3.8564117350248684E-3</v>
      </c>
      <c r="AI149" s="110">
        <v>3.6385251364446924E-3</v>
      </c>
      <c r="AJ149" s="110">
        <v>3.6686028737389176E-3</v>
      </c>
      <c r="AK149" s="110">
        <v>3.5754069495849655E-3</v>
      </c>
      <c r="AL149" s="110">
        <v>3.5728392401881575E-3</v>
      </c>
      <c r="AM149" s="110">
        <v>3.4941227064220182E-3</v>
      </c>
      <c r="AN149" s="110">
        <v>3.2933006389719174E-3</v>
      </c>
      <c r="AO149" s="110">
        <v>3.1806383212079114E-3</v>
      </c>
      <c r="AP149" s="110">
        <v>3.0513987100074915E-3</v>
      </c>
      <c r="AQ149" s="110">
        <v>7.1223802994960911E-4</v>
      </c>
      <c r="AR149" s="110">
        <v>2.6224253792500592E-3</v>
      </c>
      <c r="AS149" s="110">
        <v>2.5292041195094437E-3</v>
      </c>
      <c r="AT149" s="110">
        <v>6.9508888767581926E-3</v>
      </c>
      <c r="AU149" s="110">
        <v>6.8896564261043446E-3</v>
      </c>
      <c r="AV149" s="110">
        <v>7.0659182969138833E-3</v>
      </c>
      <c r="AW149" s="110">
        <v>7.0639936079029565E-3</v>
      </c>
      <c r="AX149" s="110">
        <v>7.0244858693481928E-3</v>
      </c>
      <c r="AY149" s="110">
        <v>7.031150897921461E-3</v>
      </c>
      <c r="AZ149" s="110">
        <v>7.0419992055180385E-3</v>
      </c>
      <c r="BA149" s="110">
        <v>6.9428164391466644E-3</v>
      </c>
      <c r="BB149" s="110">
        <v>6.8848677096099778E-3</v>
      </c>
      <c r="BC149" s="110">
        <v>6.860414866032844E-3</v>
      </c>
      <c r="BD149" s="110">
        <v>6.5411298315163529E-3</v>
      </c>
      <c r="BE149" s="110">
        <v>6.6026194588370756E-3</v>
      </c>
      <c r="BF149" s="110">
        <v>6.4785901439287892E-3</v>
      </c>
      <c r="BG149" s="110">
        <v>6.5125075830567746E-3</v>
      </c>
      <c r="BH149" s="110">
        <v>6.3745161404879435E-3</v>
      </c>
      <c r="BI149" s="110">
        <v>6.2857345786427078E-3</v>
      </c>
      <c r="BJ149" s="110">
        <v>6.3608497670050853E-3</v>
      </c>
      <c r="BK149" s="110">
        <v>6.3507744416610801E-3</v>
      </c>
      <c r="BL149" s="110">
        <v>6.3591329093911396E-3</v>
      </c>
      <c r="BM149" s="110">
        <v>6.4820995678600288E-3</v>
      </c>
      <c r="BN149" s="110">
        <v>6.56202425324164E-3</v>
      </c>
      <c r="BO149" s="110">
        <v>6.5528509270099781E-3</v>
      </c>
      <c r="BP149" s="110">
        <v>6.3732080808786293E-3</v>
      </c>
      <c r="BQ149" s="110">
        <v>6.2334124877776228E-3</v>
      </c>
      <c r="BR149" s="110">
        <v>6.2005782561744523E-3</v>
      </c>
      <c r="BS149" s="110">
        <v>6.2222833373440133E-3</v>
      </c>
      <c r="BT149" s="110">
        <v>6.1707174533328748E-3</v>
      </c>
      <c r="BU149" s="110">
        <v>6.3082264773625767E-3</v>
      </c>
      <c r="BV149" s="110">
        <v>6.3021980837218838E-3</v>
      </c>
      <c r="BW149" s="110">
        <v>6.2306882618586804E-3</v>
      </c>
      <c r="BX149" s="110">
        <v>6.3336983070832985E-3</v>
      </c>
      <c r="BY149" s="110">
        <v>6.4970854976366642E-3</v>
      </c>
      <c r="BZ149" s="110">
        <v>6.4658754695655065E-3</v>
      </c>
      <c r="CA149" s="110">
        <v>6.4842690309987756E-3</v>
      </c>
      <c r="CB149" s="110">
        <v>6.421791167973586E-3</v>
      </c>
      <c r="CC149" s="110">
        <v>6.4195417434816963E-3</v>
      </c>
      <c r="CD149" s="110">
        <v>6.3827337182713979E-3</v>
      </c>
      <c r="CE149" s="110">
        <v>6.2475338682099167E-3</v>
      </c>
      <c r="CF149" s="110">
        <v>6.2133184694580148E-3</v>
      </c>
    </row>
    <row r="150" spans="1:84" x14ac:dyDescent="0.25">
      <c r="A150" s="17"/>
      <c r="B150" s="17"/>
      <c r="C150" s="17"/>
      <c r="D150" s="17"/>
      <c r="E150" s="11"/>
      <c r="F150" s="158" t="s">
        <v>148</v>
      </c>
      <c r="G150" s="111" t="e">
        <f ca="1">(INDIRECT("H150")+INDIRECT("I150")+INDIRECT("J150")+INDIRECT("K150")+INDIRECT("L150")+INDIRECT("M150")+INDIRECT("N150")+INDIRECT("O150")+INDIRECT("P150")+INDIRECT("Q150")+INDIRECT("R150")+INDIRECT("S150")) / 12</f>
        <v>#REF!</v>
      </c>
      <c r="H150" s="150" t="e">
        <f>#REF!</f>
        <v>#REF!</v>
      </c>
      <c r="I150" s="150">
        <v>36</v>
      </c>
      <c r="J150" s="150">
        <v>36</v>
      </c>
      <c r="K150" s="150">
        <v>36</v>
      </c>
      <c r="L150" s="150">
        <v>36</v>
      </c>
      <c r="M150" s="150">
        <v>36</v>
      </c>
      <c r="N150" s="150">
        <v>36</v>
      </c>
      <c r="O150" s="150">
        <v>36</v>
      </c>
      <c r="P150" s="150">
        <v>36</v>
      </c>
      <c r="Q150" s="150">
        <v>36</v>
      </c>
      <c r="R150" s="150">
        <v>36</v>
      </c>
      <c r="S150" s="150">
        <v>36</v>
      </c>
      <c r="T150" s="150">
        <v>36</v>
      </c>
      <c r="U150" s="150">
        <v>36</v>
      </c>
      <c r="V150" s="150">
        <v>36</v>
      </c>
      <c r="W150" s="150">
        <v>36</v>
      </c>
      <c r="X150" s="150">
        <v>36</v>
      </c>
      <c r="Y150" s="150">
        <v>37</v>
      </c>
      <c r="Z150" s="150">
        <v>37</v>
      </c>
      <c r="AA150" s="150">
        <v>37</v>
      </c>
      <c r="AB150" s="150">
        <v>37</v>
      </c>
      <c r="AC150" s="150">
        <v>37</v>
      </c>
      <c r="AD150" s="150">
        <v>37</v>
      </c>
      <c r="AE150" s="150">
        <v>37</v>
      </c>
      <c r="AF150" s="150">
        <v>37</v>
      </c>
      <c r="AG150" s="150">
        <v>37</v>
      </c>
      <c r="AH150" s="150">
        <v>37</v>
      </c>
      <c r="AI150" s="150">
        <v>37</v>
      </c>
      <c r="AJ150" s="150">
        <v>37</v>
      </c>
      <c r="AK150" s="150">
        <v>37</v>
      </c>
      <c r="AL150" s="150">
        <v>37</v>
      </c>
      <c r="AM150" s="150">
        <v>37</v>
      </c>
      <c r="AN150" s="150">
        <v>41</v>
      </c>
      <c r="AO150" s="150">
        <v>41</v>
      </c>
      <c r="AP150" s="150">
        <v>41</v>
      </c>
      <c r="AQ150" s="150">
        <v>40</v>
      </c>
      <c r="AR150" s="150">
        <v>40</v>
      </c>
      <c r="AS150" s="150">
        <v>40</v>
      </c>
      <c r="AT150" s="150">
        <v>40</v>
      </c>
      <c r="AU150" s="150">
        <v>40</v>
      </c>
      <c r="AV150" s="150">
        <v>40</v>
      </c>
      <c r="AW150" s="150">
        <v>40</v>
      </c>
      <c r="AX150" s="150">
        <v>40</v>
      </c>
      <c r="AY150" s="150">
        <v>40</v>
      </c>
      <c r="AZ150" s="150">
        <v>40</v>
      </c>
      <c r="BA150" s="150">
        <v>40</v>
      </c>
      <c r="BB150" s="150">
        <v>40</v>
      </c>
      <c r="BC150" s="150">
        <v>40</v>
      </c>
      <c r="BD150" s="150">
        <v>39</v>
      </c>
      <c r="BE150" s="150">
        <v>39</v>
      </c>
      <c r="BF150" s="150">
        <v>39</v>
      </c>
      <c r="BG150" s="150">
        <v>40</v>
      </c>
      <c r="BH150" s="150">
        <v>40</v>
      </c>
      <c r="BI150" s="150">
        <v>40</v>
      </c>
      <c r="BJ150" s="150">
        <v>40</v>
      </c>
      <c r="BK150" s="150">
        <v>39</v>
      </c>
      <c r="BL150" s="150">
        <v>40</v>
      </c>
      <c r="BM150" s="150">
        <v>40</v>
      </c>
      <c r="BN150" s="150">
        <v>44</v>
      </c>
      <c r="BO150" s="150">
        <v>43</v>
      </c>
      <c r="BP150" s="150">
        <v>43</v>
      </c>
      <c r="BQ150" s="150">
        <v>42</v>
      </c>
      <c r="BR150" s="150">
        <v>42</v>
      </c>
      <c r="BS150" s="150">
        <v>41</v>
      </c>
      <c r="BT150" s="150">
        <v>41</v>
      </c>
      <c r="BU150" s="150">
        <v>41</v>
      </c>
      <c r="BV150" s="150">
        <v>41</v>
      </c>
      <c r="BW150" s="150">
        <v>41</v>
      </c>
      <c r="BX150" s="150">
        <v>41</v>
      </c>
      <c r="BY150" s="150">
        <v>41</v>
      </c>
      <c r="BZ150" s="150">
        <v>42</v>
      </c>
      <c r="CA150" s="150">
        <v>39</v>
      </c>
      <c r="CB150" s="150">
        <v>39</v>
      </c>
      <c r="CC150" s="150">
        <v>39</v>
      </c>
      <c r="CD150" s="150">
        <v>39</v>
      </c>
      <c r="CE150" s="150">
        <v>39</v>
      </c>
      <c r="CF150" s="150">
        <v>39</v>
      </c>
    </row>
    <row r="151" spans="1:84" x14ac:dyDescent="0.25">
      <c r="A151" s="17"/>
      <c r="B151" s="17"/>
      <c r="C151" s="17"/>
      <c r="D151" s="17"/>
      <c r="E151" s="11"/>
      <c r="F151" s="14" t="s">
        <v>149</v>
      </c>
      <c r="G151" s="23" t="e">
        <f ca="1">G150/G8</f>
        <v>#REF!</v>
      </c>
      <c r="H151" s="107" t="e">
        <f>IF(H8 = 0, 0, H150/H8)</f>
        <v>#REF!</v>
      </c>
      <c r="I151" s="107">
        <v>6.7010405226811608E-4</v>
      </c>
      <c r="J151" s="107">
        <v>6.6919473566807942E-4</v>
      </c>
      <c r="K151" s="107">
        <v>6.6740823136818685E-4</v>
      </c>
      <c r="L151" s="107">
        <v>6.6704960254961184E-4</v>
      </c>
      <c r="M151" s="107">
        <v>6.6568047337278106E-4</v>
      </c>
      <c r="N151" s="107">
        <v>6.6516388899153758E-4</v>
      </c>
      <c r="O151" s="107">
        <v>6.6437825268519544E-4</v>
      </c>
      <c r="P151" s="107">
        <v>6.6325214635764033E-4</v>
      </c>
      <c r="Q151" s="107">
        <v>6.6238569246904265E-4</v>
      </c>
      <c r="R151" s="107">
        <v>6.6099921047316527E-4</v>
      </c>
      <c r="S151" s="107">
        <v>6.6032025532383211E-4</v>
      </c>
      <c r="T151" s="107">
        <v>6.5864100406161949E-4</v>
      </c>
      <c r="U151" s="107">
        <v>6.5773847587378726E-4</v>
      </c>
      <c r="V151" s="107">
        <v>6.5683841774923373E-4</v>
      </c>
      <c r="W151" s="107">
        <v>6.5594081956161284E-4</v>
      </c>
      <c r="X151" s="107">
        <v>6.5615601932014951E-4</v>
      </c>
      <c r="Y151" s="107">
        <v>6.737440136933919E-4</v>
      </c>
      <c r="Z151" s="107">
        <v>6.7198198361816889E-4</v>
      </c>
      <c r="AA151" s="107">
        <v>6.7121399027646764E-4</v>
      </c>
      <c r="AB151" s="107">
        <v>6.7100705464173661E-4</v>
      </c>
      <c r="AC151" s="107">
        <v>6.7038701261052324E-4</v>
      </c>
      <c r="AD151" s="107">
        <v>6.6992576498279925E-4</v>
      </c>
      <c r="AE151" s="107">
        <v>6.6922297786138043E-4</v>
      </c>
      <c r="AF151" s="107">
        <v>6.683284563418952E-4</v>
      </c>
      <c r="AG151" s="107">
        <v>6.6767720513930993E-4</v>
      </c>
      <c r="AH151" s="107">
        <v>6.6676277661644921E-4</v>
      </c>
      <c r="AI151" s="107">
        <v>6.6646252499234467E-4</v>
      </c>
      <c r="AJ151" s="107">
        <v>6.6538385455068604E-4</v>
      </c>
      <c r="AK151" s="107">
        <v>6.6477415645549605E-4</v>
      </c>
      <c r="AL151" s="107">
        <v>6.6429674315056191E-4</v>
      </c>
      <c r="AM151" s="107">
        <v>6.6298738532110095E-4</v>
      </c>
      <c r="AN151" s="107">
        <v>7.3383329455352505E-4</v>
      </c>
      <c r="AO151" s="107">
        <v>7.4946075384784122E-4</v>
      </c>
      <c r="AP151" s="107">
        <v>7.4914579107968353E-4</v>
      </c>
      <c r="AQ151" s="107">
        <v>7.1223802994960911E-4</v>
      </c>
      <c r="AR151" s="107">
        <v>7.2845149423612758E-4</v>
      </c>
      <c r="AS151" s="107">
        <v>7.2782852359983983E-4</v>
      </c>
      <c r="AT151" s="107">
        <v>7.2784176719981075E-4</v>
      </c>
      <c r="AU151" s="107">
        <v>7.2714051990547168E-4</v>
      </c>
      <c r="AV151" s="107">
        <v>7.2657257551813704E-4</v>
      </c>
      <c r="AW151" s="107">
        <v>7.2637466405171792E-4</v>
      </c>
      <c r="AX151" s="107">
        <v>7.2604505109542046E-4</v>
      </c>
      <c r="AY151" s="107">
        <v>7.248609173114909E-4</v>
      </c>
      <c r="AZ151" s="107">
        <v>7.2225632877108089E-4</v>
      </c>
      <c r="BA151" s="107">
        <v>7.2133157809316001E-4</v>
      </c>
      <c r="BB151" s="107">
        <v>7.2092855598010236E-4</v>
      </c>
      <c r="BC151" s="107">
        <v>7.2025352924229324E-4</v>
      </c>
      <c r="BD151" s="107">
        <v>7.0276601495630232E-4</v>
      </c>
      <c r="BE151" s="107">
        <v>7.0164075993091541E-4</v>
      </c>
      <c r="BF151" s="107">
        <v>6.9990309034133737E-4</v>
      </c>
      <c r="BG151" s="107">
        <v>7.1369946115690686E-4</v>
      </c>
      <c r="BH151" s="107">
        <v>7.102524947618879E-4</v>
      </c>
      <c r="BI151" s="107">
        <v>7.102524947618879E-4</v>
      </c>
      <c r="BJ151" s="107">
        <v>7.0872977905349138E-4</v>
      </c>
      <c r="BK151" s="107">
        <v>6.8800056451328369E-4</v>
      </c>
      <c r="BL151" s="107">
        <v>7.0266661982222535E-4</v>
      </c>
      <c r="BM151" s="107">
        <v>7.0266661982222535E-4</v>
      </c>
      <c r="BN151" s="107">
        <v>7.6994417904701913E-4</v>
      </c>
      <c r="BO151" s="107">
        <v>7.5139357296381078E-4</v>
      </c>
      <c r="BP151" s="107">
        <v>7.5081629445967416E-4</v>
      </c>
      <c r="BQ151" s="107">
        <v>7.333426456208968E-4</v>
      </c>
      <c r="BR151" s="107">
        <v>7.3152889539136799E-4</v>
      </c>
      <c r="BS151" s="107">
        <v>7.047337481522225E-4</v>
      </c>
      <c r="BT151" s="107">
        <v>7.047337481522225E-4</v>
      </c>
      <c r="BU151" s="107">
        <v>7.047337481522225E-4</v>
      </c>
      <c r="BV151" s="107">
        <v>7.0024423152465376E-4</v>
      </c>
      <c r="BW151" s="107">
        <v>6.9607144069810869E-4</v>
      </c>
      <c r="BX151" s="107">
        <v>6.9064263454897672E-4</v>
      </c>
      <c r="BY151" s="107">
        <v>6.8478279023933988E-4</v>
      </c>
      <c r="BZ151" s="107">
        <v>6.9811508925900071E-4</v>
      </c>
      <c r="CA151" s="107">
        <v>6.4511860257385786E-4</v>
      </c>
      <c r="CB151" s="107">
        <v>6.4382996285596364E-4</v>
      </c>
      <c r="CC151" s="107">
        <v>6.4195417434816961E-4</v>
      </c>
      <c r="CD151" s="107">
        <v>6.4156344075408378E-4</v>
      </c>
      <c r="CE151" s="107">
        <v>6.4119426542154411E-4</v>
      </c>
      <c r="CF151" s="107">
        <v>6.3936522508934715E-4</v>
      </c>
    </row>
    <row r="152" spans="1:84" x14ac:dyDescent="0.25">
      <c r="A152" s="17"/>
      <c r="B152" s="17"/>
      <c r="C152" s="17"/>
      <c r="D152" s="17"/>
      <c r="E152" s="11"/>
      <c r="F152" s="158" t="s">
        <v>150</v>
      </c>
      <c r="G152" s="111" t="e">
        <f ca="1">(INDIRECT("H152")+INDIRECT("I152")+INDIRECT("J152")+INDIRECT("K152")+INDIRECT("L152")+INDIRECT("M152")+INDIRECT("N152")+INDIRECT("O152")+INDIRECT("P152")+INDIRECT("Q152")+INDIRECT("R152")+INDIRECT("S152")) / 12</f>
        <v>#REF!</v>
      </c>
      <c r="H152" s="150" t="e">
        <f>#REF!</f>
        <v>#REF!</v>
      </c>
      <c r="I152" s="150">
        <v>244</v>
      </c>
      <c r="J152" s="150">
        <v>236</v>
      </c>
      <c r="K152" s="150">
        <v>233</v>
      </c>
      <c r="L152" s="150">
        <v>228</v>
      </c>
      <c r="M152" s="150">
        <v>226</v>
      </c>
      <c r="N152" s="150">
        <v>227</v>
      </c>
      <c r="O152" s="150">
        <v>223</v>
      </c>
      <c r="P152" s="150">
        <v>216</v>
      </c>
      <c r="Q152" s="150">
        <v>217</v>
      </c>
      <c r="R152" s="150">
        <v>208</v>
      </c>
      <c r="S152" s="150">
        <v>208</v>
      </c>
      <c r="T152" s="150">
        <v>207</v>
      </c>
      <c r="U152" s="150">
        <v>208</v>
      </c>
      <c r="V152" s="150">
        <v>206</v>
      </c>
      <c r="W152" s="150">
        <v>210</v>
      </c>
      <c r="X152" s="150">
        <v>206</v>
      </c>
      <c r="Y152" s="150">
        <v>205</v>
      </c>
      <c r="Z152" s="150">
        <v>202</v>
      </c>
      <c r="AA152" s="150">
        <v>205</v>
      </c>
      <c r="AB152" s="150">
        <v>199</v>
      </c>
      <c r="AC152" s="150">
        <v>178</v>
      </c>
      <c r="AD152" s="150">
        <v>178</v>
      </c>
      <c r="AE152" s="150">
        <v>182</v>
      </c>
      <c r="AF152" s="150">
        <v>176</v>
      </c>
      <c r="AG152" s="150">
        <v>180</v>
      </c>
      <c r="AH152" s="150">
        <v>177</v>
      </c>
      <c r="AI152" s="150">
        <v>165</v>
      </c>
      <c r="AJ152" s="150">
        <v>167</v>
      </c>
      <c r="AK152" s="150">
        <v>162</v>
      </c>
      <c r="AL152" s="150">
        <v>162</v>
      </c>
      <c r="AM152" s="150">
        <v>158</v>
      </c>
      <c r="AN152" s="150">
        <v>143</v>
      </c>
      <c r="AO152" s="150">
        <v>133</v>
      </c>
      <c r="AP152" s="150">
        <v>126</v>
      </c>
      <c r="AQ152" s="150">
        <v>0</v>
      </c>
      <c r="AR152" s="150">
        <v>104</v>
      </c>
      <c r="AS152" s="150">
        <v>99</v>
      </c>
      <c r="AT152" s="150">
        <v>342</v>
      </c>
      <c r="AU152" s="150">
        <v>339</v>
      </c>
      <c r="AV152" s="150">
        <v>349</v>
      </c>
      <c r="AW152" s="150">
        <v>349</v>
      </c>
      <c r="AX152" s="150">
        <v>347</v>
      </c>
      <c r="AY152" s="150">
        <v>348</v>
      </c>
      <c r="AZ152" s="150">
        <v>350</v>
      </c>
      <c r="BA152" s="150">
        <v>345</v>
      </c>
      <c r="BB152" s="150">
        <v>342</v>
      </c>
      <c r="BC152" s="150">
        <v>341</v>
      </c>
      <c r="BD152" s="150">
        <v>324</v>
      </c>
      <c r="BE152" s="150">
        <v>328</v>
      </c>
      <c r="BF152" s="150">
        <v>322</v>
      </c>
      <c r="BG152" s="150">
        <v>325</v>
      </c>
      <c r="BH152" s="150">
        <v>319</v>
      </c>
      <c r="BI152" s="150">
        <v>314</v>
      </c>
      <c r="BJ152" s="150">
        <v>319</v>
      </c>
      <c r="BK152" s="150">
        <v>321</v>
      </c>
      <c r="BL152" s="150">
        <v>322</v>
      </c>
      <c r="BM152" s="150">
        <v>329</v>
      </c>
      <c r="BN152" s="150">
        <v>331</v>
      </c>
      <c r="BO152" s="150">
        <v>332</v>
      </c>
      <c r="BP152" s="150">
        <v>322</v>
      </c>
      <c r="BQ152" s="150">
        <v>315</v>
      </c>
      <c r="BR152" s="150">
        <v>314</v>
      </c>
      <c r="BS152" s="150">
        <v>321</v>
      </c>
      <c r="BT152" s="150">
        <v>318</v>
      </c>
      <c r="BU152" s="150">
        <v>326</v>
      </c>
      <c r="BV152" s="150">
        <v>328</v>
      </c>
      <c r="BW152" s="150">
        <v>326</v>
      </c>
      <c r="BX152" s="150">
        <v>335</v>
      </c>
      <c r="BY152" s="150">
        <v>348</v>
      </c>
      <c r="BZ152" s="150">
        <v>347</v>
      </c>
      <c r="CA152" s="150">
        <v>353</v>
      </c>
      <c r="CB152" s="150">
        <v>350</v>
      </c>
      <c r="CC152" s="150">
        <v>351</v>
      </c>
      <c r="CD152" s="150">
        <v>349</v>
      </c>
      <c r="CE152" s="150">
        <v>341</v>
      </c>
      <c r="CF152" s="150">
        <v>340</v>
      </c>
    </row>
    <row r="153" spans="1:84" ht="24" x14ac:dyDescent="0.25">
      <c r="A153" s="82" t="s">
        <v>133</v>
      </c>
      <c r="B153" s="83" t="s">
        <v>134</v>
      </c>
      <c r="C153" s="84" t="s">
        <v>135</v>
      </c>
      <c r="D153" s="17"/>
      <c r="E153" s="11"/>
      <c r="F153" s="14" t="s">
        <v>151</v>
      </c>
      <c r="G153" s="23" t="e">
        <f ca="1">G152/G8</f>
        <v>#REF!</v>
      </c>
      <c r="H153" s="107" t="e">
        <f>IF(H8 = 0, 0, H152/H8)</f>
        <v>#REF!</v>
      </c>
      <c r="I153" s="107">
        <v>4.5418163542616753E-3</v>
      </c>
      <c r="J153" s="107">
        <v>4.3869432671574098E-3</v>
      </c>
      <c r="K153" s="107">
        <v>4.3196143863552094E-3</v>
      </c>
      <c r="L153" s="107">
        <v>4.2246474828142085E-3</v>
      </c>
      <c r="M153" s="107">
        <v>4.1789940828402365E-3</v>
      </c>
      <c r="N153" s="107">
        <v>4.1942278555855287E-3</v>
      </c>
      <c r="O153" s="107">
        <v>4.1154541763555163E-3</v>
      </c>
      <c r="P153" s="107">
        <v>3.9795128781458418E-3</v>
      </c>
      <c r="Q153" s="107">
        <v>3.9927137573828406E-3</v>
      </c>
      <c r="R153" s="107">
        <v>3.8191065494005104E-3</v>
      </c>
      <c r="S153" s="107">
        <v>3.8151836974265854E-3</v>
      </c>
      <c r="T153" s="107">
        <v>3.7871857733543122E-3</v>
      </c>
      <c r="U153" s="107">
        <v>3.8002667494929933E-3</v>
      </c>
      <c r="V153" s="107">
        <v>3.7585753904539484E-3</v>
      </c>
      <c r="W153" s="107">
        <v>3.8263214474427419E-3</v>
      </c>
      <c r="X153" s="107">
        <v>3.7546705549986329E-3</v>
      </c>
      <c r="Y153" s="107">
        <v>3.7329060218147386E-3</v>
      </c>
      <c r="Z153" s="107">
        <v>3.6686583970505439E-3</v>
      </c>
      <c r="AA153" s="107">
        <v>3.718888324504753E-3</v>
      </c>
      <c r="AB153" s="107">
        <v>3.6089298344244756E-3</v>
      </c>
      <c r="AC153" s="107">
        <v>3.2251050876938685E-3</v>
      </c>
      <c r="AD153" s="107">
        <v>3.2228861126199528E-3</v>
      </c>
      <c r="AE153" s="107">
        <v>3.2918535667776009E-3</v>
      </c>
      <c r="AF153" s="107">
        <v>3.1790759004371228E-3</v>
      </c>
      <c r="AG153" s="107">
        <v>3.2481593763533999E-3</v>
      </c>
      <c r="AH153" s="107">
        <v>3.1896489584084193E-3</v>
      </c>
      <c r="AI153" s="107">
        <v>2.9720626114523481E-3</v>
      </c>
      <c r="AJ153" s="107">
        <v>3.0032190191882318E-3</v>
      </c>
      <c r="AK153" s="107">
        <v>2.9106327931294695E-3</v>
      </c>
      <c r="AL153" s="107">
        <v>2.9085424970375956E-3</v>
      </c>
      <c r="AM153" s="107">
        <v>2.8311353211009174E-3</v>
      </c>
      <c r="AN153" s="107">
        <v>2.5594673444183924E-3</v>
      </c>
      <c r="AO153" s="107">
        <v>2.43117756736007E-3</v>
      </c>
      <c r="AP153" s="107">
        <v>2.3022529189278078E-3</v>
      </c>
      <c r="AQ153" s="107">
        <v>0</v>
      </c>
      <c r="AR153" s="107">
        <v>1.8939738850139317E-3</v>
      </c>
      <c r="AS153" s="107">
        <v>1.8013755959096038E-3</v>
      </c>
      <c r="AT153" s="107">
        <v>6.2230471095583821E-3</v>
      </c>
      <c r="AU153" s="107">
        <v>6.1625159061988732E-3</v>
      </c>
      <c r="AV153" s="107">
        <v>6.3393457213957458E-3</v>
      </c>
      <c r="AW153" s="107">
        <v>6.3376189438512382E-3</v>
      </c>
      <c r="AX153" s="107">
        <v>6.2984408182527726E-3</v>
      </c>
      <c r="AY153" s="107">
        <v>6.3062899806099705E-3</v>
      </c>
      <c r="AZ153" s="107">
        <v>6.3197428767469577E-3</v>
      </c>
      <c r="BA153" s="107">
        <v>6.2214848610535048E-3</v>
      </c>
      <c r="BB153" s="107">
        <v>6.1639391536298755E-3</v>
      </c>
      <c r="BC153" s="107">
        <v>6.1401613367905502E-3</v>
      </c>
      <c r="BD153" s="107">
        <v>5.8383638165600505E-3</v>
      </c>
      <c r="BE153" s="107">
        <v>5.9009786989061598E-3</v>
      </c>
      <c r="BF153" s="107">
        <v>5.7786870535874524E-3</v>
      </c>
      <c r="BG153" s="107">
        <v>5.7988081218998677E-3</v>
      </c>
      <c r="BH153" s="107">
        <v>5.6642636457260552E-3</v>
      </c>
      <c r="BI153" s="107">
        <v>5.5754820838808195E-3</v>
      </c>
      <c r="BJ153" s="107">
        <v>5.6521199879515935E-3</v>
      </c>
      <c r="BK153" s="107">
        <v>5.6627738771477965E-3</v>
      </c>
      <c r="BL153" s="107">
        <v>5.6564662895689137E-3</v>
      </c>
      <c r="BM153" s="107">
        <v>5.7794329480378038E-3</v>
      </c>
      <c r="BN153" s="107">
        <v>5.7920800741946207E-3</v>
      </c>
      <c r="BO153" s="107">
        <v>5.8014573540461668E-3</v>
      </c>
      <c r="BP153" s="107">
        <v>5.6223917864189552E-3</v>
      </c>
      <c r="BQ153" s="107">
        <v>5.5000698421567261E-3</v>
      </c>
      <c r="BR153" s="107">
        <v>5.4690493607830841E-3</v>
      </c>
      <c r="BS153" s="107">
        <v>5.5175495891917909E-3</v>
      </c>
      <c r="BT153" s="107">
        <v>5.4659837051806524E-3</v>
      </c>
      <c r="BU153" s="107">
        <v>5.6034927292103543E-3</v>
      </c>
      <c r="BV153" s="107">
        <v>5.6019538521972301E-3</v>
      </c>
      <c r="BW153" s="107">
        <v>5.5346168211605718E-3</v>
      </c>
      <c r="BX153" s="107">
        <v>5.6430556725343218E-3</v>
      </c>
      <c r="BY153" s="107">
        <v>5.812302707397324E-3</v>
      </c>
      <c r="BZ153" s="107">
        <v>5.7677603803065062E-3</v>
      </c>
      <c r="CA153" s="107">
        <v>5.8391504284249184E-3</v>
      </c>
      <c r="CB153" s="107">
        <v>5.7779612051176224E-3</v>
      </c>
      <c r="CC153" s="107">
        <v>5.7775875691335266E-3</v>
      </c>
      <c r="CD153" s="107">
        <v>5.7411702775173141E-3</v>
      </c>
      <c r="CE153" s="107">
        <v>5.6063396027883731E-3</v>
      </c>
      <c r="CF153" s="107">
        <v>5.5739532443686681E-3</v>
      </c>
    </row>
    <row r="154" spans="1:84" ht="13.8" thickBot="1" x14ac:dyDescent="0.3">
      <c r="A154" s="17"/>
      <c r="B154" s="17"/>
      <c r="C154" s="17"/>
      <c r="D154" s="17"/>
      <c r="E154" s="15"/>
      <c r="F154" s="16"/>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row>
    <row r="155" spans="1:84" ht="13.8" thickTop="1" x14ac:dyDescent="0.25">
      <c r="A155" s="17"/>
      <c r="B155" s="17"/>
      <c r="C155" s="17"/>
      <c r="D155" s="17"/>
      <c r="E155" s="17"/>
      <c r="F155" s="18"/>
      <c r="G155" s="1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row>
    <row r="156" spans="1:84" x14ac:dyDescent="0.25">
      <c r="A156" s="17"/>
      <c r="B156" s="17"/>
      <c r="C156" s="17"/>
      <c r="D156" s="17"/>
      <c r="E156" s="17"/>
      <c r="F156" s="18"/>
      <c r="G156" s="1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row>
    <row r="157" spans="1:84" ht="13.8" thickBot="1" x14ac:dyDescent="0.3">
      <c r="A157" s="17"/>
      <c r="B157" s="17"/>
      <c r="C157" s="17"/>
      <c r="D157" s="17"/>
      <c r="E157" s="17"/>
      <c r="F157" s="18"/>
      <c r="G157" s="1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row>
    <row r="158" spans="1:84" ht="18.600000000000001" thickTop="1" thickBot="1" x14ac:dyDescent="0.3">
      <c r="A158" s="17"/>
      <c r="B158" s="17"/>
      <c r="C158" s="17"/>
      <c r="D158" s="17"/>
      <c r="E158" s="7"/>
      <c r="F158" s="8" t="s">
        <v>152</v>
      </c>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row>
    <row r="159" spans="1:84" ht="15.6" x14ac:dyDescent="0.3">
      <c r="A159" s="17"/>
      <c r="B159" s="17"/>
      <c r="C159" s="17"/>
      <c r="D159" s="17"/>
      <c r="E159" s="9"/>
      <c r="F159" s="24"/>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row>
    <row r="160" spans="1:84" x14ac:dyDescent="0.25">
      <c r="A160" s="17"/>
      <c r="B160" s="17"/>
      <c r="C160" s="17"/>
      <c r="D160" s="17"/>
      <c r="E160" s="11"/>
      <c r="F160" s="12" t="s">
        <v>153</v>
      </c>
      <c r="G160" s="111" t="e">
        <f ca="1">(INDIRECT("H160")+INDIRECT("I160")+INDIRECT("J160")+INDIRECT("K160")+INDIRECT("L160")+INDIRECT("M160")+INDIRECT("N160")+INDIRECT("O160")+INDIRECT("P160")+INDIRECT("Q160")+INDIRECT("R160")+INDIRECT("S160")) / 12</f>
        <v>#REF!</v>
      </c>
      <c r="H160" s="86" t="e">
        <f>#REF!</f>
        <v>#REF!</v>
      </c>
      <c r="I160" s="86">
        <v>14</v>
      </c>
      <c r="J160" s="86">
        <v>20</v>
      </c>
      <c r="K160" s="86">
        <v>20</v>
      </c>
      <c r="L160" s="86">
        <v>10</v>
      </c>
      <c r="M160" s="86">
        <v>11</v>
      </c>
      <c r="N160" s="86">
        <v>12</v>
      </c>
      <c r="O160" s="86">
        <v>6</v>
      </c>
      <c r="P160" s="86">
        <v>8</v>
      </c>
      <c r="Q160" s="86">
        <v>7</v>
      </c>
      <c r="R160" s="86">
        <v>7</v>
      </c>
      <c r="S160" s="86">
        <v>0</v>
      </c>
      <c r="T160" s="86">
        <v>7</v>
      </c>
      <c r="U160" s="86">
        <v>3</v>
      </c>
      <c r="V160" s="86">
        <v>3</v>
      </c>
      <c r="W160" s="86">
        <v>3</v>
      </c>
      <c r="X160" s="86">
        <v>5</v>
      </c>
      <c r="Y160" s="86">
        <v>6</v>
      </c>
      <c r="Z160" s="86">
        <v>12</v>
      </c>
      <c r="AA160" s="86">
        <v>9</v>
      </c>
      <c r="AB160" s="86">
        <v>0</v>
      </c>
      <c r="AC160" s="86">
        <v>5</v>
      </c>
      <c r="AD160" s="86">
        <v>7</v>
      </c>
      <c r="AE160" s="86">
        <v>4</v>
      </c>
      <c r="AF160" s="86">
        <v>8</v>
      </c>
      <c r="AG160" s="86">
        <v>7</v>
      </c>
      <c r="AH160" s="86">
        <v>8</v>
      </c>
      <c r="AI160" s="86">
        <v>9</v>
      </c>
      <c r="AJ160" s="86">
        <v>6</v>
      </c>
      <c r="AK160" s="86">
        <v>10</v>
      </c>
      <c r="AL160" s="86">
        <v>10</v>
      </c>
      <c r="AM160" s="86">
        <v>7</v>
      </c>
      <c r="AN160" s="86">
        <v>5</v>
      </c>
      <c r="AO160" s="86">
        <v>3</v>
      </c>
      <c r="AP160" s="86">
        <v>3</v>
      </c>
      <c r="AQ160" s="86">
        <v>12</v>
      </c>
      <c r="AR160" s="86">
        <v>8</v>
      </c>
      <c r="AS160" s="86">
        <v>5</v>
      </c>
      <c r="AT160" s="86">
        <v>5</v>
      </c>
      <c r="AU160" s="86">
        <v>4</v>
      </c>
      <c r="AV160" s="86">
        <v>1</v>
      </c>
      <c r="AW160" s="86">
        <v>9</v>
      </c>
      <c r="AX160" s="86">
        <v>4</v>
      </c>
      <c r="AY160" s="86">
        <v>9</v>
      </c>
      <c r="AZ160" s="86">
        <v>14</v>
      </c>
      <c r="BA160" s="86">
        <v>8</v>
      </c>
      <c r="BB160" s="86">
        <v>4</v>
      </c>
      <c r="BC160" s="86">
        <v>2</v>
      </c>
      <c r="BD160" s="86">
        <v>7</v>
      </c>
      <c r="BE160" s="86">
        <v>6</v>
      </c>
      <c r="BF160" s="86">
        <v>7</v>
      </c>
      <c r="BG160" s="86">
        <v>9</v>
      </c>
      <c r="BH160" s="86">
        <v>4</v>
      </c>
      <c r="BI160" s="86">
        <v>9</v>
      </c>
      <c r="BJ160" s="86">
        <v>4</v>
      </c>
      <c r="BK160" s="86">
        <v>2</v>
      </c>
      <c r="BL160" s="86">
        <v>5</v>
      </c>
      <c r="BM160" s="86">
        <v>10</v>
      </c>
      <c r="BN160" s="86">
        <v>10</v>
      </c>
      <c r="BO160" s="86">
        <v>9</v>
      </c>
      <c r="BP160" s="86">
        <v>7</v>
      </c>
      <c r="BQ160" s="86">
        <v>8</v>
      </c>
      <c r="BR160" s="86">
        <v>9</v>
      </c>
      <c r="BS160" s="86">
        <v>7</v>
      </c>
      <c r="BT160" s="86">
        <v>0</v>
      </c>
      <c r="BU160" s="86">
        <v>7</v>
      </c>
      <c r="BV160" s="86">
        <v>8</v>
      </c>
      <c r="BW160" s="86">
        <v>4</v>
      </c>
      <c r="BX160" s="86">
        <v>1</v>
      </c>
      <c r="BY160" s="86">
        <v>6</v>
      </c>
      <c r="BZ160" s="86">
        <v>6</v>
      </c>
      <c r="CA160" s="86">
        <v>5</v>
      </c>
      <c r="CB160" s="86">
        <v>8</v>
      </c>
      <c r="CC160" s="86">
        <v>9</v>
      </c>
      <c r="CD160" s="86">
        <v>8</v>
      </c>
      <c r="CE160" s="86">
        <v>12</v>
      </c>
      <c r="CF160" s="86">
        <v>7</v>
      </c>
    </row>
    <row r="161" spans="1:84" ht="26.4" x14ac:dyDescent="0.25">
      <c r="A161" s="48" t="s">
        <v>154</v>
      </c>
      <c r="B161" s="49" t="s">
        <v>155</v>
      </c>
      <c r="C161" s="50" t="s">
        <v>156</v>
      </c>
      <c r="D161" s="17"/>
      <c r="E161" s="11"/>
      <c r="F161" s="14" t="s">
        <v>115</v>
      </c>
      <c r="G161" s="23" t="e">
        <f ca="1">G160/G8</f>
        <v>#REF!</v>
      </c>
      <c r="H161" s="60" t="e">
        <f>IF(H8=0, 0, H160/H8)</f>
        <v>#REF!</v>
      </c>
      <c r="I161" s="60">
        <v>2.6059602032648961E-4</v>
      </c>
      <c r="J161" s="60">
        <v>3.7177485314893302E-4</v>
      </c>
      <c r="K161" s="60">
        <v>3.707823507601038E-4</v>
      </c>
      <c r="L161" s="60">
        <v>1.8529155626378105E-4</v>
      </c>
      <c r="M161" s="60">
        <v>2.0340236686390532E-4</v>
      </c>
      <c r="N161" s="60">
        <v>2.2172129633051254E-4</v>
      </c>
      <c r="O161" s="60">
        <v>1.1072970878086591E-4</v>
      </c>
      <c r="P161" s="60">
        <v>1.473893658572534E-4</v>
      </c>
      <c r="Q161" s="60">
        <v>1.2879721798009163E-4</v>
      </c>
      <c r="R161" s="60">
        <v>1.2852762425867101E-4</v>
      </c>
      <c r="S161" s="60">
        <v>0</v>
      </c>
      <c r="T161" s="60">
        <v>1.2806908412309268E-4</v>
      </c>
      <c r="U161" s="60">
        <v>5.4811539656148938E-5</v>
      </c>
      <c r="V161" s="60">
        <v>5.4736534812436144E-5</v>
      </c>
      <c r="W161" s="60">
        <v>5.4661734963467741E-5</v>
      </c>
      <c r="X161" s="60">
        <v>9.1132780461131873E-5</v>
      </c>
      <c r="Y161" s="60">
        <v>1.0925578600433381E-4</v>
      </c>
      <c r="Z161" s="60">
        <v>2.1794010279508182E-4</v>
      </c>
      <c r="AA161" s="60">
        <v>1.632682679050867E-4</v>
      </c>
      <c r="AB161" s="60">
        <v>0</v>
      </c>
      <c r="AC161" s="60">
        <v>9.0592839541962604E-5</v>
      </c>
      <c r="AD161" s="60">
        <v>1.2674271229404308E-4</v>
      </c>
      <c r="AE161" s="60">
        <v>7.234843003906815E-5</v>
      </c>
      <c r="AF161" s="60">
        <v>1.4450345001986922E-4</v>
      </c>
      <c r="AG161" s="60">
        <v>1.2631730908040998E-4</v>
      </c>
      <c r="AH161" s="60">
        <v>1.4416492467382686E-4</v>
      </c>
      <c r="AI161" s="60">
        <v>1.6211250607921899E-4</v>
      </c>
      <c r="AJ161" s="60">
        <v>1.0790008452173288E-4</v>
      </c>
      <c r="AK161" s="60">
        <v>1.7966869093391784E-4</v>
      </c>
      <c r="AL161" s="60">
        <v>1.7953966031096269E-4</v>
      </c>
      <c r="AM161" s="60">
        <v>1.2543004587155964E-4</v>
      </c>
      <c r="AN161" s="60">
        <v>8.9491865189454274E-5</v>
      </c>
      <c r="AO161" s="60">
        <v>5.4838591744963989E-5</v>
      </c>
      <c r="AP161" s="60">
        <v>5.4815545688757333E-5</v>
      </c>
      <c r="AQ161" s="60">
        <v>2.1367140898488274E-4</v>
      </c>
      <c r="AR161" s="60">
        <v>1.456902988472255E-4</v>
      </c>
      <c r="AS161" s="60">
        <v>9.0978565449979979E-5</v>
      </c>
      <c r="AT161" s="60">
        <v>9.0980220899976343E-5</v>
      </c>
      <c r="AU161" s="60">
        <v>7.2714051990547171E-5</v>
      </c>
      <c r="AV161" s="60">
        <v>1.8164314387953426E-5</v>
      </c>
      <c r="AW161" s="60">
        <v>1.6343429941163652E-4</v>
      </c>
      <c r="AX161" s="60">
        <v>7.2604505109542041E-5</v>
      </c>
      <c r="AY161" s="60">
        <v>1.6309370639508544E-4</v>
      </c>
      <c r="AZ161" s="60">
        <v>2.5278971506987832E-4</v>
      </c>
      <c r="BA161" s="60">
        <v>1.44266315618632E-4</v>
      </c>
      <c r="BB161" s="60">
        <v>7.2092855598010234E-5</v>
      </c>
      <c r="BC161" s="60">
        <v>3.6012676462114663E-5</v>
      </c>
      <c r="BD161" s="60">
        <v>1.2613748986395172E-4</v>
      </c>
      <c r="BE161" s="60">
        <v>1.079447322970639E-4</v>
      </c>
      <c r="BF161" s="60">
        <v>1.2562363159972722E-4</v>
      </c>
      <c r="BG161" s="60">
        <v>1.6058237876030403E-4</v>
      </c>
      <c r="BH161" s="60">
        <v>7.102524947618879E-5</v>
      </c>
      <c r="BI161" s="60">
        <v>1.5980681132142478E-4</v>
      </c>
      <c r="BJ161" s="60">
        <v>7.0872977905349141E-5</v>
      </c>
      <c r="BK161" s="60">
        <v>3.5282080231450449E-5</v>
      </c>
      <c r="BL161" s="60">
        <v>8.7833327477778169E-5</v>
      </c>
      <c r="BM161" s="60">
        <v>1.7566665495555634E-4</v>
      </c>
      <c r="BN161" s="60">
        <v>1.7498731341977707E-4</v>
      </c>
      <c r="BO161" s="60">
        <v>1.5726842224823948E-4</v>
      </c>
      <c r="BP161" s="60">
        <v>1.2222590840041208E-4</v>
      </c>
      <c r="BQ161" s="60">
        <v>1.3968431345159939E-4</v>
      </c>
      <c r="BR161" s="60">
        <v>1.5675619186957885E-4</v>
      </c>
      <c r="BS161" s="60">
        <v>1.2032039602598921E-4</v>
      </c>
      <c r="BT161" s="60">
        <v>0</v>
      </c>
      <c r="BU161" s="60">
        <v>1.2032039602598921E-4</v>
      </c>
      <c r="BV161" s="60">
        <v>1.3663302078529828E-4</v>
      </c>
      <c r="BW161" s="60">
        <v>6.7909408848595973E-5</v>
      </c>
      <c r="BX161" s="60">
        <v>1.6844942306072601E-5</v>
      </c>
      <c r="BY161" s="60">
        <v>1.0021211564478145E-4</v>
      </c>
      <c r="BZ161" s="60">
        <v>9.9730727037000098E-5</v>
      </c>
      <c r="CA161" s="60">
        <v>8.2707513150494596E-5</v>
      </c>
      <c r="CB161" s="60">
        <v>1.320676846884028E-4</v>
      </c>
      <c r="CC161" s="60">
        <v>1.4814327100342374E-4</v>
      </c>
      <c r="CD161" s="60">
        <v>1.3160275707776078E-4</v>
      </c>
      <c r="CE161" s="60">
        <v>1.9729054320662896E-4</v>
      </c>
      <c r="CF161" s="60">
        <v>1.1475786091347258E-4</v>
      </c>
    </row>
    <row r="162" spans="1:84" x14ac:dyDescent="0.25">
      <c r="A162" s="17"/>
      <c r="B162" s="17"/>
      <c r="C162" s="17"/>
      <c r="D162" s="17"/>
      <c r="E162" s="11"/>
      <c r="F162" s="12" t="s">
        <v>157</v>
      </c>
      <c r="G162" s="111" t="e">
        <f ca="1">(INDIRECT("H162")+INDIRECT("I162")+INDIRECT("J162")+INDIRECT("K162")+INDIRECT("L162")+INDIRECT("M162")+INDIRECT("N162")+INDIRECT("O162")+INDIRECT("P162")+INDIRECT("Q162")+INDIRECT("R162")+INDIRECT("S162")) / 12</f>
        <v>#REF!</v>
      </c>
      <c r="H162" s="86" t="e">
        <f>#REF!</f>
        <v>#REF!</v>
      </c>
      <c r="I162" s="86">
        <v>8</v>
      </c>
      <c r="J162" s="86">
        <v>2</v>
      </c>
      <c r="K162" s="86">
        <v>0</v>
      </c>
      <c r="L162" s="86">
        <v>1</v>
      </c>
      <c r="M162" s="86">
        <v>3</v>
      </c>
      <c r="N162" s="86">
        <v>1</v>
      </c>
      <c r="O162" s="86">
        <v>6</v>
      </c>
      <c r="P162" s="86">
        <v>38</v>
      </c>
      <c r="Q162" s="86">
        <v>11</v>
      </c>
      <c r="R162" s="86">
        <v>55</v>
      </c>
      <c r="S162" s="86">
        <v>0</v>
      </c>
      <c r="T162" s="86">
        <v>12</v>
      </c>
      <c r="U162" s="86">
        <v>26</v>
      </c>
      <c r="V162" s="86">
        <v>26</v>
      </c>
      <c r="W162" s="86">
        <v>14</v>
      </c>
      <c r="X162" s="86">
        <v>35</v>
      </c>
      <c r="Y162" s="86">
        <v>2</v>
      </c>
      <c r="Z162" s="86">
        <v>9</v>
      </c>
      <c r="AA162" s="86">
        <v>94</v>
      </c>
      <c r="AB162" s="86">
        <v>0</v>
      </c>
      <c r="AC162" s="86">
        <v>11</v>
      </c>
      <c r="AD162" s="86">
        <v>9</v>
      </c>
      <c r="AE162" s="86">
        <v>7</v>
      </c>
      <c r="AF162" s="86">
        <v>7</v>
      </c>
      <c r="AG162" s="86">
        <v>32</v>
      </c>
      <c r="AH162" s="86">
        <v>31</v>
      </c>
      <c r="AI162" s="86">
        <v>94</v>
      </c>
      <c r="AJ162" s="86">
        <v>64</v>
      </c>
      <c r="AK162" s="86">
        <v>62</v>
      </c>
      <c r="AL162" s="86">
        <v>59</v>
      </c>
      <c r="AM162" s="86">
        <v>40</v>
      </c>
      <c r="AN162" s="86">
        <v>46</v>
      </c>
      <c r="AO162" s="86">
        <v>40</v>
      </c>
      <c r="AP162" s="86">
        <v>44</v>
      </c>
      <c r="AQ162" s="86">
        <v>54</v>
      </c>
      <c r="AR162" s="86">
        <v>33</v>
      </c>
      <c r="AS162" s="86">
        <v>33</v>
      </c>
      <c r="AT162" s="86">
        <v>18</v>
      </c>
      <c r="AU162" s="86">
        <v>19</v>
      </c>
      <c r="AV162" s="86">
        <v>40</v>
      </c>
      <c r="AW162" s="86">
        <v>45</v>
      </c>
      <c r="AX162" s="86">
        <v>58</v>
      </c>
      <c r="AY162" s="86">
        <v>63</v>
      </c>
      <c r="AZ162" s="86">
        <v>6</v>
      </c>
      <c r="BA162" s="86">
        <v>31</v>
      </c>
      <c r="BB162" s="86">
        <v>11</v>
      </c>
      <c r="BC162" s="86">
        <v>28</v>
      </c>
      <c r="BD162" s="86">
        <v>18</v>
      </c>
      <c r="BE162" s="86">
        <v>25</v>
      </c>
      <c r="BF162" s="86">
        <v>35</v>
      </c>
      <c r="BG162" s="86">
        <v>24</v>
      </c>
      <c r="BH162" s="86">
        <v>36</v>
      </c>
      <c r="BI162" s="86">
        <v>28</v>
      </c>
      <c r="BJ162" s="86">
        <v>39</v>
      </c>
      <c r="BK162" s="86">
        <v>59</v>
      </c>
      <c r="BL162" s="86">
        <v>70</v>
      </c>
      <c r="BM162" s="86">
        <v>60</v>
      </c>
      <c r="BN162" s="86">
        <v>52</v>
      </c>
      <c r="BO162" s="86">
        <v>99</v>
      </c>
      <c r="BP162" s="86">
        <v>86</v>
      </c>
      <c r="BQ162" s="86">
        <v>62</v>
      </c>
      <c r="BR162" s="86">
        <v>50</v>
      </c>
      <c r="BS162" s="86">
        <v>26</v>
      </c>
      <c r="BT162" s="86">
        <v>0</v>
      </c>
      <c r="BU162" s="86">
        <v>142</v>
      </c>
      <c r="BV162" s="86">
        <v>119</v>
      </c>
      <c r="BW162" s="86">
        <v>95</v>
      </c>
      <c r="BX162" s="86">
        <v>51</v>
      </c>
      <c r="BY162" s="86">
        <v>19</v>
      </c>
      <c r="BZ162" s="86">
        <v>13</v>
      </c>
      <c r="CA162" s="86">
        <v>74</v>
      </c>
      <c r="CB162" s="86">
        <v>23</v>
      </c>
      <c r="CC162" s="86">
        <v>75</v>
      </c>
      <c r="CD162" s="86">
        <v>45</v>
      </c>
      <c r="CE162" s="86">
        <v>54</v>
      </c>
      <c r="CF162" s="86">
        <v>31</v>
      </c>
    </row>
    <row r="163" spans="1:84" x14ac:dyDescent="0.25">
      <c r="A163" s="48" t="s">
        <v>34</v>
      </c>
      <c r="B163" s="49" t="s">
        <v>121</v>
      </c>
      <c r="C163" s="50" t="s">
        <v>122</v>
      </c>
      <c r="D163" s="17"/>
      <c r="E163" s="11"/>
      <c r="F163" s="14" t="s">
        <v>115</v>
      </c>
      <c r="G163" s="23" t="e">
        <f ca="1">G162/G9</f>
        <v>#REF!</v>
      </c>
      <c r="H163" s="137" t="e">
        <f>IF(H9=0, 0, H162/H9)</f>
        <v>#REF!</v>
      </c>
      <c r="I163" s="137">
        <v>0</v>
      </c>
      <c r="J163" s="137">
        <v>0</v>
      </c>
      <c r="K163" s="137">
        <v>0</v>
      </c>
      <c r="L163" s="137">
        <v>0</v>
      </c>
      <c r="M163" s="137">
        <v>0</v>
      </c>
      <c r="N163" s="137">
        <v>0</v>
      </c>
      <c r="O163" s="137">
        <v>0</v>
      </c>
      <c r="P163" s="137">
        <v>0</v>
      </c>
      <c r="Q163" s="137">
        <v>0</v>
      </c>
      <c r="R163" s="137">
        <v>0</v>
      </c>
      <c r="S163" s="137">
        <v>0</v>
      </c>
      <c r="T163" s="137">
        <v>0</v>
      </c>
      <c r="U163" s="137">
        <v>0</v>
      </c>
      <c r="V163" s="137">
        <v>0</v>
      </c>
      <c r="W163" s="137">
        <v>0</v>
      </c>
      <c r="X163" s="137">
        <v>0</v>
      </c>
      <c r="Y163" s="137">
        <v>0</v>
      </c>
      <c r="Z163" s="137">
        <v>0</v>
      </c>
      <c r="AA163" s="137">
        <v>0</v>
      </c>
      <c r="AB163" s="137">
        <v>0</v>
      </c>
      <c r="AC163" s="137">
        <v>0</v>
      </c>
      <c r="AD163" s="137">
        <v>0</v>
      </c>
      <c r="AE163" s="137">
        <v>0</v>
      </c>
      <c r="AF163" s="137">
        <v>0</v>
      </c>
      <c r="AG163" s="137">
        <v>0</v>
      </c>
      <c r="AH163" s="137">
        <v>0</v>
      </c>
      <c r="AI163" s="137">
        <v>0</v>
      </c>
      <c r="AJ163" s="137">
        <v>0</v>
      </c>
      <c r="AK163" s="137">
        <v>0</v>
      </c>
      <c r="AL163" s="137">
        <v>0</v>
      </c>
      <c r="AM163" s="137">
        <v>0</v>
      </c>
      <c r="AN163" s="137">
        <v>0</v>
      </c>
      <c r="AO163" s="137">
        <v>0</v>
      </c>
      <c r="AP163" s="137">
        <v>0</v>
      </c>
      <c r="AQ163" s="137">
        <v>0</v>
      </c>
      <c r="AR163" s="137">
        <v>0</v>
      </c>
      <c r="AS163" s="137">
        <v>0</v>
      </c>
      <c r="AT163" s="137">
        <v>0</v>
      </c>
      <c r="AU163" s="137">
        <v>0</v>
      </c>
      <c r="AV163" s="137">
        <v>0</v>
      </c>
      <c r="AW163" s="137">
        <v>0</v>
      </c>
      <c r="AX163" s="137">
        <v>0</v>
      </c>
      <c r="AY163" s="137">
        <v>0</v>
      </c>
      <c r="AZ163" s="137">
        <v>0</v>
      </c>
      <c r="BA163" s="137">
        <v>0</v>
      </c>
      <c r="BB163" s="137">
        <v>0</v>
      </c>
      <c r="BC163" s="137">
        <v>0</v>
      </c>
      <c r="BD163" s="137">
        <v>0</v>
      </c>
      <c r="BE163" s="137">
        <v>0</v>
      </c>
      <c r="BF163" s="137">
        <v>0</v>
      </c>
      <c r="BG163" s="137">
        <v>0</v>
      </c>
      <c r="BH163" s="137">
        <v>0</v>
      </c>
      <c r="BI163" s="137">
        <v>0</v>
      </c>
      <c r="BJ163" s="137">
        <v>0</v>
      </c>
      <c r="BK163" s="137">
        <v>0</v>
      </c>
      <c r="BL163" s="137">
        <v>0</v>
      </c>
      <c r="BM163" s="137">
        <v>0</v>
      </c>
      <c r="BN163" s="137">
        <v>0</v>
      </c>
      <c r="BO163" s="137">
        <v>0</v>
      </c>
      <c r="BP163" s="137">
        <v>0</v>
      </c>
      <c r="BQ163" s="137">
        <v>0</v>
      </c>
      <c r="BR163" s="137">
        <v>0</v>
      </c>
      <c r="BS163" s="137">
        <v>0</v>
      </c>
      <c r="BT163" s="137">
        <v>0</v>
      </c>
      <c r="BU163" s="137">
        <v>0</v>
      </c>
      <c r="BV163" s="137">
        <v>0</v>
      </c>
      <c r="BW163" s="137">
        <v>0</v>
      </c>
      <c r="BX163" s="137">
        <v>0</v>
      </c>
      <c r="BY163" s="137">
        <v>0</v>
      </c>
      <c r="BZ163" s="137">
        <v>0</v>
      </c>
      <c r="CA163" s="137">
        <v>0</v>
      </c>
      <c r="CB163" s="137">
        <v>0</v>
      </c>
      <c r="CC163" s="137">
        <v>0</v>
      </c>
      <c r="CD163" s="137">
        <v>0</v>
      </c>
      <c r="CE163" s="137">
        <v>0</v>
      </c>
      <c r="CF163" s="137">
        <v>0</v>
      </c>
    </row>
    <row r="164" spans="1:84" x14ac:dyDescent="0.25">
      <c r="A164" s="130"/>
      <c r="B164" s="131"/>
      <c r="C164" s="132"/>
      <c r="D164" s="17"/>
      <c r="E164" s="11"/>
      <c r="F164" s="133" t="s">
        <v>158</v>
      </c>
      <c r="G164" s="108" t="e">
        <f ca="1">(INDIRECT("H164")+INDIRECT("I164")+INDIRECT("J164")+INDIRECT("K164")+INDIRECT("L164")+INDIRECT("M164")+INDIRECT("N164")+INDIRECT("O164")+INDIRECT("P164")+INDIRECT("Q164")+INDIRECT("R164")+INDIRECT("S164")) / 12</f>
        <v>#REF!</v>
      </c>
      <c r="H164" s="150" t="e">
        <f>#REF!</f>
        <v>#REF!</v>
      </c>
      <c r="I164" s="150">
        <v>11788</v>
      </c>
      <c r="J164" s="150">
        <v>11723</v>
      </c>
      <c r="K164" s="150">
        <v>11723</v>
      </c>
      <c r="L164" s="150">
        <v>11730</v>
      </c>
      <c r="M164" s="150">
        <v>11684</v>
      </c>
      <c r="N164" s="150">
        <v>11668</v>
      </c>
      <c r="O164" s="150">
        <v>11554</v>
      </c>
      <c r="P164" s="150">
        <v>11521</v>
      </c>
      <c r="Q164" s="150">
        <v>11471</v>
      </c>
      <c r="R164" s="150">
        <v>11462</v>
      </c>
      <c r="S164" s="150">
        <v>0</v>
      </c>
      <c r="T164" s="150">
        <v>11414</v>
      </c>
      <c r="U164" s="150">
        <v>11412</v>
      </c>
      <c r="V164" s="150">
        <v>11412</v>
      </c>
      <c r="W164" s="150">
        <v>11400</v>
      </c>
      <c r="X164" s="150">
        <v>11380</v>
      </c>
      <c r="Y164" s="150">
        <v>11365</v>
      </c>
      <c r="Z164" s="150">
        <v>11359</v>
      </c>
      <c r="AA164" s="150">
        <v>11316</v>
      </c>
      <c r="AB164" s="150">
        <v>0</v>
      </c>
      <c r="AC164" s="150">
        <v>11324</v>
      </c>
      <c r="AD164" s="150">
        <v>11315</v>
      </c>
      <c r="AE164" s="150">
        <v>11287</v>
      </c>
      <c r="AF164" s="150">
        <v>11288</v>
      </c>
      <c r="AG164" s="150">
        <v>11300</v>
      </c>
      <c r="AH164" s="150">
        <v>11309</v>
      </c>
      <c r="AI164" s="150">
        <v>11316</v>
      </c>
      <c r="AJ164" s="150">
        <v>11317</v>
      </c>
      <c r="AK164" s="150">
        <v>11307</v>
      </c>
      <c r="AL164" s="150">
        <v>11313</v>
      </c>
      <c r="AM164" s="150">
        <v>11312</v>
      </c>
      <c r="AN164" s="150">
        <v>11283</v>
      </c>
      <c r="AO164" s="150">
        <v>11267</v>
      </c>
      <c r="AP164" s="150">
        <v>11274</v>
      </c>
      <c r="AQ164" s="150">
        <v>11263</v>
      </c>
      <c r="AR164" s="150">
        <v>11283</v>
      </c>
      <c r="AS164" s="150">
        <v>11273</v>
      </c>
      <c r="AT164" s="150">
        <v>11246</v>
      </c>
      <c r="AU164" s="150">
        <v>11246</v>
      </c>
      <c r="AV164" s="150">
        <v>11248</v>
      </c>
      <c r="AW164" s="150">
        <v>11202</v>
      </c>
      <c r="AX164" s="150">
        <v>11213</v>
      </c>
      <c r="AY164" s="150">
        <v>11213</v>
      </c>
      <c r="AZ164" s="150">
        <v>11174</v>
      </c>
      <c r="BA164" s="150">
        <v>11173</v>
      </c>
      <c r="BB164" s="150">
        <v>11160</v>
      </c>
      <c r="BC164" s="150">
        <v>11147</v>
      </c>
      <c r="BD164" s="150">
        <v>11517</v>
      </c>
      <c r="BE164" s="150">
        <v>11137</v>
      </c>
      <c r="BF164" s="150">
        <v>11141</v>
      </c>
      <c r="BG164" s="150">
        <v>11082</v>
      </c>
      <c r="BH164" s="150">
        <v>11051</v>
      </c>
      <c r="BI164" s="150">
        <v>11058</v>
      </c>
      <c r="BJ164" s="150">
        <v>11015</v>
      </c>
      <c r="BK164" s="150">
        <v>10996</v>
      </c>
      <c r="BL164" s="150">
        <v>10975</v>
      </c>
      <c r="BM164" s="150">
        <v>10933</v>
      </c>
      <c r="BN164" s="150">
        <v>10910</v>
      </c>
      <c r="BO164" s="150">
        <v>10880</v>
      </c>
      <c r="BP164" s="150">
        <v>10820</v>
      </c>
      <c r="BQ164" s="150">
        <v>10866</v>
      </c>
      <c r="BR164" s="150">
        <v>10870</v>
      </c>
      <c r="BS164" s="150">
        <v>10820</v>
      </c>
      <c r="BT164" s="150">
        <v>10810</v>
      </c>
      <c r="BU164" s="150">
        <v>10776</v>
      </c>
      <c r="BV164" s="150">
        <v>10765</v>
      </c>
      <c r="BW164" s="150">
        <v>10781</v>
      </c>
      <c r="BX164" s="150">
        <v>10755</v>
      </c>
      <c r="BY164" s="150">
        <v>10752</v>
      </c>
      <c r="BZ164" s="150">
        <v>10758</v>
      </c>
      <c r="CA164" s="150">
        <v>10748</v>
      </c>
      <c r="CB164" s="150">
        <v>10701</v>
      </c>
      <c r="CC164" s="150">
        <v>10649</v>
      </c>
      <c r="CD164" s="150">
        <v>10593</v>
      </c>
      <c r="CE164" s="150">
        <v>10593</v>
      </c>
      <c r="CF164" s="150">
        <v>10563</v>
      </c>
    </row>
    <row r="165" spans="1:84" x14ac:dyDescent="0.25">
      <c r="A165" s="130"/>
      <c r="B165" s="131"/>
      <c r="C165" s="132"/>
      <c r="D165" s="17"/>
      <c r="E165" s="11"/>
      <c r="F165" s="14" t="s">
        <v>115</v>
      </c>
      <c r="G165" s="23" t="e">
        <f ca="1">G164/G8</f>
        <v>#REF!</v>
      </c>
      <c r="H165" s="107" t="e">
        <f>H164/H8</f>
        <v>#REF!</v>
      </c>
      <c r="I165" s="107">
        <v>0.21942184911490423</v>
      </c>
      <c r="J165" s="107">
        <v>0.21791583017324709</v>
      </c>
      <c r="K165" s="107">
        <v>0.21733407489803486</v>
      </c>
      <c r="L165" s="107">
        <v>0.21734699549741518</v>
      </c>
      <c r="M165" s="107">
        <v>0.21605029585798816</v>
      </c>
      <c r="N165" s="107">
        <v>0.21558700713203502</v>
      </c>
      <c r="O165" s="107">
        <v>0.21322850920902078</v>
      </c>
      <c r="P165" s="107">
        <v>0.21225911050517704</v>
      </c>
      <c r="Q165" s="107">
        <v>0.21106184106423301</v>
      </c>
      <c r="R165" s="107">
        <v>0.21045480417898391</v>
      </c>
      <c r="S165" s="107">
        <v>0</v>
      </c>
      <c r="T165" s="107">
        <v>0.2088257894544257</v>
      </c>
      <c r="U165" s="107">
        <v>0.20850309685199056</v>
      </c>
      <c r="V165" s="107">
        <v>0.20821777842650707</v>
      </c>
      <c r="W165" s="107">
        <v>0.20771459286117741</v>
      </c>
      <c r="X165" s="107">
        <v>0.20741820832953614</v>
      </c>
      <c r="Y165" s="107">
        <v>0.20694866798987563</v>
      </c>
      <c r="Z165" s="107">
        <v>0.20629846897077786</v>
      </c>
      <c r="AA165" s="107">
        <v>0.20528263551266235</v>
      </c>
      <c r="AB165" s="107">
        <v>0</v>
      </c>
      <c r="AC165" s="107">
        <v>0.20517466299463691</v>
      </c>
      <c r="AD165" s="107">
        <v>0.20487054137244251</v>
      </c>
      <c r="AE165" s="107">
        <v>0.20414918246274055</v>
      </c>
      <c r="AF165" s="107">
        <v>0.20389436797803548</v>
      </c>
      <c r="AG165" s="107">
        <v>0.20391222751551899</v>
      </c>
      <c r="AH165" s="107">
        <v>0.20379514164203849</v>
      </c>
      <c r="AI165" s="107">
        <v>0.20382945764360466</v>
      </c>
      <c r="AJ165" s="107">
        <v>0.20351754275540848</v>
      </c>
      <c r="AK165" s="107">
        <v>0.20315138883898093</v>
      </c>
      <c r="AL165" s="107">
        <v>0.2031132177097921</v>
      </c>
      <c r="AM165" s="107">
        <v>0.20269495412844038</v>
      </c>
      <c r="AN165" s="107">
        <v>0.20194734298652253</v>
      </c>
      <c r="AO165" s="107">
        <v>0.20595547106350309</v>
      </c>
      <c r="AP165" s="107">
        <v>0.20599682069835004</v>
      </c>
      <c r="AQ165" s="107">
        <v>0.20054842328306119</v>
      </c>
      <c r="AR165" s="107">
        <v>0.20547795523665568</v>
      </c>
      <c r="AS165" s="107">
        <v>0.20512027366352487</v>
      </c>
      <c r="AT165" s="107">
        <v>0.20463271284822679</v>
      </c>
      <c r="AU165" s="107">
        <v>0.20443555717142337</v>
      </c>
      <c r="AV165" s="107">
        <v>0.20431220823570015</v>
      </c>
      <c r="AW165" s="107">
        <v>0.20342122466768359</v>
      </c>
      <c r="AX165" s="107">
        <v>0.20352857894832374</v>
      </c>
      <c r="AY165" s="107">
        <v>0.20319663664534368</v>
      </c>
      <c r="AZ165" s="107">
        <v>0.20176230544220145</v>
      </c>
      <c r="BA165" s="107">
        <v>0.20148594305087192</v>
      </c>
      <c r="BB165" s="107">
        <v>0.20113906711844856</v>
      </c>
      <c r="BC165" s="107">
        <v>0.20071665226159607</v>
      </c>
      <c r="BD165" s="107">
        <v>0.20753221010901884</v>
      </c>
      <c r="BE165" s="107">
        <v>0.20036341393206678</v>
      </c>
      <c r="BF165" s="107">
        <v>0.19993898280750871</v>
      </c>
      <c r="BG165" s="107">
        <v>0.19773043571352103</v>
      </c>
      <c r="BH165" s="107">
        <v>0.19622500799034057</v>
      </c>
      <c r="BI165" s="107">
        <v>0.1963493021769239</v>
      </c>
      <c r="BJ165" s="107">
        <v>0.19516646290685519</v>
      </c>
      <c r="BK165" s="107">
        <v>0.19398087711251455</v>
      </c>
      <c r="BL165" s="107">
        <v>0.19279415381372308</v>
      </c>
      <c r="BM165" s="107">
        <v>0.19205635386290973</v>
      </c>
      <c r="BN165" s="107">
        <v>0.19091115894097677</v>
      </c>
      <c r="BO165" s="107">
        <v>0.19012004822898282</v>
      </c>
      <c r="BP165" s="107">
        <v>0.18892633269892267</v>
      </c>
      <c r="BQ165" s="107">
        <v>0.18972621874563486</v>
      </c>
      <c r="BR165" s="107">
        <v>0.1893266450691469</v>
      </c>
      <c r="BS165" s="107">
        <v>0.18598095500017189</v>
      </c>
      <c r="BT165" s="107">
        <v>0.18580906872013475</v>
      </c>
      <c r="BU165" s="107">
        <v>0.18522465536800853</v>
      </c>
      <c r="BV165" s="107">
        <v>0.18385680859421702</v>
      </c>
      <c r="BW165" s="107">
        <v>0.18303283419917829</v>
      </c>
      <c r="BX165" s="107">
        <v>0.18116735450181082</v>
      </c>
      <c r="BY165" s="107">
        <v>0.17958011123544837</v>
      </c>
      <c r="BZ165" s="107">
        <v>0.17881719357734119</v>
      </c>
      <c r="CA165" s="107">
        <v>0.17778807026830318</v>
      </c>
      <c r="CB165" s="107">
        <v>0.1766570367313248</v>
      </c>
      <c r="CC165" s="107">
        <v>0.17528641032393996</v>
      </c>
      <c r="CD165" s="107">
        <v>0.17425850071558999</v>
      </c>
      <c r="CE165" s="107">
        <v>0.17415822701565173</v>
      </c>
      <c r="CF165" s="107">
        <v>0.1731696121184301</v>
      </c>
    </row>
    <row r="166" spans="1:84" x14ac:dyDescent="0.25">
      <c r="A166" s="17"/>
      <c r="B166" s="17"/>
      <c r="C166" s="17"/>
      <c r="D166" s="17"/>
      <c r="E166" s="11"/>
      <c r="F166" s="52" t="s">
        <v>159</v>
      </c>
      <c r="G166" s="111" t="e">
        <f ca="1">(INDIRECT("H166")+INDIRECT("I166")+INDIRECT("J166")+INDIRECT("K166")+INDIRECT("L166")+INDIRECT("M166")+INDIRECT("N166")+INDIRECT("O166")+INDIRECT("P166")+INDIRECT("Q166")+INDIRECT("R166")+INDIRECT("S166")) / 12</f>
        <v>#REF!</v>
      </c>
      <c r="H166" s="139" t="e">
        <f>#REF!</f>
        <v>#REF!</v>
      </c>
      <c r="I166" s="139">
        <v>0</v>
      </c>
      <c r="J166" s="139">
        <v>0</v>
      </c>
      <c r="K166" s="139">
        <v>0</v>
      </c>
      <c r="L166" s="139">
        <v>0</v>
      </c>
      <c r="M166" s="139">
        <v>0</v>
      </c>
      <c r="N166" s="139">
        <v>0</v>
      </c>
      <c r="O166" s="139">
        <v>0</v>
      </c>
      <c r="P166" s="139">
        <v>0</v>
      </c>
      <c r="Q166" s="139">
        <v>0</v>
      </c>
      <c r="R166" s="139">
        <v>0</v>
      </c>
      <c r="S166" s="139">
        <v>0</v>
      </c>
      <c r="T166" s="139">
        <v>0</v>
      </c>
      <c r="U166" s="139">
        <v>0</v>
      </c>
      <c r="V166" s="139">
        <v>0</v>
      </c>
      <c r="W166" s="139">
        <v>0</v>
      </c>
      <c r="X166" s="139">
        <v>0</v>
      </c>
      <c r="Y166" s="139">
        <v>0</v>
      </c>
      <c r="Z166" s="139">
        <v>0</v>
      </c>
      <c r="AA166" s="139">
        <v>0</v>
      </c>
      <c r="AB166" s="139">
        <v>0</v>
      </c>
      <c r="AC166" s="139">
        <v>0</v>
      </c>
      <c r="AD166" s="139">
        <v>0</v>
      </c>
      <c r="AE166" s="139">
        <v>0</v>
      </c>
      <c r="AF166" s="139">
        <v>0</v>
      </c>
      <c r="AG166" s="139">
        <v>0</v>
      </c>
      <c r="AH166" s="139">
        <v>0</v>
      </c>
      <c r="AI166" s="139">
        <v>0</v>
      </c>
      <c r="AJ166" s="139">
        <v>0</v>
      </c>
      <c r="AK166" s="139">
        <v>0</v>
      </c>
      <c r="AL166" s="139">
        <v>0</v>
      </c>
      <c r="AM166" s="139">
        <v>0</v>
      </c>
      <c r="AN166" s="139">
        <v>0</v>
      </c>
      <c r="AO166" s="139">
        <v>0</v>
      </c>
      <c r="AP166" s="139">
        <v>0</v>
      </c>
      <c r="AQ166" s="139">
        <v>0</v>
      </c>
      <c r="AR166" s="139">
        <v>0</v>
      </c>
      <c r="AS166" s="139">
        <v>0</v>
      </c>
      <c r="AT166" s="139">
        <v>0</v>
      </c>
      <c r="AU166" s="139">
        <v>0</v>
      </c>
      <c r="AV166" s="139">
        <v>0</v>
      </c>
      <c r="AW166" s="139">
        <v>0</v>
      </c>
      <c r="AX166" s="139">
        <v>0</v>
      </c>
      <c r="AY166" s="139">
        <v>0</v>
      </c>
      <c r="AZ166" s="139">
        <v>0</v>
      </c>
      <c r="BA166" s="139">
        <v>0</v>
      </c>
      <c r="BB166" s="139">
        <v>0</v>
      </c>
      <c r="BC166" s="139">
        <v>0</v>
      </c>
      <c r="BD166" s="139">
        <v>0</v>
      </c>
      <c r="BE166" s="139">
        <v>0</v>
      </c>
      <c r="BF166" s="139">
        <v>0</v>
      </c>
      <c r="BG166" s="139">
        <v>0</v>
      </c>
      <c r="BH166" s="139">
        <v>0</v>
      </c>
      <c r="BI166" s="139">
        <v>0</v>
      </c>
      <c r="BJ166" s="139">
        <v>0</v>
      </c>
      <c r="BK166" s="139">
        <v>0</v>
      </c>
      <c r="BL166" s="139">
        <v>0</v>
      </c>
      <c r="BM166" s="139">
        <v>0</v>
      </c>
      <c r="BN166" s="139">
        <v>0</v>
      </c>
      <c r="BO166" s="139">
        <v>0</v>
      </c>
      <c r="BP166" s="139">
        <v>0</v>
      </c>
      <c r="BQ166" s="139">
        <v>0</v>
      </c>
      <c r="BR166" s="139">
        <v>0</v>
      </c>
      <c r="BS166" s="139">
        <v>0</v>
      </c>
      <c r="BT166" s="139">
        <v>0</v>
      </c>
      <c r="BU166" s="139">
        <v>0</v>
      </c>
      <c r="BV166" s="139">
        <v>0</v>
      </c>
      <c r="BW166" s="139">
        <v>0</v>
      </c>
      <c r="BX166" s="139">
        <v>0</v>
      </c>
      <c r="BY166" s="139">
        <v>0</v>
      </c>
      <c r="BZ166" s="139">
        <v>0</v>
      </c>
      <c r="CA166" s="139">
        <v>0</v>
      </c>
      <c r="CB166" s="139">
        <v>0</v>
      </c>
      <c r="CC166" s="139">
        <v>0</v>
      </c>
      <c r="CD166" s="139">
        <v>0</v>
      </c>
      <c r="CE166" s="139">
        <v>0</v>
      </c>
      <c r="CF166" s="139">
        <v>0</v>
      </c>
    </row>
    <row r="167" spans="1:84" ht="26.4" x14ac:dyDescent="0.25">
      <c r="A167" s="48" t="s">
        <v>154</v>
      </c>
      <c r="B167" s="49" t="s">
        <v>155</v>
      </c>
      <c r="C167" s="50" t="s">
        <v>156</v>
      </c>
      <c r="D167" s="17"/>
      <c r="E167" s="11"/>
      <c r="F167" s="14" t="s">
        <v>115</v>
      </c>
      <c r="G167" s="23" t="e">
        <f ca="1">G166/G8</f>
        <v>#REF!</v>
      </c>
      <c r="H167" s="87" t="e">
        <f>IF(H8=0, 0, H166/H8)</f>
        <v>#REF!</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c r="BO167" s="87">
        <v>0</v>
      </c>
      <c r="BP167" s="87">
        <v>0</v>
      </c>
      <c r="BQ167" s="87">
        <v>0</v>
      </c>
      <c r="BR167" s="87">
        <v>0</v>
      </c>
      <c r="BS167" s="87">
        <v>0</v>
      </c>
      <c r="BT167" s="87">
        <v>0</v>
      </c>
      <c r="BU167" s="87">
        <v>0</v>
      </c>
      <c r="BV167" s="87">
        <v>0</v>
      </c>
      <c r="BW167" s="87">
        <v>0</v>
      </c>
      <c r="BX167" s="87">
        <v>0</v>
      </c>
      <c r="BY167" s="87">
        <v>0</v>
      </c>
      <c r="BZ167" s="87">
        <v>0</v>
      </c>
      <c r="CA167" s="87">
        <v>0</v>
      </c>
      <c r="CB167" s="87">
        <v>0</v>
      </c>
      <c r="CC167" s="87">
        <v>0</v>
      </c>
      <c r="CD167" s="87">
        <v>0</v>
      </c>
      <c r="CE167" s="87">
        <v>0</v>
      </c>
      <c r="CF167" s="87">
        <v>0</v>
      </c>
    </row>
    <row r="168" spans="1:84" x14ac:dyDescent="0.25">
      <c r="A168" s="17"/>
      <c r="B168" s="17"/>
      <c r="C168" s="17"/>
      <c r="D168" s="17"/>
      <c r="E168" s="11"/>
      <c r="F168" s="12" t="s">
        <v>160</v>
      </c>
      <c r="G168" s="111" t="e">
        <f ca="1">(INDIRECT("H109") + INDIRECT("I109") + INDIRECT("J109") + INDIRECT("K109") + INDIRECT("L109") + INDIRECT("M109") + INDIRECT("N109") + INDIRECT("O109") + INDIRECT("P109") + INDIRECT("Q109") + INDIRECT("R109") + INDIRECT("S109")) / 12</f>
        <v>#REF!</v>
      </c>
      <c r="H168" s="86" t="e">
        <f>#REF!</f>
        <v>#REF!</v>
      </c>
      <c r="I168" s="86">
        <v>0</v>
      </c>
      <c r="J168" s="86">
        <v>0</v>
      </c>
      <c r="K168" s="86">
        <v>0</v>
      </c>
      <c r="L168" s="86">
        <v>0</v>
      </c>
      <c r="M168" s="86">
        <v>0</v>
      </c>
      <c r="N168" s="86">
        <v>0</v>
      </c>
      <c r="O168" s="86">
        <v>0</v>
      </c>
      <c r="P168" s="86">
        <v>0</v>
      </c>
      <c r="Q168" s="86">
        <v>0</v>
      </c>
      <c r="R168" s="86">
        <v>0</v>
      </c>
      <c r="S168" s="86">
        <v>0</v>
      </c>
      <c r="T168" s="86">
        <v>0</v>
      </c>
      <c r="U168" s="86">
        <v>0</v>
      </c>
      <c r="V168" s="86">
        <v>0</v>
      </c>
      <c r="W168" s="86">
        <v>0</v>
      </c>
      <c r="X168" s="86">
        <v>0</v>
      </c>
      <c r="Y168" s="86">
        <v>0</v>
      </c>
      <c r="Z168" s="86">
        <v>0</v>
      </c>
      <c r="AA168" s="86">
        <v>0</v>
      </c>
      <c r="AB168" s="86">
        <v>0</v>
      </c>
      <c r="AC168" s="86">
        <v>0</v>
      </c>
      <c r="AD168" s="86">
        <v>0</v>
      </c>
      <c r="AE168" s="86">
        <v>0</v>
      </c>
      <c r="AF168" s="86">
        <v>0</v>
      </c>
      <c r="AG168" s="86">
        <v>0</v>
      </c>
      <c r="AH168" s="86">
        <v>0</v>
      </c>
      <c r="AI168" s="86">
        <v>0</v>
      </c>
      <c r="AJ168" s="86">
        <v>0</v>
      </c>
      <c r="AK168" s="86">
        <v>0</v>
      </c>
      <c r="AL168" s="86">
        <v>0</v>
      </c>
      <c r="AM168" s="86">
        <v>0</v>
      </c>
      <c r="AN168" s="86">
        <v>0</v>
      </c>
      <c r="AO168" s="86">
        <v>0</v>
      </c>
      <c r="AP168" s="86">
        <v>0</v>
      </c>
      <c r="AQ168" s="86">
        <v>0</v>
      </c>
      <c r="AR168" s="86">
        <v>0</v>
      </c>
      <c r="AS168" s="86">
        <v>0</v>
      </c>
      <c r="AT168" s="86">
        <v>0</v>
      </c>
      <c r="AU168" s="86">
        <v>0</v>
      </c>
      <c r="AV168" s="86">
        <v>0</v>
      </c>
      <c r="AW168" s="86">
        <v>0</v>
      </c>
      <c r="AX168" s="86">
        <v>0</v>
      </c>
      <c r="AY168" s="86">
        <v>0</v>
      </c>
      <c r="AZ168" s="86">
        <v>0</v>
      </c>
      <c r="BA168" s="86">
        <v>0</v>
      </c>
      <c r="BB168" s="86">
        <v>0</v>
      </c>
      <c r="BC168" s="86">
        <v>0</v>
      </c>
      <c r="BD168" s="86">
        <v>0</v>
      </c>
      <c r="BE168" s="86">
        <v>0</v>
      </c>
      <c r="BF168" s="86">
        <v>0</v>
      </c>
      <c r="BG168" s="86">
        <v>0</v>
      </c>
      <c r="BH168" s="86">
        <v>0</v>
      </c>
      <c r="BI168" s="86">
        <v>0</v>
      </c>
      <c r="BJ168" s="86">
        <v>0</v>
      </c>
      <c r="BK168" s="86">
        <v>0</v>
      </c>
      <c r="BL168" s="86">
        <v>0</v>
      </c>
      <c r="BM168" s="86">
        <v>0</v>
      </c>
      <c r="BN168" s="86">
        <v>0</v>
      </c>
      <c r="BO168" s="86">
        <v>0</v>
      </c>
      <c r="BP168" s="86">
        <v>0</v>
      </c>
      <c r="BQ168" s="86">
        <v>0</v>
      </c>
      <c r="BR168" s="86">
        <v>0</v>
      </c>
      <c r="BS168" s="86">
        <v>0</v>
      </c>
      <c r="BT168" s="86">
        <v>0</v>
      </c>
      <c r="BU168" s="86">
        <v>252</v>
      </c>
      <c r="BV168" s="86">
        <v>252</v>
      </c>
      <c r="BW168" s="86">
        <v>252</v>
      </c>
      <c r="BX168" s="86">
        <v>252</v>
      </c>
      <c r="BY168" s="86">
        <v>252</v>
      </c>
      <c r="BZ168" s="86">
        <v>252</v>
      </c>
      <c r="CA168" s="86">
        <v>252</v>
      </c>
      <c r="CB168" s="86">
        <v>252</v>
      </c>
      <c r="CC168" s="86">
        <v>252</v>
      </c>
      <c r="CD168" s="86">
        <v>252</v>
      </c>
      <c r="CE168" s="86">
        <v>252</v>
      </c>
      <c r="CF168" s="86">
        <v>252</v>
      </c>
    </row>
    <row r="169" spans="1:84" x14ac:dyDescent="0.25">
      <c r="A169" s="48" t="s">
        <v>161</v>
      </c>
      <c r="B169" s="49" t="s">
        <v>162</v>
      </c>
      <c r="C169" s="50" t="s">
        <v>163</v>
      </c>
      <c r="D169" s="17"/>
      <c r="E169" s="11"/>
      <c r="F169" s="14" t="s">
        <v>115</v>
      </c>
      <c r="G169" s="23" t="e">
        <f ca="1">G168/G9</f>
        <v>#REF!</v>
      </c>
      <c r="H169" s="88" t="e">
        <f>IF(H9=0, 0, H168/H9)</f>
        <v>#REF!</v>
      </c>
      <c r="I169" s="88">
        <v>0</v>
      </c>
      <c r="J169" s="88">
        <v>0</v>
      </c>
      <c r="K169" s="88">
        <v>0</v>
      </c>
      <c r="L169" s="88">
        <v>0</v>
      </c>
      <c r="M169" s="88">
        <v>0</v>
      </c>
      <c r="N169" s="88">
        <v>0</v>
      </c>
      <c r="O169" s="88">
        <v>0</v>
      </c>
      <c r="P169" s="88">
        <v>0</v>
      </c>
      <c r="Q169" s="88">
        <v>0</v>
      </c>
      <c r="R169" s="88">
        <v>0</v>
      </c>
      <c r="S169" s="88">
        <v>0</v>
      </c>
      <c r="T169" s="88">
        <v>0</v>
      </c>
      <c r="U169" s="88">
        <v>0</v>
      </c>
      <c r="V169" s="88">
        <v>0</v>
      </c>
      <c r="W169" s="88">
        <v>0</v>
      </c>
      <c r="X169" s="88">
        <v>0</v>
      </c>
      <c r="Y169" s="88">
        <v>0</v>
      </c>
      <c r="Z169" s="88">
        <v>0</v>
      </c>
      <c r="AA169" s="88">
        <v>0</v>
      </c>
      <c r="AB169" s="88">
        <v>0</v>
      </c>
      <c r="AC169" s="88">
        <v>0</v>
      </c>
      <c r="AD169" s="88">
        <v>0</v>
      </c>
      <c r="AE169" s="88">
        <v>0</v>
      </c>
      <c r="AF169" s="88">
        <v>0</v>
      </c>
      <c r="AG169" s="88">
        <v>0</v>
      </c>
      <c r="AH169" s="88">
        <v>0</v>
      </c>
      <c r="AI169" s="88">
        <v>0</v>
      </c>
      <c r="AJ169" s="88">
        <v>0</v>
      </c>
      <c r="AK169" s="88">
        <v>0</v>
      </c>
      <c r="AL169" s="88">
        <v>0</v>
      </c>
      <c r="AM169" s="88">
        <v>0</v>
      </c>
      <c r="AN169" s="88">
        <v>0</v>
      </c>
      <c r="AO169" s="88">
        <v>0</v>
      </c>
      <c r="AP169" s="88">
        <v>0</v>
      </c>
      <c r="AQ169" s="88">
        <v>0</v>
      </c>
      <c r="AR169" s="88">
        <v>0</v>
      </c>
      <c r="AS169" s="88">
        <v>0</v>
      </c>
      <c r="AT169" s="88">
        <v>0</v>
      </c>
      <c r="AU169" s="88">
        <v>0</v>
      </c>
      <c r="AV169" s="88">
        <v>0</v>
      </c>
      <c r="AW169" s="88">
        <v>0</v>
      </c>
      <c r="AX169" s="88">
        <v>0</v>
      </c>
      <c r="AY169" s="88">
        <v>0</v>
      </c>
      <c r="AZ169" s="88">
        <v>0</v>
      </c>
      <c r="BA169" s="88">
        <v>0</v>
      </c>
      <c r="BB169" s="88">
        <v>0</v>
      </c>
      <c r="BC169" s="88">
        <v>0</v>
      </c>
      <c r="BD169" s="88">
        <v>0</v>
      </c>
      <c r="BE169" s="88">
        <v>0</v>
      </c>
      <c r="BF169" s="88">
        <v>0</v>
      </c>
      <c r="BG169" s="88">
        <v>0</v>
      </c>
      <c r="BH169" s="88">
        <v>0</v>
      </c>
      <c r="BI169" s="88">
        <v>0</v>
      </c>
      <c r="BJ169" s="88">
        <v>0</v>
      </c>
      <c r="BK169" s="88">
        <v>0</v>
      </c>
      <c r="BL169" s="88">
        <v>0</v>
      </c>
      <c r="BM169" s="88">
        <v>0</v>
      </c>
      <c r="BN169" s="88">
        <v>0</v>
      </c>
      <c r="BO169" s="88">
        <v>0</v>
      </c>
      <c r="BP169" s="88">
        <v>0</v>
      </c>
      <c r="BQ169" s="88">
        <v>0</v>
      </c>
      <c r="BR169" s="88">
        <v>0</v>
      </c>
      <c r="BS169" s="88">
        <v>0</v>
      </c>
      <c r="BT169" s="88">
        <v>0</v>
      </c>
      <c r="BU169" s="88">
        <v>0</v>
      </c>
      <c r="BV169" s="88">
        <v>0</v>
      </c>
      <c r="BW169" s="88">
        <v>0</v>
      </c>
      <c r="BX169" s="88">
        <v>0</v>
      </c>
      <c r="BY169" s="88">
        <v>0</v>
      </c>
      <c r="BZ169" s="88">
        <v>0</v>
      </c>
      <c r="CA169" s="88">
        <v>0</v>
      </c>
      <c r="CB169" s="88">
        <v>0</v>
      </c>
      <c r="CC169" s="88">
        <v>0</v>
      </c>
      <c r="CD169" s="88">
        <v>0</v>
      </c>
      <c r="CE169" s="88">
        <v>0</v>
      </c>
      <c r="CF169" s="88">
        <v>0</v>
      </c>
    </row>
    <row r="170" spans="1:84" x14ac:dyDescent="0.25">
      <c r="A170" s="46"/>
      <c r="B170" s="46"/>
      <c r="C170" s="46"/>
      <c r="D170" s="46"/>
      <c r="E170" s="135"/>
      <c r="F170" s="158" t="s">
        <v>164</v>
      </c>
      <c r="G170" s="111" t="e">
        <f ca="1">(INDIRECT("H170")+INDIRECT("I170")+INDIRECT("J170")+INDIRECT("K170")+INDIRECT("L170")+INDIRECT("M170")+INDIRECT("N170")+INDIRECT("O170")+INDIRECT("P170")+INDIRECT("Q170")+INDIRECT("R170")+INDIRECT("S170")) / 12</f>
        <v>#REF!</v>
      </c>
      <c r="H170" s="126" t="e">
        <f>#REF!</f>
        <v>#REF!</v>
      </c>
      <c r="I170" s="126">
        <v>0</v>
      </c>
      <c r="J170" s="126">
        <v>0</v>
      </c>
      <c r="K170" s="126">
        <v>0</v>
      </c>
      <c r="L170" s="126">
        <v>0</v>
      </c>
      <c r="M170" s="126">
        <v>0</v>
      </c>
      <c r="N170" s="126">
        <v>0</v>
      </c>
      <c r="O170" s="126">
        <v>0</v>
      </c>
      <c r="P170" s="126">
        <v>0</v>
      </c>
      <c r="Q170" s="126">
        <v>0</v>
      </c>
      <c r="R170" s="126">
        <v>0</v>
      </c>
      <c r="S170" s="126">
        <v>0</v>
      </c>
      <c r="T170" s="126">
        <v>0</v>
      </c>
      <c r="U170" s="126">
        <v>0</v>
      </c>
      <c r="V170" s="126">
        <v>0</v>
      </c>
      <c r="W170" s="126">
        <v>0</v>
      </c>
      <c r="X170" s="126">
        <v>0</v>
      </c>
      <c r="Y170" s="126">
        <v>0</v>
      </c>
      <c r="Z170" s="126">
        <v>0</v>
      </c>
      <c r="AA170" s="126">
        <v>0</v>
      </c>
      <c r="AB170" s="126">
        <v>0</v>
      </c>
      <c r="AC170" s="126">
        <v>0</v>
      </c>
      <c r="AD170" s="126">
        <v>0</v>
      </c>
      <c r="AE170" s="126">
        <v>0</v>
      </c>
      <c r="AF170" s="126">
        <v>0</v>
      </c>
      <c r="AG170" s="126">
        <v>0</v>
      </c>
      <c r="AH170" s="126">
        <v>0</v>
      </c>
      <c r="AI170" s="126">
        <v>0</v>
      </c>
      <c r="AJ170" s="126">
        <v>0</v>
      </c>
      <c r="AK170" s="126">
        <v>0</v>
      </c>
      <c r="AL170" s="126">
        <v>0</v>
      </c>
      <c r="AM170" s="126">
        <v>0</v>
      </c>
      <c r="AN170" s="126">
        <v>0</v>
      </c>
      <c r="AO170" s="126">
        <v>0</v>
      </c>
      <c r="AP170" s="126">
        <v>0</v>
      </c>
      <c r="AQ170" s="126">
        <v>203</v>
      </c>
      <c r="AR170" s="126">
        <v>196</v>
      </c>
      <c r="AS170" s="126">
        <v>204</v>
      </c>
      <c r="AT170" s="126">
        <v>201</v>
      </c>
      <c r="AU170" s="126">
        <v>201</v>
      </c>
      <c r="AV170" s="126">
        <v>0</v>
      </c>
      <c r="AW170" s="126">
        <v>0</v>
      </c>
      <c r="AX170" s="126">
        <v>214</v>
      </c>
      <c r="AY170" s="126">
        <v>232</v>
      </c>
      <c r="AZ170" s="126">
        <v>0</v>
      </c>
      <c r="BA170" s="126">
        <v>203</v>
      </c>
      <c r="BB170" s="126">
        <v>210</v>
      </c>
      <c r="BC170" s="126">
        <v>261</v>
      </c>
      <c r="BD170" s="126">
        <v>210</v>
      </c>
      <c r="BE170" s="126">
        <v>208</v>
      </c>
      <c r="BF170" s="126">
        <v>210</v>
      </c>
      <c r="BG170" s="126">
        <v>206</v>
      </c>
      <c r="BH170" s="126">
        <v>204</v>
      </c>
      <c r="BI170" s="126">
        <v>0</v>
      </c>
      <c r="BJ170" s="126">
        <v>195</v>
      </c>
      <c r="BK170" s="126">
        <v>188</v>
      </c>
      <c r="BL170" s="126">
        <v>0</v>
      </c>
      <c r="BM170" s="126">
        <v>0</v>
      </c>
      <c r="BN170" s="126">
        <v>0</v>
      </c>
      <c r="BO170" s="126">
        <v>0</v>
      </c>
      <c r="BP170" s="126">
        <v>0</v>
      </c>
      <c r="BQ170" s="126">
        <v>0</v>
      </c>
      <c r="BR170" s="126">
        <v>171</v>
      </c>
      <c r="BS170" s="126">
        <v>163</v>
      </c>
      <c r="BT170" s="126">
        <v>177</v>
      </c>
      <c r="BU170" s="126">
        <v>174</v>
      </c>
      <c r="BV170" s="126">
        <v>173</v>
      </c>
      <c r="BW170" s="126">
        <v>185</v>
      </c>
      <c r="BX170" s="126">
        <v>0</v>
      </c>
      <c r="BY170" s="126">
        <v>0</v>
      </c>
      <c r="BZ170" s="126">
        <v>0</v>
      </c>
      <c r="CA170" s="126">
        <v>0</v>
      </c>
      <c r="CB170" s="126">
        <v>0</v>
      </c>
      <c r="CC170" s="126">
        <v>0</v>
      </c>
      <c r="CD170" s="126">
        <v>0</v>
      </c>
      <c r="CE170" s="126">
        <v>0</v>
      </c>
      <c r="CF170" s="126">
        <v>0</v>
      </c>
    </row>
    <row r="171" spans="1:84" x14ac:dyDescent="0.25">
      <c r="A171" s="48" t="s">
        <v>154</v>
      </c>
      <c r="B171" s="49" t="s">
        <v>165</v>
      </c>
      <c r="C171" s="50" t="s">
        <v>156</v>
      </c>
      <c r="D171" s="46"/>
      <c r="E171" s="135"/>
      <c r="F171" s="14" t="s">
        <v>166</v>
      </c>
      <c r="G171" s="23" t="e">
        <f ca="1">G170/G9</f>
        <v>#REF!</v>
      </c>
      <c r="H171" s="30" t="e">
        <f>IF(H9=0, 0, H170/H9)</f>
        <v>#REF!</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0">
        <v>0</v>
      </c>
      <c r="AY171" s="30">
        <v>0</v>
      </c>
      <c r="AZ171" s="30">
        <v>0</v>
      </c>
      <c r="BA171" s="30">
        <v>0</v>
      </c>
      <c r="BB171" s="30">
        <v>0</v>
      </c>
      <c r="BC171" s="30">
        <v>0</v>
      </c>
      <c r="BD171" s="30">
        <v>0</v>
      </c>
      <c r="BE171" s="30">
        <v>0</v>
      </c>
      <c r="BF171" s="30">
        <v>0</v>
      </c>
      <c r="BG171" s="30">
        <v>0</v>
      </c>
      <c r="BH171" s="30">
        <v>0</v>
      </c>
      <c r="BI171" s="30">
        <v>0</v>
      </c>
      <c r="BJ171" s="30">
        <v>0</v>
      </c>
      <c r="BK171" s="30">
        <v>0</v>
      </c>
      <c r="BL171" s="30">
        <v>0</v>
      </c>
      <c r="BM171" s="30">
        <v>0</v>
      </c>
      <c r="BN171" s="30">
        <v>0</v>
      </c>
      <c r="BO171" s="30">
        <v>0</v>
      </c>
      <c r="BP171" s="30">
        <v>0</v>
      </c>
      <c r="BQ171" s="30">
        <v>0</v>
      </c>
      <c r="BR171" s="30">
        <v>0</v>
      </c>
      <c r="BS171" s="30">
        <v>0</v>
      </c>
      <c r="BT171" s="30">
        <v>0</v>
      </c>
      <c r="BU171" s="30">
        <v>0</v>
      </c>
      <c r="BV171" s="30">
        <v>0</v>
      </c>
      <c r="BW171" s="30">
        <v>0</v>
      </c>
      <c r="BX171" s="30">
        <v>0</v>
      </c>
      <c r="BY171" s="30">
        <v>0</v>
      </c>
      <c r="BZ171" s="30">
        <v>0</v>
      </c>
      <c r="CA171" s="30">
        <v>0</v>
      </c>
      <c r="CB171" s="30">
        <v>0</v>
      </c>
      <c r="CC171" s="30">
        <v>0</v>
      </c>
      <c r="CD171" s="30">
        <v>0</v>
      </c>
      <c r="CE171" s="30">
        <v>0</v>
      </c>
      <c r="CF171" s="30">
        <v>0</v>
      </c>
    </row>
    <row r="172" spans="1:84" x14ac:dyDescent="0.25">
      <c r="A172" s="17"/>
      <c r="B172" s="17"/>
      <c r="C172" s="17"/>
      <c r="D172" s="17"/>
      <c r="E172" s="11"/>
      <c r="F172" s="12" t="s">
        <v>167</v>
      </c>
      <c r="G172" s="163" t="s">
        <v>168</v>
      </c>
      <c r="H172" s="164" t="s">
        <v>168</v>
      </c>
      <c r="I172" s="164" t="s">
        <v>168</v>
      </c>
      <c r="J172" s="164" t="s">
        <v>168</v>
      </c>
      <c r="K172" s="164" t="s">
        <v>168</v>
      </c>
      <c r="L172" s="164" t="s">
        <v>168</v>
      </c>
      <c r="M172" s="164" t="s">
        <v>168</v>
      </c>
      <c r="N172" s="164" t="s">
        <v>168</v>
      </c>
      <c r="O172" s="164" t="s">
        <v>168</v>
      </c>
      <c r="P172" s="164" t="s">
        <v>168</v>
      </c>
      <c r="Q172" s="164" t="s">
        <v>168</v>
      </c>
      <c r="R172" s="164" t="s">
        <v>168</v>
      </c>
      <c r="S172" s="164" t="s">
        <v>168</v>
      </c>
      <c r="T172" s="164" t="s">
        <v>168</v>
      </c>
      <c r="U172" s="164" t="s">
        <v>168</v>
      </c>
      <c r="V172" s="164" t="s">
        <v>168</v>
      </c>
      <c r="W172" s="164" t="s">
        <v>168</v>
      </c>
      <c r="X172" s="164" t="s">
        <v>168</v>
      </c>
      <c r="Y172" s="164" t="s">
        <v>168</v>
      </c>
      <c r="Z172" s="164" t="s">
        <v>168</v>
      </c>
      <c r="AA172" s="164" t="s">
        <v>168</v>
      </c>
      <c r="AB172" s="164" t="s">
        <v>168</v>
      </c>
      <c r="AC172" s="164" t="s">
        <v>168</v>
      </c>
      <c r="AD172" s="164" t="s">
        <v>168</v>
      </c>
      <c r="AE172" s="164" t="s">
        <v>168</v>
      </c>
      <c r="AF172" s="164" t="s">
        <v>168</v>
      </c>
      <c r="AG172" s="164" t="s">
        <v>168</v>
      </c>
      <c r="AH172" s="164" t="s">
        <v>168</v>
      </c>
      <c r="AI172" s="164" t="s">
        <v>168</v>
      </c>
      <c r="AJ172" s="164" t="s">
        <v>168</v>
      </c>
      <c r="AK172" s="164" t="s">
        <v>168</v>
      </c>
      <c r="AL172" s="164" t="s">
        <v>168</v>
      </c>
      <c r="AM172" s="164" t="s">
        <v>168</v>
      </c>
      <c r="AN172" s="164" t="s">
        <v>168</v>
      </c>
      <c r="AO172" s="164" t="s">
        <v>168</v>
      </c>
      <c r="AP172" s="164" t="s">
        <v>168</v>
      </c>
      <c r="AQ172" s="164" t="s">
        <v>168</v>
      </c>
      <c r="AR172" s="164" t="s">
        <v>168</v>
      </c>
      <c r="AS172" s="164" t="s">
        <v>168</v>
      </c>
      <c r="AT172" s="164" t="s">
        <v>168</v>
      </c>
      <c r="AU172" s="164" t="s">
        <v>168</v>
      </c>
      <c r="AV172" s="164" t="s">
        <v>168</v>
      </c>
      <c r="AW172" s="164" t="s">
        <v>168</v>
      </c>
      <c r="AX172" s="164" t="s">
        <v>168</v>
      </c>
      <c r="AY172" s="164" t="s">
        <v>168</v>
      </c>
      <c r="AZ172" s="164" t="s">
        <v>168</v>
      </c>
      <c r="BA172" s="164" t="s">
        <v>168</v>
      </c>
      <c r="BB172" s="164" t="s">
        <v>168</v>
      </c>
      <c r="BC172" s="164" t="s">
        <v>168</v>
      </c>
      <c r="BD172" s="164" t="s">
        <v>168</v>
      </c>
      <c r="BE172" s="164" t="s">
        <v>168</v>
      </c>
      <c r="BF172" s="164" t="s">
        <v>168</v>
      </c>
      <c r="BG172" s="164" t="s">
        <v>168</v>
      </c>
      <c r="BH172" s="164" t="s">
        <v>168</v>
      </c>
      <c r="BI172" s="164" t="s">
        <v>168</v>
      </c>
      <c r="BJ172" s="164" t="s">
        <v>168</v>
      </c>
      <c r="BK172" s="164" t="s">
        <v>168</v>
      </c>
      <c r="BL172" s="164" t="s">
        <v>168</v>
      </c>
      <c r="BM172" s="164" t="s">
        <v>168</v>
      </c>
      <c r="BN172" s="164" t="s">
        <v>168</v>
      </c>
      <c r="BO172" s="164" t="s">
        <v>168</v>
      </c>
      <c r="BP172" s="164" t="s">
        <v>168</v>
      </c>
      <c r="BQ172" s="164" t="s">
        <v>168</v>
      </c>
      <c r="BR172" s="164" t="s">
        <v>168</v>
      </c>
      <c r="BS172" s="164" t="s">
        <v>168</v>
      </c>
      <c r="BT172" s="164" t="s">
        <v>168</v>
      </c>
      <c r="BU172" s="164" t="s">
        <v>168</v>
      </c>
      <c r="BV172" s="164" t="s">
        <v>168</v>
      </c>
      <c r="BW172" s="164" t="s">
        <v>168</v>
      </c>
      <c r="BX172" s="164" t="s">
        <v>168</v>
      </c>
      <c r="BY172" s="164" t="s">
        <v>168</v>
      </c>
      <c r="BZ172" s="164" t="s">
        <v>168</v>
      </c>
      <c r="CA172" s="164" t="s">
        <v>168</v>
      </c>
      <c r="CB172" s="164" t="s">
        <v>168</v>
      </c>
      <c r="CC172" s="164" t="s">
        <v>168</v>
      </c>
      <c r="CD172" s="164" t="s">
        <v>168</v>
      </c>
      <c r="CE172" s="164" t="s">
        <v>168</v>
      </c>
      <c r="CF172" s="164" t="s">
        <v>168</v>
      </c>
    </row>
    <row r="173" spans="1:84" x14ac:dyDescent="0.25">
      <c r="A173" s="17"/>
      <c r="B173" s="17"/>
      <c r="C173" s="17"/>
      <c r="D173" s="17"/>
      <c r="E173" s="11"/>
      <c r="F173" s="12" t="s">
        <v>169</v>
      </c>
      <c r="G173" s="163" t="s">
        <v>168</v>
      </c>
      <c r="H173" s="164" t="s">
        <v>168</v>
      </c>
      <c r="I173" s="164" t="s">
        <v>168</v>
      </c>
      <c r="J173" s="164" t="s">
        <v>168</v>
      </c>
      <c r="K173" s="164" t="s">
        <v>168</v>
      </c>
      <c r="L173" s="164" t="s">
        <v>168</v>
      </c>
      <c r="M173" s="164" t="s">
        <v>168</v>
      </c>
      <c r="N173" s="164" t="s">
        <v>168</v>
      </c>
      <c r="O173" s="164" t="s">
        <v>168</v>
      </c>
      <c r="P173" s="164" t="s">
        <v>168</v>
      </c>
      <c r="Q173" s="164" t="s">
        <v>168</v>
      </c>
      <c r="R173" s="164" t="s">
        <v>168</v>
      </c>
      <c r="S173" s="164" t="s">
        <v>168</v>
      </c>
      <c r="T173" s="164" t="s">
        <v>168</v>
      </c>
      <c r="U173" s="164" t="s">
        <v>168</v>
      </c>
      <c r="V173" s="164" t="s">
        <v>168</v>
      </c>
      <c r="W173" s="164" t="s">
        <v>168</v>
      </c>
      <c r="X173" s="164" t="s">
        <v>168</v>
      </c>
      <c r="Y173" s="164" t="s">
        <v>168</v>
      </c>
      <c r="Z173" s="164" t="s">
        <v>168</v>
      </c>
      <c r="AA173" s="164" t="s">
        <v>168</v>
      </c>
      <c r="AB173" s="164" t="s">
        <v>168</v>
      </c>
      <c r="AC173" s="164" t="s">
        <v>168</v>
      </c>
      <c r="AD173" s="164" t="s">
        <v>168</v>
      </c>
      <c r="AE173" s="164" t="s">
        <v>168</v>
      </c>
      <c r="AF173" s="164" t="s">
        <v>168</v>
      </c>
      <c r="AG173" s="164" t="s">
        <v>168</v>
      </c>
      <c r="AH173" s="164" t="s">
        <v>168</v>
      </c>
      <c r="AI173" s="164" t="s">
        <v>168</v>
      </c>
      <c r="AJ173" s="164" t="s">
        <v>168</v>
      </c>
      <c r="AK173" s="164" t="s">
        <v>168</v>
      </c>
      <c r="AL173" s="164" t="s">
        <v>168</v>
      </c>
      <c r="AM173" s="164" t="s">
        <v>168</v>
      </c>
      <c r="AN173" s="164" t="s">
        <v>168</v>
      </c>
      <c r="AO173" s="164" t="s">
        <v>168</v>
      </c>
      <c r="AP173" s="164" t="s">
        <v>168</v>
      </c>
      <c r="AQ173" s="164" t="s">
        <v>168</v>
      </c>
      <c r="AR173" s="164" t="s">
        <v>168</v>
      </c>
      <c r="AS173" s="164" t="s">
        <v>168</v>
      </c>
      <c r="AT173" s="164" t="s">
        <v>168</v>
      </c>
      <c r="AU173" s="164" t="s">
        <v>168</v>
      </c>
      <c r="AV173" s="164" t="s">
        <v>168</v>
      </c>
      <c r="AW173" s="164" t="s">
        <v>168</v>
      </c>
      <c r="AX173" s="164" t="s">
        <v>168</v>
      </c>
      <c r="AY173" s="164" t="s">
        <v>168</v>
      </c>
      <c r="AZ173" s="164" t="s">
        <v>168</v>
      </c>
      <c r="BA173" s="164" t="s">
        <v>168</v>
      </c>
      <c r="BB173" s="164" t="s">
        <v>168</v>
      </c>
      <c r="BC173" s="164" t="s">
        <v>168</v>
      </c>
      <c r="BD173" s="164" t="s">
        <v>168</v>
      </c>
      <c r="BE173" s="164" t="s">
        <v>168</v>
      </c>
      <c r="BF173" s="164" t="s">
        <v>168</v>
      </c>
      <c r="BG173" s="164" t="s">
        <v>168</v>
      </c>
      <c r="BH173" s="164" t="s">
        <v>168</v>
      </c>
      <c r="BI173" s="164" t="s">
        <v>168</v>
      </c>
      <c r="BJ173" s="164" t="s">
        <v>168</v>
      </c>
      <c r="BK173" s="164" t="s">
        <v>168</v>
      </c>
      <c r="BL173" s="164" t="s">
        <v>168</v>
      </c>
      <c r="BM173" s="164" t="s">
        <v>168</v>
      </c>
      <c r="BN173" s="164" t="s">
        <v>168</v>
      </c>
      <c r="BO173" s="164" t="s">
        <v>168</v>
      </c>
      <c r="BP173" s="164" t="s">
        <v>168</v>
      </c>
      <c r="BQ173" s="164" t="s">
        <v>168</v>
      </c>
      <c r="BR173" s="164" t="s">
        <v>168</v>
      </c>
      <c r="BS173" s="164" t="s">
        <v>168</v>
      </c>
      <c r="BT173" s="164" t="s">
        <v>168</v>
      </c>
      <c r="BU173" s="164" t="s">
        <v>168</v>
      </c>
      <c r="BV173" s="164" t="s">
        <v>168</v>
      </c>
      <c r="BW173" s="164" t="s">
        <v>168</v>
      </c>
      <c r="BX173" s="164" t="s">
        <v>168</v>
      </c>
      <c r="BY173" s="164" t="s">
        <v>168</v>
      </c>
      <c r="BZ173" s="164" t="s">
        <v>168</v>
      </c>
      <c r="CA173" s="164" t="s">
        <v>168</v>
      </c>
      <c r="CB173" s="164" t="s">
        <v>168</v>
      </c>
      <c r="CC173" s="164" t="s">
        <v>168</v>
      </c>
      <c r="CD173" s="164" t="s">
        <v>168</v>
      </c>
      <c r="CE173" s="164" t="s">
        <v>168</v>
      </c>
      <c r="CF173" s="164" t="s">
        <v>168</v>
      </c>
    </row>
    <row r="174" spans="1:84" ht="13.8" thickBot="1" x14ac:dyDescent="0.3">
      <c r="A174" s="17"/>
      <c r="B174" s="17"/>
      <c r="C174" s="17"/>
      <c r="D174" s="17"/>
      <c r="E174" s="15"/>
      <c r="F174" s="16"/>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row>
    <row r="175" spans="1:84" ht="13.8" thickTop="1" x14ac:dyDescent="0.25">
      <c r="A175" s="17"/>
      <c r="B175" s="17"/>
      <c r="C175" s="17"/>
      <c r="D175" s="17"/>
      <c r="E175" s="17"/>
      <c r="F175" s="18"/>
      <c r="G175" s="1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row>
    <row r="176" spans="1:84" x14ac:dyDescent="0.25">
      <c r="A176" s="17"/>
      <c r="B176" s="17"/>
      <c r="C176" s="17"/>
      <c r="D176" s="17"/>
      <c r="E176" s="17"/>
      <c r="F176" s="18"/>
      <c r="G176" s="1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row>
    <row r="177" spans="1:84" ht="13.8" thickBot="1" x14ac:dyDescent="0.3">
      <c r="A177" s="17"/>
      <c r="B177" s="17"/>
      <c r="C177" s="17"/>
      <c r="D177" s="17"/>
      <c r="E177" s="17"/>
      <c r="F177" s="18"/>
      <c r="G177" s="1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row>
    <row r="178" spans="1:84" ht="18.600000000000001" thickTop="1" thickBot="1" x14ac:dyDescent="0.3">
      <c r="A178" s="17"/>
      <c r="B178" s="17"/>
      <c r="C178" s="17"/>
      <c r="D178" s="17"/>
      <c r="E178" s="7"/>
      <c r="F178" s="8" t="s">
        <v>170</v>
      </c>
      <c r="G178" s="1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row>
    <row r="179" spans="1:84" ht="15.6" x14ac:dyDescent="0.3">
      <c r="A179" s="17"/>
      <c r="B179" s="17"/>
      <c r="C179" s="17"/>
      <c r="D179" s="17"/>
      <c r="E179" s="9"/>
      <c r="F179" s="24"/>
      <c r="G179" s="1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row>
    <row r="180" spans="1:84" x14ac:dyDescent="0.25">
      <c r="A180" s="17"/>
      <c r="B180" s="17"/>
      <c r="C180" s="17"/>
      <c r="D180" s="17"/>
      <c r="E180" s="11"/>
      <c r="F180" s="12" t="s">
        <v>171</v>
      </c>
      <c r="G180" s="111" t="e">
        <f ca="1">(INDIRECT("H180")+INDIRECT("I180")+INDIRECT("J180")+INDIRECT("K180")+INDIRECT("L180")+INDIRECT("M180")+INDIRECT("N180")+INDIRECT("O180")+INDIRECT("P180")+INDIRECT("Q180")+INDIRECT("R180")+INDIRECT("S180")) / 12</f>
        <v>#REF!</v>
      </c>
      <c r="H180" s="89" t="e">
        <f>#REF!</f>
        <v>#REF!</v>
      </c>
      <c r="I180" s="89">
        <v>27</v>
      </c>
      <c r="J180" s="89">
        <v>229</v>
      </c>
      <c r="K180" s="89">
        <v>223</v>
      </c>
      <c r="L180" s="89">
        <v>219</v>
      </c>
      <c r="M180" s="89">
        <v>210</v>
      </c>
      <c r="N180" s="89">
        <v>0</v>
      </c>
      <c r="O180" s="89">
        <v>208</v>
      </c>
      <c r="P180" s="89">
        <v>204</v>
      </c>
      <c r="Q180" s="89">
        <v>202</v>
      </c>
      <c r="R180" s="89">
        <v>0</v>
      </c>
      <c r="S180" s="89">
        <v>200</v>
      </c>
      <c r="T180" s="89">
        <v>200</v>
      </c>
      <c r="U180" s="89">
        <v>200</v>
      </c>
      <c r="V180" s="89">
        <v>0</v>
      </c>
      <c r="W180" s="89">
        <v>0</v>
      </c>
      <c r="X180" s="89">
        <v>200</v>
      </c>
      <c r="Y180" s="89">
        <v>200</v>
      </c>
      <c r="Z180" s="89">
        <v>201</v>
      </c>
      <c r="AA180" s="89">
        <v>201</v>
      </c>
      <c r="AB180" s="89">
        <v>201</v>
      </c>
      <c r="AC180" s="89">
        <v>198</v>
      </c>
      <c r="AD180" s="89">
        <v>197</v>
      </c>
      <c r="AE180" s="89">
        <v>197</v>
      </c>
      <c r="AF180" s="89">
        <v>197</v>
      </c>
      <c r="AG180" s="89">
        <v>197</v>
      </c>
      <c r="AH180" s="89">
        <v>197</v>
      </c>
      <c r="AI180" s="89">
        <v>194</v>
      </c>
      <c r="AJ180" s="89">
        <v>194</v>
      </c>
      <c r="AK180" s="89">
        <v>193</v>
      </c>
      <c r="AL180" s="89">
        <v>190</v>
      </c>
      <c r="AM180" s="89">
        <v>189</v>
      </c>
      <c r="AN180" s="89">
        <v>190</v>
      </c>
      <c r="AO180" s="89">
        <v>232</v>
      </c>
      <c r="AP180" s="89">
        <v>233</v>
      </c>
      <c r="AQ180" s="89">
        <v>23</v>
      </c>
      <c r="AR180" s="89">
        <v>232</v>
      </c>
      <c r="AS180" s="89">
        <v>224</v>
      </c>
      <c r="AT180" s="89">
        <v>225</v>
      </c>
      <c r="AU180" s="89">
        <v>222</v>
      </c>
      <c r="AV180" s="89">
        <v>218</v>
      </c>
      <c r="AW180" s="89">
        <v>213</v>
      </c>
      <c r="AX180" s="89">
        <v>213</v>
      </c>
      <c r="AY180" s="89">
        <v>210</v>
      </c>
      <c r="AZ180" s="89">
        <v>207</v>
      </c>
      <c r="BA180" s="89">
        <v>191</v>
      </c>
      <c r="BB180" s="89">
        <v>186</v>
      </c>
      <c r="BC180" s="89">
        <v>186</v>
      </c>
      <c r="BD180" s="89">
        <v>183</v>
      </c>
      <c r="BE180" s="89">
        <v>178</v>
      </c>
      <c r="BF180" s="89">
        <v>178</v>
      </c>
      <c r="BG180" s="89">
        <v>175</v>
      </c>
      <c r="BH180" s="89">
        <v>175</v>
      </c>
      <c r="BI180" s="89">
        <v>175</v>
      </c>
      <c r="BJ180" s="89">
        <v>175</v>
      </c>
      <c r="BK180" s="89">
        <v>174</v>
      </c>
      <c r="BL180" s="89">
        <v>175</v>
      </c>
      <c r="BM180" s="89">
        <v>171</v>
      </c>
      <c r="BN180" s="89">
        <v>171</v>
      </c>
      <c r="BO180" s="89">
        <v>168</v>
      </c>
      <c r="BP180" s="89">
        <v>169</v>
      </c>
      <c r="BQ180" s="89">
        <v>167</v>
      </c>
      <c r="BR180" s="89">
        <v>169</v>
      </c>
      <c r="BS180" s="89">
        <v>169</v>
      </c>
      <c r="BT180" s="89">
        <v>160</v>
      </c>
      <c r="BU180" s="89">
        <v>160</v>
      </c>
      <c r="BV180" s="89">
        <v>160</v>
      </c>
      <c r="BW180" s="89">
        <v>29</v>
      </c>
      <c r="BX180" s="89">
        <v>150</v>
      </c>
      <c r="BY180" s="89">
        <v>144</v>
      </c>
      <c r="BZ180" s="89">
        <v>32</v>
      </c>
      <c r="CA180" s="89">
        <v>144</v>
      </c>
      <c r="CB180" s="89">
        <v>142</v>
      </c>
      <c r="CC180" s="89">
        <v>142</v>
      </c>
      <c r="CD180" s="89">
        <v>142</v>
      </c>
      <c r="CE180" s="89">
        <v>33</v>
      </c>
      <c r="CF180" s="89">
        <v>127</v>
      </c>
    </row>
    <row r="181" spans="1:84" x14ac:dyDescent="0.25">
      <c r="A181" s="48" t="s">
        <v>154</v>
      </c>
      <c r="B181" s="49" t="s">
        <v>165</v>
      </c>
      <c r="C181" s="50" t="s">
        <v>156</v>
      </c>
      <c r="D181" s="17"/>
      <c r="E181" s="11"/>
      <c r="F181" s="14" t="s">
        <v>172</v>
      </c>
      <c r="G181" s="23" t="e">
        <f ca="1">G180/G53</f>
        <v>#REF!</v>
      </c>
      <c r="H181" s="60" t="e">
        <f>IF(H53=0, 0, H180/H53)</f>
        <v>#REF!</v>
      </c>
      <c r="I181" s="60">
        <v>2.1566356483885139E-4</v>
      </c>
      <c r="J181" s="60">
        <v>1.9033054348097109E-3</v>
      </c>
      <c r="K181" s="60">
        <v>1.9053966300967224E-3</v>
      </c>
      <c r="L181" s="60">
        <v>1.8963009143807149E-3</v>
      </c>
      <c r="M181" s="60">
        <v>1.8619827456265571E-3</v>
      </c>
      <c r="N181" s="60">
        <v>0</v>
      </c>
      <c r="O181" s="60">
        <v>1.9133826397321264E-3</v>
      </c>
      <c r="P181" s="60">
        <v>1.930209673756718E-3</v>
      </c>
      <c r="Q181" s="60">
        <v>1.8787901335615164E-3</v>
      </c>
      <c r="R181" s="60">
        <v>0</v>
      </c>
      <c r="S181" s="60">
        <v>2.0634937011854773E-3</v>
      </c>
      <c r="T181" s="60">
        <v>2.1649473376560116E-3</v>
      </c>
      <c r="U181" s="60">
        <v>2.236310981405074E-3</v>
      </c>
      <c r="V181" s="60">
        <v>0</v>
      </c>
      <c r="W181" s="60">
        <v>0</v>
      </c>
      <c r="X181" s="60">
        <v>2.4607812980621349E-3</v>
      </c>
      <c r="Y181" s="60">
        <v>2.5557145777959519E-3</v>
      </c>
      <c r="Z181" s="60">
        <v>2.6495129377957635E-3</v>
      </c>
      <c r="AA181" s="60">
        <v>2.7062324128552771E-3</v>
      </c>
      <c r="AB181" s="60">
        <v>2.7742122479400438E-3</v>
      </c>
      <c r="AC181" s="60">
        <v>2.849699917963184E-3</v>
      </c>
      <c r="AD181" s="60">
        <v>2.9640997863440762E-3</v>
      </c>
      <c r="AE181" s="60">
        <v>3.0889362769693928E-3</v>
      </c>
      <c r="AF181" s="60">
        <v>3.2649408333057114E-3</v>
      </c>
      <c r="AG181" s="60">
        <v>3.493837013390086E-3</v>
      </c>
      <c r="AH181" s="60">
        <v>3.7811900191938581E-3</v>
      </c>
      <c r="AI181" s="60">
        <v>3.9233927235221549E-3</v>
      </c>
      <c r="AJ181" s="60">
        <v>4.0677681791495427E-3</v>
      </c>
      <c r="AK181" s="60">
        <v>4.3727484876634115E-3</v>
      </c>
      <c r="AL181" s="60">
        <v>4.3080969548556789E-3</v>
      </c>
      <c r="AM181" s="60">
        <v>4.434433729851482E-3</v>
      </c>
      <c r="AN181" s="60">
        <v>4.5852740304558725E-3</v>
      </c>
      <c r="AO181" s="60">
        <v>5.7953637090327739E-3</v>
      </c>
      <c r="AP181" s="60">
        <v>6.0336121397312065E-3</v>
      </c>
      <c r="AQ181" s="60">
        <v>6.0726072607260729E-4</v>
      </c>
      <c r="AR181" s="60">
        <v>6.0717089767076682E-3</v>
      </c>
      <c r="AS181" s="60">
        <v>5.9901056290947987E-3</v>
      </c>
      <c r="AT181" s="60">
        <v>6.2349322470695821E-3</v>
      </c>
      <c r="AU181" s="60">
        <v>6.1926413568021421E-3</v>
      </c>
      <c r="AV181" s="60">
        <v>6.1153500897666068E-3</v>
      </c>
      <c r="AW181" s="60">
        <v>6.3546048509800414E-3</v>
      </c>
      <c r="AX181" s="60">
        <v>6.6675014086270586E-3</v>
      </c>
      <c r="AY181" s="60">
        <v>6.6310903407117367E-3</v>
      </c>
      <c r="AZ181" s="60">
        <v>6.715110620904431E-3</v>
      </c>
      <c r="BA181" s="60">
        <v>6.5841635354545137E-3</v>
      </c>
      <c r="BB181" s="60">
        <v>6.4756466942868084E-3</v>
      </c>
      <c r="BC181" s="60">
        <v>6.3175056042388423E-3</v>
      </c>
      <c r="BD181" s="60">
        <v>5.9720001305355224E-3</v>
      </c>
      <c r="BE181" s="60">
        <v>5.6373713380839276E-3</v>
      </c>
      <c r="BF181" s="60">
        <v>5.8807982027223472E-3</v>
      </c>
      <c r="BG181" s="60">
        <v>5.8292528563338997E-3</v>
      </c>
      <c r="BH181" s="60">
        <v>5.9189609686802411E-3</v>
      </c>
      <c r="BI181" s="60">
        <v>6.1938132653783532E-3</v>
      </c>
      <c r="BJ181" s="60">
        <v>6.5401001569624041E-3</v>
      </c>
      <c r="BK181" s="60">
        <v>6.8595758101395567E-3</v>
      </c>
      <c r="BL181" s="60">
        <v>7.2236440188227528E-3</v>
      </c>
      <c r="BM181" s="60">
        <v>7.2977125298736767E-3</v>
      </c>
      <c r="BN181" s="60">
        <v>7.7134737696783794E-3</v>
      </c>
      <c r="BO181" s="60">
        <v>8.0680017288575125E-3</v>
      </c>
      <c r="BP181" s="60">
        <v>8.2668884214645594E-3</v>
      </c>
      <c r="BQ181" s="60">
        <v>8.8094107717465852E-3</v>
      </c>
      <c r="BR181" s="60">
        <v>9.2974638279143974E-3</v>
      </c>
      <c r="BS181" s="60">
        <v>9.1847826086956519E-3</v>
      </c>
      <c r="BT181" s="60">
        <v>8.2820021740255701E-3</v>
      </c>
      <c r="BU181" s="60">
        <v>7.5397012393383913E-3</v>
      </c>
      <c r="BV181" s="60">
        <v>7.3641091729184883E-3</v>
      </c>
      <c r="BW181" s="60">
        <v>1.4198981590285938E-3</v>
      </c>
      <c r="BX181" s="60">
        <v>7.2709646146388758E-3</v>
      </c>
      <c r="BY181" s="60">
        <v>7.2267389340560069E-3</v>
      </c>
      <c r="BZ181" s="60">
        <v>1.5736415047946889E-3</v>
      </c>
      <c r="CA181" s="60">
        <v>7.4280408542246983E-3</v>
      </c>
      <c r="CB181" s="60">
        <v>6.9912855103146081E-3</v>
      </c>
      <c r="CC181" s="60">
        <v>2.7418420544506661E-2</v>
      </c>
      <c r="CD181" s="60">
        <v>7.4556337288669535E-3</v>
      </c>
      <c r="CE181" s="60">
        <v>1.8437814280925244E-3</v>
      </c>
      <c r="CF181" s="60">
        <v>6.6757779646761982E-3</v>
      </c>
    </row>
    <row r="182" spans="1:84" x14ac:dyDescent="0.25">
      <c r="A182" s="17"/>
      <c r="B182" s="17"/>
      <c r="C182" s="17"/>
      <c r="D182" s="17"/>
      <c r="E182" s="11"/>
      <c r="F182" s="12" t="s">
        <v>173</v>
      </c>
      <c r="G182" s="111" t="e">
        <f ca="1">(INDIRECT("H182")+INDIRECT("I182")+INDIRECT("J182")+INDIRECT("K182")+INDIRECT("L182")+INDIRECT("M182")+INDIRECT("N182")+INDIRECT("O182")+INDIRECT("P182")+INDIRECT("Q182")+INDIRECT("R182")+INDIRECT("S182")) / 12</f>
        <v>#REF!</v>
      </c>
      <c r="H182" s="89" t="e">
        <f>#REF!</f>
        <v>#REF!</v>
      </c>
      <c r="I182" s="89">
        <v>228220</v>
      </c>
      <c r="J182" s="89">
        <v>227536</v>
      </c>
      <c r="K182" s="89">
        <v>226156</v>
      </c>
      <c r="L182" s="89">
        <v>225281</v>
      </c>
      <c r="M182" s="89">
        <v>220339</v>
      </c>
      <c r="N182" s="89">
        <v>219231</v>
      </c>
      <c r="O182" s="89">
        <v>213434</v>
      </c>
      <c r="P182" s="89">
        <v>208041</v>
      </c>
      <c r="Q182" s="89">
        <v>206524</v>
      </c>
      <c r="R182" s="89">
        <v>205602</v>
      </c>
      <c r="S182" s="89">
        <v>204482</v>
      </c>
      <c r="T182" s="89">
        <v>202355</v>
      </c>
      <c r="U182" s="89">
        <v>194370</v>
      </c>
      <c r="V182" s="89">
        <v>193327</v>
      </c>
      <c r="W182" s="89">
        <v>192790</v>
      </c>
      <c r="X182" s="89">
        <v>192307</v>
      </c>
      <c r="Y182" s="89">
        <v>190415</v>
      </c>
      <c r="Z182" s="89">
        <v>190442</v>
      </c>
      <c r="AA182" s="89">
        <v>188644</v>
      </c>
      <c r="AB182" s="89">
        <v>185817</v>
      </c>
      <c r="AC182" s="89">
        <v>183088</v>
      </c>
      <c r="AD182" s="89">
        <v>181566</v>
      </c>
      <c r="AE182" s="89">
        <v>180187</v>
      </c>
      <c r="AF182" s="89">
        <v>175586</v>
      </c>
      <c r="AG182" s="89">
        <v>174933</v>
      </c>
      <c r="AH182" s="89">
        <v>174889</v>
      </c>
      <c r="AI182" s="89">
        <v>174584</v>
      </c>
      <c r="AJ182" s="89">
        <v>173660</v>
      </c>
      <c r="AK182" s="89">
        <v>173423</v>
      </c>
      <c r="AL182" s="89">
        <v>172312</v>
      </c>
      <c r="AM182" s="89">
        <v>171408</v>
      </c>
      <c r="AN182" s="89">
        <v>171034</v>
      </c>
      <c r="AO182" s="89">
        <v>176437</v>
      </c>
      <c r="AP182" s="89">
        <v>175795</v>
      </c>
      <c r="AQ182" s="89">
        <v>174918</v>
      </c>
      <c r="AR182" s="89">
        <v>173416</v>
      </c>
      <c r="AS182" s="89">
        <v>173294</v>
      </c>
      <c r="AT182" s="89">
        <v>173612</v>
      </c>
      <c r="AU182" s="89">
        <v>170566</v>
      </c>
      <c r="AV182" s="89">
        <v>168336</v>
      </c>
      <c r="AW182" s="89">
        <v>166607</v>
      </c>
      <c r="AX182" s="89">
        <v>164418</v>
      </c>
      <c r="AY182" s="89">
        <v>161546</v>
      </c>
      <c r="AZ182" s="89">
        <v>158910</v>
      </c>
      <c r="BA182" s="89">
        <v>157696</v>
      </c>
      <c r="BB182" s="89">
        <v>152161</v>
      </c>
      <c r="BC182" s="89">
        <v>148005</v>
      </c>
      <c r="BD182" s="89">
        <v>144870</v>
      </c>
      <c r="BE182" s="89">
        <v>141264</v>
      </c>
      <c r="BF182" s="89">
        <v>135021</v>
      </c>
      <c r="BG182" s="89">
        <v>134337</v>
      </c>
      <c r="BH182" s="89">
        <v>132889</v>
      </c>
      <c r="BI182" s="89">
        <v>130723</v>
      </c>
      <c r="BJ182" s="89">
        <v>128503</v>
      </c>
      <c r="BK182" s="89">
        <v>127574</v>
      </c>
      <c r="BL182" s="89">
        <v>126029</v>
      </c>
      <c r="BM182" s="89">
        <v>124758</v>
      </c>
      <c r="BN182" s="89">
        <v>122809</v>
      </c>
      <c r="BO182" s="89">
        <v>121844</v>
      </c>
      <c r="BP182" s="89">
        <v>119822</v>
      </c>
      <c r="BQ182" s="89">
        <v>115917</v>
      </c>
      <c r="BR182" s="89">
        <v>114261</v>
      </c>
      <c r="BS182" s="89">
        <v>112531</v>
      </c>
      <c r="BT182" s="89">
        <v>108018</v>
      </c>
      <c r="BU182" s="89">
        <v>106309</v>
      </c>
      <c r="BV182" s="89">
        <v>104048</v>
      </c>
      <c r="BW182" s="89">
        <v>102394</v>
      </c>
      <c r="BX182" s="89">
        <v>100020</v>
      </c>
      <c r="BY182" s="89">
        <v>97213</v>
      </c>
      <c r="BZ182" s="89">
        <v>93844</v>
      </c>
      <c r="CA182" s="89">
        <v>91392</v>
      </c>
      <c r="CB182" s="89">
        <v>87317</v>
      </c>
      <c r="CC182" s="89">
        <v>84916</v>
      </c>
      <c r="CD182" s="89">
        <v>82368</v>
      </c>
      <c r="CE182" s="89">
        <v>81916</v>
      </c>
      <c r="CF182" s="89">
        <v>77891</v>
      </c>
    </row>
    <row r="183" spans="1:84" x14ac:dyDescent="0.25">
      <c r="A183" s="48" t="s">
        <v>117</v>
      </c>
      <c r="B183" s="49" t="s">
        <v>118</v>
      </c>
      <c r="C183" s="50" t="s">
        <v>119</v>
      </c>
      <c r="D183" s="17"/>
      <c r="E183" s="11"/>
      <c r="F183" s="14" t="s">
        <v>172</v>
      </c>
      <c r="G183" s="23" t="e">
        <f ca="1">G182/G53</f>
        <v>#REF!</v>
      </c>
      <c r="H183" s="60" t="e">
        <f>IF(H53=0, 0, H182/H53)</f>
        <v>#REF!</v>
      </c>
      <c r="I183" s="60">
        <v>1.8229162506489875</v>
      </c>
      <c r="J183" s="60">
        <v>1.8911375782308402</v>
      </c>
      <c r="K183" s="60">
        <v>1.9323626918213199</v>
      </c>
      <c r="L183" s="60">
        <v>1.9506875173178166</v>
      </c>
      <c r="M183" s="60">
        <v>1.9536543628029046</v>
      </c>
      <c r="N183" s="60">
        <v>1.9528861571352218</v>
      </c>
      <c r="O183" s="60">
        <v>1.9633697611951282</v>
      </c>
      <c r="P183" s="60">
        <v>1.9684448565589281</v>
      </c>
      <c r="Q183" s="60">
        <v>1.9208675918002902</v>
      </c>
      <c r="R183" s="60">
        <v>2.0057361936258014</v>
      </c>
      <c r="S183" s="60">
        <v>2.1097365950290436</v>
      </c>
      <c r="T183" s="60">
        <v>2.1904395925569111</v>
      </c>
      <c r="U183" s="60">
        <v>2.1733588272785211</v>
      </c>
      <c r="V183" s="60">
        <v>2.2241946617579385</v>
      </c>
      <c r="W183" s="60">
        <v>2.3173824720829876</v>
      </c>
      <c r="X183" s="60">
        <v>2.3661273454321745</v>
      </c>
      <c r="Y183" s="60">
        <v>2.4332319566550806</v>
      </c>
      <c r="Z183" s="60">
        <v>2.5103410094512477</v>
      </c>
      <c r="AA183" s="60">
        <v>2.5398731706003526</v>
      </c>
      <c r="AB183" s="60">
        <v>2.5646557078381846</v>
      </c>
      <c r="AC183" s="60">
        <v>2.6350800938386034</v>
      </c>
      <c r="AD183" s="60">
        <v>2.7318768619662364</v>
      </c>
      <c r="AE183" s="60">
        <v>2.8253104616156546</v>
      </c>
      <c r="AF183" s="60">
        <v>2.910040107395008</v>
      </c>
      <c r="AG183" s="60">
        <v>3.1024740622505984</v>
      </c>
      <c r="AH183" s="60">
        <v>3.3567946257197696</v>
      </c>
      <c r="AI183" s="60">
        <v>3.5307298723886182</v>
      </c>
      <c r="AJ183" s="60">
        <v>3.6412815566552044</v>
      </c>
      <c r="AK183" s="60">
        <v>3.9291977252645172</v>
      </c>
      <c r="AL183" s="60">
        <v>3.9070358025531142</v>
      </c>
      <c r="AM183" s="60">
        <v>4.0216794537903846</v>
      </c>
      <c r="AN183" s="60">
        <v>4.127567150131525</v>
      </c>
      <c r="AO183" s="60">
        <v>4.407399080735412</v>
      </c>
      <c r="AP183" s="60">
        <v>4.5522697257684444</v>
      </c>
      <c r="AQ183" s="60">
        <v>4.61829702970297</v>
      </c>
      <c r="AR183" s="60">
        <v>4.5384977754514528</v>
      </c>
      <c r="AS183" s="60">
        <v>4.6341489503944375</v>
      </c>
      <c r="AT183" s="60">
        <v>4.8109291434588632</v>
      </c>
      <c r="AU183" s="60">
        <v>4.7579011966860998</v>
      </c>
      <c r="AV183" s="60">
        <v>4.7221723518850984</v>
      </c>
      <c r="AW183" s="60">
        <v>4.9705241803156417</v>
      </c>
      <c r="AX183" s="60">
        <v>5.1467476366368246</v>
      </c>
      <c r="AY183" s="60">
        <v>5.1010767627648486</v>
      </c>
      <c r="AZ183" s="60">
        <v>5.1550639070914164</v>
      </c>
      <c r="BA183" s="60">
        <v>5.4361060360577751</v>
      </c>
      <c r="BB183" s="60">
        <v>5.2975315948891133</v>
      </c>
      <c r="BC183" s="60">
        <v>5.0270022416955369</v>
      </c>
      <c r="BD183" s="60">
        <v>4.7276702672714812</v>
      </c>
      <c r="BE183" s="60">
        <v>4.4739192399049879</v>
      </c>
      <c r="BF183" s="60">
        <v>4.4608497423021012</v>
      </c>
      <c r="BG183" s="60">
        <v>4.4747676626361548</v>
      </c>
      <c r="BH183" s="60">
        <v>4.4946560238111344</v>
      </c>
      <c r="BI183" s="60">
        <v>4.6267077228003117</v>
      </c>
      <c r="BJ183" s="60">
        <v>4.8024142312579414</v>
      </c>
      <c r="BK183" s="60">
        <v>5.0293306000157694</v>
      </c>
      <c r="BL183" s="60">
        <v>5.2022207545612149</v>
      </c>
      <c r="BM183" s="60">
        <v>5.3242574257425739</v>
      </c>
      <c r="BN183" s="60">
        <v>5.5396725156750417</v>
      </c>
      <c r="BO183" s="60">
        <v>5.8514143014935405</v>
      </c>
      <c r="BP183" s="60">
        <v>5.8612728073179081</v>
      </c>
      <c r="BQ183" s="60">
        <v>6.1147333438835263</v>
      </c>
      <c r="BR183" s="60">
        <v>6.2860207955108107</v>
      </c>
      <c r="BS183" s="60">
        <v>6.1158152173913045</v>
      </c>
      <c r="BT183" s="60">
        <v>5.5912831927118383</v>
      </c>
      <c r="BU183" s="60">
        <v>5.0096131190801563</v>
      </c>
      <c r="BV183" s="60">
        <v>4.7888801951488933</v>
      </c>
      <c r="BW183" s="60">
        <v>5.0134155895025456</v>
      </c>
      <c r="BX183" s="60">
        <v>4.8482792050412025</v>
      </c>
      <c r="BY183" s="60">
        <v>4.8787011944193512</v>
      </c>
      <c r="BZ183" s="60">
        <v>4.6149004179985251</v>
      </c>
      <c r="CA183" s="60">
        <v>4.7143299288146086</v>
      </c>
      <c r="CB183" s="60">
        <v>4.2990005415784553</v>
      </c>
      <c r="CC183" s="60">
        <v>16.396215485614984</v>
      </c>
      <c r="CD183" s="60">
        <v>4.3246875984458679</v>
      </c>
      <c r="CE183" s="60">
        <v>4.5768242261705216</v>
      </c>
      <c r="CF183" s="60">
        <v>4.0943544995794783</v>
      </c>
    </row>
    <row r="184" spans="1:84" x14ac:dyDescent="0.25">
      <c r="A184" s="17"/>
      <c r="B184" s="17"/>
      <c r="C184" s="17"/>
      <c r="D184" s="17"/>
      <c r="E184" s="11"/>
      <c r="F184" s="12" t="s">
        <v>174</v>
      </c>
      <c r="G184" s="111" t="e">
        <f ca="1">(INDIRECT("H184")+INDIRECT("I184")+INDIRECT("J184")+INDIRECT("K184")+INDIRECT("L184")+INDIRECT("M184")+INDIRECT("N184")+INDIRECT("O184")+INDIRECT("P184")+INDIRECT("Q184")+INDIRECT("R184")+INDIRECT("S184")) / 12</f>
        <v>#REF!</v>
      </c>
      <c r="H184" s="89" t="e">
        <f>#REF!</f>
        <v>#REF!</v>
      </c>
      <c r="I184" s="89">
        <v>12586</v>
      </c>
      <c r="J184" s="89">
        <v>12141</v>
      </c>
      <c r="K184" s="89">
        <v>11993</v>
      </c>
      <c r="L184" s="89">
        <v>11866</v>
      </c>
      <c r="M184" s="89">
        <v>11764</v>
      </c>
      <c r="N184" s="89">
        <v>11241</v>
      </c>
      <c r="O184" s="89">
        <v>11052</v>
      </c>
      <c r="P184" s="89">
        <v>10816</v>
      </c>
      <c r="Q184" s="89">
        <v>10419</v>
      </c>
      <c r="R184" s="89">
        <v>10294</v>
      </c>
      <c r="S184" s="89">
        <v>10177</v>
      </c>
      <c r="T184" s="89">
        <v>10053</v>
      </c>
      <c r="U184" s="89">
        <v>9947</v>
      </c>
      <c r="V184" s="89">
        <v>9699</v>
      </c>
      <c r="W184" s="89">
        <v>9554</v>
      </c>
      <c r="X184" s="89">
        <v>9454</v>
      </c>
      <c r="Y184" s="89">
        <v>9409</v>
      </c>
      <c r="Z184" s="89">
        <v>9729</v>
      </c>
      <c r="AA184" s="89">
        <v>9656</v>
      </c>
      <c r="AB184" s="89">
        <v>9567</v>
      </c>
      <c r="AC184" s="89">
        <v>9396</v>
      </c>
      <c r="AD184" s="89">
        <v>9299</v>
      </c>
      <c r="AE184" s="89">
        <v>9067</v>
      </c>
      <c r="AF184" s="89">
        <v>8990</v>
      </c>
      <c r="AG184" s="89">
        <v>8834</v>
      </c>
      <c r="AH184" s="89">
        <v>8812</v>
      </c>
      <c r="AI184" s="89">
        <v>8750</v>
      </c>
      <c r="AJ184" s="89">
        <v>8542</v>
      </c>
      <c r="AK184" s="89">
        <v>8429</v>
      </c>
      <c r="AL184" s="89">
        <v>8303</v>
      </c>
      <c r="AM184" s="89">
        <v>8214</v>
      </c>
      <c r="AN184" s="89">
        <v>8135</v>
      </c>
      <c r="AO184" s="89">
        <v>15055</v>
      </c>
      <c r="AP184" s="89">
        <v>14900</v>
      </c>
      <c r="AQ184" s="89">
        <v>15813</v>
      </c>
      <c r="AR184" s="89">
        <v>14727</v>
      </c>
      <c r="AS184" s="89">
        <v>14578</v>
      </c>
      <c r="AT184" s="89">
        <v>14501</v>
      </c>
      <c r="AU184" s="89">
        <v>14343</v>
      </c>
      <c r="AV184" s="89">
        <v>14276</v>
      </c>
      <c r="AW184" s="89">
        <v>13775</v>
      </c>
      <c r="AX184" s="89">
        <v>13681</v>
      </c>
      <c r="AY184" s="89">
        <v>13409</v>
      </c>
      <c r="AZ184" s="89">
        <v>13196</v>
      </c>
      <c r="BA184" s="89">
        <v>12971</v>
      </c>
      <c r="BB184" s="89">
        <v>12840</v>
      </c>
      <c r="BC184" s="89">
        <v>12738</v>
      </c>
      <c r="BD184" s="89">
        <v>12606</v>
      </c>
      <c r="BE184" s="89">
        <v>11351</v>
      </c>
      <c r="BF184" s="89">
        <v>11163</v>
      </c>
      <c r="BG184" s="89">
        <v>11013</v>
      </c>
      <c r="BH184" s="89">
        <v>10924</v>
      </c>
      <c r="BI184" s="89">
        <v>10803</v>
      </c>
      <c r="BJ184" s="89">
        <v>10666</v>
      </c>
      <c r="BK184" s="89">
        <v>10541</v>
      </c>
      <c r="BL184" s="89">
        <v>10375</v>
      </c>
      <c r="BM184" s="89">
        <v>10285</v>
      </c>
      <c r="BN184" s="89">
        <v>10072</v>
      </c>
      <c r="BO184" s="89">
        <v>9953</v>
      </c>
      <c r="BP184" s="89">
        <v>9827</v>
      </c>
      <c r="BQ184" s="89">
        <v>9620</v>
      </c>
      <c r="BR184" s="89">
        <v>9451</v>
      </c>
      <c r="BS184" s="89">
        <v>9324</v>
      </c>
      <c r="BT184" s="89">
        <v>9134</v>
      </c>
      <c r="BU184" s="89">
        <v>9014</v>
      </c>
      <c r="BV184" s="89">
        <v>8899</v>
      </c>
      <c r="BW184" s="89">
        <v>8735</v>
      </c>
      <c r="BX184" s="89">
        <v>8549</v>
      </c>
      <c r="BY184" s="89">
        <v>8428</v>
      </c>
      <c r="BZ184" s="89">
        <v>8257</v>
      </c>
      <c r="CA184" s="89">
        <v>8152</v>
      </c>
      <c r="CB184" s="89">
        <v>8036</v>
      </c>
      <c r="CC184" s="89">
        <v>7922</v>
      </c>
      <c r="CD184" s="89">
        <v>7796</v>
      </c>
      <c r="CE184" s="89">
        <v>7679</v>
      </c>
      <c r="CF184" s="89">
        <v>7346</v>
      </c>
    </row>
    <row r="185" spans="1:84" x14ac:dyDescent="0.25">
      <c r="A185" s="48" t="s">
        <v>161</v>
      </c>
      <c r="B185" s="49" t="s">
        <v>74</v>
      </c>
      <c r="C185" s="50" t="s">
        <v>175</v>
      </c>
      <c r="D185" s="17"/>
      <c r="E185" s="11"/>
      <c r="F185" s="14" t="s">
        <v>172</v>
      </c>
      <c r="G185" s="23" t="e">
        <f ca="1">G184/G53</f>
        <v>#REF!</v>
      </c>
      <c r="H185" s="60" t="e">
        <f>IF(H53=0, 0, H184/H53)</f>
        <v>#REF!</v>
      </c>
      <c r="I185" s="60">
        <v>0.10053117137265866</v>
      </c>
      <c r="J185" s="60">
        <v>0.10090843355469302</v>
      </c>
      <c r="K185" s="60">
        <v>0.10247274342937215</v>
      </c>
      <c r="L185" s="60">
        <v>0.10274660570795234</v>
      </c>
      <c r="M185" s="60">
        <v>0.10430650009309914</v>
      </c>
      <c r="N185" s="60">
        <v>0.1001336183858899</v>
      </c>
      <c r="O185" s="60">
        <v>0.10166685064576664</v>
      </c>
      <c r="P185" s="60">
        <v>0.10233895995761108</v>
      </c>
      <c r="Q185" s="60">
        <v>9.6906506938502182E-2</v>
      </c>
      <c r="R185" s="60">
        <v>0.10042241017686597</v>
      </c>
      <c r="S185" s="60">
        <v>0.10500087698482301</v>
      </c>
      <c r="T185" s="60">
        <v>0.10882107792727942</v>
      </c>
      <c r="U185" s="60">
        <v>0.11122292666018137</v>
      </c>
      <c r="V185" s="60">
        <v>0.11158536585365854</v>
      </c>
      <c r="W185" s="60">
        <v>0.11484139290565312</v>
      </c>
      <c r="X185" s="60">
        <v>0.11632113195939711</v>
      </c>
      <c r="Y185" s="60">
        <v>0.12023359231241056</v>
      </c>
      <c r="Z185" s="60">
        <v>0.12824433518315911</v>
      </c>
      <c r="AA185" s="60">
        <v>0.13000686655985352</v>
      </c>
      <c r="AB185" s="60">
        <v>0.13204422177135522</v>
      </c>
      <c r="AC185" s="60">
        <v>0.13523121428879839</v>
      </c>
      <c r="AD185" s="60">
        <v>0.13991453763052572</v>
      </c>
      <c r="AE185" s="60">
        <v>0.14216946813848469</v>
      </c>
      <c r="AF185" s="60">
        <v>0.14899400046405251</v>
      </c>
      <c r="AG185" s="60">
        <v>0.15667287399130975</v>
      </c>
      <c r="AH185" s="60">
        <v>0.16913627639155471</v>
      </c>
      <c r="AI185" s="60">
        <v>0.17695714603514875</v>
      </c>
      <c r="AJ185" s="60">
        <v>0.17910760714585255</v>
      </c>
      <c r="AK185" s="60">
        <v>0.19097355959852277</v>
      </c>
      <c r="AL185" s="60">
        <v>0.18826383692719317</v>
      </c>
      <c r="AM185" s="60">
        <v>0.19272189765608502</v>
      </c>
      <c r="AN185" s="60">
        <v>0.19632212756715015</v>
      </c>
      <c r="AO185" s="60">
        <v>0.37607414068745004</v>
      </c>
      <c r="AP185" s="60">
        <v>0.38584043296993553</v>
      </c>
      <c r="AQ185" s="60">
        <v>0.41750495049504949</v>
      </c>
      <c r="AR185" s="60">
        <v>0.3854226642240251</v>
      </c>
      <c r="AS185" s="60">
        <v>0.38983821366492849</v>
      </c>
      <c r="AT185" s="60">
        <v>0.40183445562113779</v>
      </c>
      <c r="AU185" s="60">
        <v>0.40009484225501407</v>
      </c>
      <c r="AV185" s="60">
        <v>0.40047127468581689</v>
      </c>
      <c r="AW185" s="60">
        <v>0.41096094752230078</v>
      </c>
      <c r="AX185" s="60">
        <v>0.42825392850435107</v>
      </c>
      <c r="AY185" s="60">
        <v>0.42341090656477942</v>
      </c>
      <c r="AZ185" s="60">
        <v>0.42808019204567571</v>
      </c>
      <c r="BA185" s="60">
        <v>0.44713709538419111</v>
      </c>
      <c r="BB185" s="60">
        <v>0.44702851373463776</v>
      </c>
      <c r="BC185" s="60">
        <v>0.43264723863867943</v>
      </c>
      <c r="BD185" s="60">
        <v>0.4113826975165617</v>
      </c>
      <c r="BE185" s="60">
        <v>0.35949326999208236</v>
      </c>
      <c r="BF185" s="60">
        <v>0.36880533897185147</v>
      </c>
      <c r="BG185" s="60">
        <v>0.36684320975317281</v>
      </c>
      <c r="BH185" s="60">
        <v>0.36947845498207399</v>
      </c>
      <c r="BI185" s="60">
        <v>0.38235294117647056</v>
      </c>
      <c r="BJ185" s="60">
        <v>0.3986097615666343</v>
      </c>
      <c r="BK185" s="60">
        <v>0.41555625640621302</v>
      </c>
      <c r="BL185" s="60">
        <v>0.42825889540163459</v>
      </c>
      <c r="BM185" s="60">
        <v>0.43892966882895185</v>
      </c>
      <c r="BN185" s="60">
        <v>0.45432811583743066</v>
      </c>
      <c r="BO185" s="60">
        <v>0.47798107861499306</v>
      </c>
      <c r="BP185" s="60">
        <v>0.48070244093332681</v>
      </c>
      <c r="BQ185" s="60">
        <v>0.50746426122276733</v>
      </c>
      <c r="BR185" s="60">
        <v>0.51994278483798206</v>
      </c>
      <c r="BS185" s="60">
        <v>0.50673913043478258</v>
      </c>
      <c r="BT185" s="60">
        <v>0.47279879910968475</v>
      </c>
      <c r="BU185" s="60">
        <v>0.42476791857122659</v>
      </c>
      <c r="BV185" s="60">
        <v>0.40958254706126018</v>
      </c>
      <c r="BW185" s="60">
        <v>0.42768311790050922</v>
      </c>
      <c r="BX185" s="60">
        <v>0.41439650993698496</v>
      </c>
      <c r="BY185" s="60">
        <v>0.42296497039044467</v>
      </c>
      <c r="BZ185" s="60">
        <v>0.40604868453405457</v>
      </c>
      <c r="CA185" s="60">
        <v>0.42050964613638708</v>
      </c>
      <c r="CB185" s="60">
        <v>0.39564767859780414</v>
      </c>
      <c r="CC185" s="60">
        <v>1.5296389264336745</v>
      </c>
      <c r="CD185" s="60">
        <v>0.40932479260737165</v>
      </c>
      <c r="CE185" s="60">
        <v>0.42904235110068162</v>
      </c>
      <c r="CF185" s="60">
        <v>0.38614381833473505</v>
      </c>
    </row>
    <row r="186" spans="1:84" x14ac:dyDescent="0.25">
      <c r="A186" s="17"/>
      <c r="B186" s="17"/>
      <c r="C186" s="17"/>
      <c r="D186" s="17"/>
      <c r="E186" s="11"/>
      <c r="F186" s="12" t="s">
        <v>176</v>
      </c>
      <c r="G186" s="111" t="e">
        <f ca="1">(INDIRECT("H186")+INDIRECT("I186")+INDIRECT("J186")+INDIRECT("K186")+INDIRECT("L186")+INDIRECT("M186")+INDIRECT("N186")+INDIRECT("O186")+INDIRECT("P186")+INDIRECT("Q186")+INDIRECT("R186")+INDIRECT("S186")) / 12</f>
        <v>#REF!</v>
      </c>
      <c r="H186" s="89" t="e">
        <f>#REF!</f>
        <v>#REF!</v>
      </c>
      <c r="I186" s="89">
        <v>12</v>
      </c>
      <c r="J186" s="89">
        <v>0</v>
      </c>
      <c r="K186" s="89">
        <v>12</v>
      </c>
      <c r="L186" s="89">
        <v>12</v>
      </c>
      <c r="M186" s="89">
        <v>12</v>
      </c>
      <c r="N186" s="89">
        <v>12</v>
      </c>
      <c r="O186" s="89">
        <v>13</v>
      </c>
      <c r="P186" s="89">
        <v>16</v>
      </c>
      <c r="Q186" s="89">
        <v>16</v>
      </c>
      <c r="R186" s="89">
        <v>16</v>
      </c>
      <c r="S186" s="89">
        <v>16</v>
      </c>
      <c r="T186" s="89">
        <v>16</v>
      </c>
      <c r="U186" s="89">
        <v>16</v>
      </c>
      <c r="V186" s="89">
        <v>16</v>
      </c>
      <c r="W186" s="89">
        <v>16</v>
      </c>
      <c r="X186" s="89">
        <v>16</v>
      </c>
      <c r="Y186" s="89">
        <v>16</v>
      </c>
      <c r="Z186" s="89">
        <v>17</v>
      </c>
      <c r="AA186" s="89">
        <v>17</v>
      </c>
      <c r="AB186" s="89">
        <v>17</v>
      </c>
      <c r="AC186" s="89">
        <v>18</v>
      </c>
      <c r="AD186" s="89">
        <v>11</v>
      </c>
      <c r="AE186" s="89">
        <v>18</v>
      </c>
      <c r="AF186" s="89">
        <v>18</v>
      </c>
      <c r="AG186" s="89">
        <v>18</v>
      </c>
      <c r="AH186" s="89">
        <v>18</v>
      </c>
      <c r="AI186" s="89">
        <v>19</v>
      </c>
      <c r="AJ186" s="89">
        <v>18</v>
      </c>
      <c r="AK186" s="89">
        <v>18</v>
      </c>
      <c r="AL186" s="89">
        <v>18</v>
      </c>
      <c r="AM186" s="89">
        <v>18</v>
      </c>
      <c r="AN186" s="89">
        <v>18</v>
      </c>
      <c r="AO186" s="89">
        <v>19</v>
      </c>
      <c r="AP186" s="89">
        <v>19</v>
      </c>
      <c r="AQ186" s="89">
        <v>19</v>
      </c>
      <c r="AR186" s="89">
        <v>19</v>
      </c>
      <c r="AS186" s="89">
        <v>19</v>
      </c>
      <c r="AT186" s="89">
        <v>19</v>
      </c>
      <c r="AU186" s="89">
        <v>27</v>
      </c>
      <c r="AV186" s="89">
        <v>21</v>
      </c>
      <c r="AW186" s="89">
        <v>21</v>
      </c>
      <c r="AX186" s="89">
        <v>21</v>
      </c>
      <c r="AY186" s="89">
        <v>21</v>
      </c>
      <c r="AZ186" s="89">
        <v>21</v>
      </c>
      <c r="BA186" s="89">
        <v>21</v>
      </c>
      <c r="BB186" s="89">
        <v>21</v>
      </c>
      <c r="BC186" s="89">
        <v>21</v>
      </c>
      <c r="BD186" s="89">
        <v>21</v>
      </c>
      <c r="BE186" s="89">
        <v>21</v>
      </c>
      <c r="BF186" s="89">
        <v>21</v>
      </c>
      <c r="BG186" s="89">
        <v>21</v>
      </c>
      <c r="BH186" s="89">
        <v>21</v>
      </c>
      <c r="BI186" s="89">
        <v>21</v>
      </c>
      <c r="BJ186" s="89">
        <v>21</v>
      </c>
      <c r="BK186" s="89">
        <v>22</v>
      </c>
      <c r="BL186" s="89">
        <v>22</v>
      </c>
      <c r="BM186" s="89">
        <v>22</v>
      </c>
      <c r="BN186" s="89">
        <v>22</v>
      </c>
      <c r="BO186" s="89">
        <v>22</v>
      </c>
      <c r="BP186" s="89">
        <v>22</v>
      </c>
      <c r="BQ186" s="89">
        <v>22</v>
      </c>
      <c r="BR186" s="89">
        <v>22</v>
      </c>
      <c r="BS186" s="89">
        <v>22</v>
      </c>
      <c r="BT186" s="89">
        <v>22</v>
      </c>
      <c r="BU186" s="89">
        <v>22</v>
      </c>
      <c r="BV186" s="89">
        <v>22</v>
      </c>
      <c r="BW186" s="89">
        <v>22</v>
      </c>
      <c r="BX186" s="89">
        <v>22</v>
      </c>
      <c r="BY186" s="89">
        <v>23</v>
      </c>
      <c r="BZ186" s="89">
        <v>0</v>
      </c>
      <c r="CA186" s="89">
        <v>23</v>
      </c>
      <c r="CB186" s="89">
        <v>23</v>
      </c>
      <c r="CC186" s="89">
        <v>23</v>
      </c>
      <c r="CD186" s="89">
        <v>23</v>
      </c>
      <c r="CE186" s="89">
        <v>23</v>
      </c>
      <c r="CF186" s="89">
        <v>24</v>
      </c>
    </row>
    <row r="187" spans="1:84" x14ac:dyDescent="0.25">
      <c r="A187" s="48" t="s">
        <v>161</v>
      </c>
      <c r="B187" s="49" t="s">
        <v>74</v>
      </c>
      <c r="C187" s="50" t="s">
        <v>175</v>
      </c>
      <c r="D187" s="17"/>
      <c r="E187" s="11"/>
      <c r="F187" s="14" t="s">
        <v>172</v>
      </c>
      <c r="G187" s="23" t="e">
        <f ca="1">G186/G53</f>
        <v>#REF!</v>
      </c>
      <c r="H187" s="60" t="e">
        <f>IF(H53=0, 0, H186/H53)</f>
        <v>#REF!</v>
      </c>
      <c r="I187" s="60">
        <v>9.5850473261711733E-5</v>
      </c>
      <c r="J187" s="60">
        <v>0</v>
      </c>
      <c r="K187" s="60">
        <v>1.0253255408592229E-4</v>
      </c>
      <c r="L187" s="60">
        <v>1.0390689941812137E-4</v>
      </c>
      <c r="M187" s="60">
        <v>1.0639901403580326E-4</v>
      </c>
      <c r="N187" s="60">
        <v>1.0689470871191876E-4</v>
      </c>
      <c r="O187" s="60">
        <v>1.195864149832579E-4</v>
      </c>
      <c r="P187" s="60">
        <v>1.5138899402013473E-4</v>
      </c>
      <c r="Q187" s="60">
        <v>1.4881506008408051E-4</v>
      </c>
      <c r="R187" s="60">
        <v>1.5608690138234463E-4</v>
      </c>
      <c r="S187" s="60">
        <v>1.6507949609483817E-4</v>
      </c>
      <c r="T187" s="60">
        <v>1.7319578701248091E-4</v>
      </c>
      <c r="U187" s="60">
        <v>1.7890487851240594E-4</v>
      </c>
      <c r="V187" s="60">
        <v>1.8407731247123792E-4</v>
      </c>
      <c r="W187" s="60">
        <v>1.9232387340281033E-4</v>
      </c>
      <c r="X187" s="60">
        <v>1.9686250384497078E-4</v>
      </c>
      <c r="Y187" s="60">
        <v>2.0445716622367614E-4</v>
      </c>
      <c r="Z187" s="60">
        <v>2.2408815891804965E-4</v>
      </c>
      <c r="AA187" s="60">
        <v>2.2888532845044633E-4</v>
      </c>
      <c r="AB187" s="60">
        <v>2.3463486674119775E-4</v>
      </c>
      <c r="AC187" s="60">
        <v>2.5906362890574402E-4</v>
      </c>
      <c r="AD187" s="60">
        <v>1.6550810989738498E-4</v>
      </c>
      <c r="AE187" s="60">
        <v>2.8223783241344705E-4</v>
      </c>
      <c r="AF187" s="60">
        <v>2.9831946700255231E-4</v>
      </c>
      <c r="AG187" s="60">
        <v>3.1923383878691139E-4</v>
      </c>
      <c r="AH187" s="60">
        <v>3.4548944337811898E-4</v>
      </c>
      <c r="AI187" s="60">
        <v>3.8424980281918014E-4</v>
      </c>
      <c r="AJ187" s="60">
        <v>3.7742178981799884E-4</v>
      </c>
      <c r="AK187" s="60">
        <v>4.0782110247638035E-4</v>
      </c>
      <c r="AL187" s="60">
        <v>4.0813550098632746E-4</v>
      </c>
      <c r="AM187" s="60">
        <v>4.2232702189061731E-4</v>
      </c>
      <c r="AN187" s="60">
        <v>4.3439438183266163E-4</v>
      </c>
      <c r="AO187" s="60">
        <v>4.7462030375699442E-4</v>
      </c>
      <c r="AP187" s="60">
        <v>4.9201129036434736E-4</v>
      </c>
      <c r="AQ187" s="60">
        <v>5.0165016501650163E-4</v>
      </c>
      <c r="AR187" s="60">
        <v>4.9725202826485216E-4</v>
      </c>
      <c r="AS187" s="60">
        <v>5.0808931675357669E-4</v>
      </c>
      <c r="AT187" s="60">
        <v>5.2650538975254244E-4</v>
      </c>
      <c r="AU187" s="60">
        <v>7.5315908393539573E-4</v>
      </c>
      <c r="AV187" s="60">
        <v>5.8909335727109515E-4</v>
      </c>
      <c r="AW187" s="60">
        <v>6.2651033742056744E-4</v>
      </c>
      <c r="AX187" s="60">
        <v>6.5735929380830152E-4</v>
      </c>
      <c r="AY187" s="60">
        <v>6.6310903407117367E-4</v>
      </c>
      <c r="AZ187" s="60">
        <v>6.8124310646856551E-4</v>
      </c>
      <c r="BA187" s="60">
        <v>7.2391326829604604E-4</v>
      </c>
      <c r="BB187" s="60">
        <v>7.3112140096786551E-4</v>
      </c>
      <c r="BC187" s="60">
        <v>7.1326676176890159E-4</v>
      </c>
      <c r="BD187" s="60">
        <v>6.8531149038932222E-4</v>
      </c>
      <c r="BE187" s="60">
        <v>6.6508313539192403E-4</v>
      </c>
      <c r="BF187" s="60">
        <v>6.9380203515263643E-4</v>
      </c>
      <c r="BG187" s="60">
        <v>6.9951034276006792E-4</v>
      </c>
      <c r="BH187" s="60">
        <v>7.1027531624162892E-4</v>
      </c>
      <c r="BI187" s="60">
        <v>7.4325759184540243E-4</v>
      </c>
      <c r="BJ187" s="60">
        <v>7.8481201883548847E-4</v>
      </c>
      <c r="BK187" s="60">
        <v>8.6730268863833475E-4</v>
      </c>
      <c r="BL187" s="60">
        <v>9.0811524808057456E-4</v>
      </c>
      <c r="BM187" s="60">
        <v>9.3888699214749057E-4</v>
      </c>
      <c r="BN187" s="60">
        <v>9.9237674229780319E-4</v>
      </c>
      <c r="BO187" s="60">
        <v>1.0565240359218173E-3</v>
      </c>
      <c r="BP187" s="60">
        <v>1.0761629897764516E-3</v>
      </c>
      <c r="BQ187" s="60">
        <v>1.1605211795115262E-3</v>
      </c>
      <c r="BR187" s="60">
        <v>1.2103207349947736E-3</v>
      </c>
      <c r="BS187" s="60">
        <v>1.1956521739130434E-3</v>
      </c>
      <c r="BT187" s="60">
        <v>1.1387752989285159E-3</v>
      </c>
      <c r="BU187" s="60">
        <v>1.0367089204090288E-3</v>
      </c>
      <c r="BV187" s="60">
        <v>1.0125650112762922E-3</v>
      </c>
      <c r="BW187" s="60">
        <v>1.0771641206423815E-3</v>
      </c>
      <c r="BX187" s="60">
        <v>1.0664081434803685E-3</v>
      </c>
      <c r="BY187" s="60">
        <v>1.154270801967279E-3</v>
      </c>
      <c r="BZ187" s="60">
        <v>0</v>
      </c>
      <c r="CA187" s="60">
        <v>1.1864231919942226E-3</v>
      </c>
      <c r="CB187" s="60">
        <v>1.1323913150509577E-3</v>
      </c>
      <c r="CC187" s="60">
        <v>4.441011778335586E-3</v>
      </c>
      <c r="CD187" s="60">
        <v>1.2076026462249291E-3</v>
      </c>
      <c r="CE187" s="60">
        <v>1.2850597832160019E-3</v>
      </c>
      <c r="CF187" s="60">
        <v>1.2615643397813289E-3</v>
      </c>
    </row>
    <row r="188" spans="1:84" x14ac:dyDescent="0.25">
      <c r="A188" s="17"/>
      <c r="B188" s="17"/>
      <c r="C188" s="17"/>
      <c r="D188" s="17"/>
      <c r="E188" s="11"/>
      <c r="F188" s="12" t="s">
        <v>177</v>
      </c>
      <c r="G188" s="111" t="e">
        <f ca="1">(INDIRECT("H188")+INDIRECT("I188")+INDIRECT("J188")+INDIRECT("K188")+INDIRECT("L188")+INDIRECT("M188")+INDIRECT("N188")+INDIRECT("O188")+INDIRECT("P188")+INDIRECT("Q188")+INDIRECT("R188")+INDIRECT("S188")) / 12</f>
        <v>#REF!</v>
      </c>
      <c r="H188" s="116" t="e">
        <f>#REF!</f>
        <v>#REF!</v>
      </c>
      <c r="I188" s="116">
        <v>16130</v>
      </c>
      <c r="J188" s="116">
        <v>15914</v>
      </c>
      <c r="K188" s="116">
        <v>15735</v>
      </c>
      <c r="L188" s="116">
        <v>15216</v>
      </c>
      <c r="M188" s="116">
        <v>15022</v>
      </c>
      <c r="N188" s="116">
        <v>14631</v>
      </c>
      <c r="O188" s="116">
        <v>14359</v>
      </c>
      <c r="P188" s="116">
        <v>14115</v>
      </c>
      <c r="Q188" s="116">
        <v>13838</v>
      </c>
      <c r="R188" s="116">
        <v>13694</v>
      </c>
      <c r="S188" s="116">
        <v>13480</v>
      </c>
      <c r="T188" s="116">
        <v>13409</v>
      </c>
      <c r="U188" s="116">
        <v>13167</v>
      </c>
      <c r="V188" s="116">
        <v>12971</v>
      </c>
      <c r="W188" s="116">
        <v>12766</v>
      </c>
      <c r="X188" s="116">
        <v>12612</v>
      </c>
      <c r="Y188" s="116">
        <v>12467</v>
      </c>
      <c r="Z188" s="116">
        <v>12791</v>
      </c>
      <c r="AA188" s="116">
        <v>12622</v>
      </c>
      <c r="AB188" s="116">
        <v>12278</v>
      </c>
      <c r="AC188" s="116">
        <v>12142</v>
      </c>
      <c r="AD188" s="116">
        <v>11924</v>
      </c>
      <c r="AE188" s="116">
        <v>11760</v>
      </c>
      <c r="AF188" s="116">
        <v>11499</v>
      </c>
      <c r="AG188" s="116">
        <v>11403</v>
      </c>
      <c r="AH188" s="116">
        <v>11349</v>
      </c>
      <c r="AI188" s="116">
        <v>11256</v>
      </c>
      <c r="AJ188" s="116">
        <v>11100</v>
      </c>
      <c r="AK188" s="116">
        <v>10933</v>
      </c>
      <c r="AL188" s="116">
        <v>10721</v>
      </c>
      <c r="AM188" s="116">
        <v>10535</v>
      </c>
      <c r="AN188" s="116">
        <v>10342</v>
      </c>
      <c r="AO188" s="116">
        <v>16189</v>
      </c>
      <c r="AP188" s="116">
        <v>15973</v>
      </c>
      <c r="AQ188" s="116">
        <v>15690</v>
      </c>
      <c r="AR188" s="116">
        <v>15568</v>
      </c>
      <c r="AS188" s="116">
        <v>15514</v>
      </c>
      <c r="AT188" s="116">
        <v>15500</v>
      </c>
      <c r="AU188" s="116">
        <v>15309</v>
      </c>
      <c r="AV188" s="116">
        <v>15081</v>
      </c>
      <c r="AW188" s="116">
        <v>14732</v>
      </c>
      <c r="AX188" s="116">
        <v>14278</v>
      </c>
      <c r="AY188" s="116">
        <v>13913</v>
      </c>
      <c r="AZ188" s="116">
        <v>13662</v>
      </c>
      <c r="BA188" s="116">
        <v>13209</v>
      </c>
      <c r="BB188" s="116">
        <v>13072</v>
      </c>
      <c r="BC188" s="116">
        <v>12931</v>
      </c>
      <c r="BD188" s="116">
        <v>12811</v>
      </c>
      <c r="BE188" s="116">
        <v>12363</v>
      </c>
      <c r="BF188" s="116">
        <v>30268</v>
      </c>
      <c r="BG188" s="116">
        <v>11953</v>
      </c>
      <c r="BH188" s="116">
        <v>11811</v>
      </c>
      <c r="BI188" s="116">
        <v>11717</v>
      </c>
      <c r="BJ188" s="116">
        <v>11553</v>
      </c>
      <c r="BK188" s="116">
        <v>11342</v>
      </c>
      <c r="BL188" s="116">
        <v>11237</v>
      </c>
      <c r="BM188" s="116">
        <v>11034</v>
      </c>
      <c r="BN188" s="116">
        <v>10886</v>
      </c>
      <c r="BO188" s="116">
        <v>10778</v>
      </c>
      <c r="BP188" s="116">
        <v>10621</v>
      </c>
      <c r="BQ188" s="116">
        <v>10508</v>
      </c>
      <c r="BR188" s="116">
        <v>10417</v>
      </c>
      <c r="BS188" s="116">
        <v>10299</v>
      </c>
      <c r="BT188" s="116">
        <v>10107</v>
      </c>
      <c r="BU188" s="116">
        <v>9988</v>
      </c>
      <c r="BV188" s="116">
        <v>9911</v>
      </c>
      <c r="BW188" s="116">
        <v>9804</v>
      </c>
      <c r="BX188" s="116">
        <v>9583</v>
      </c>
      <c r="BY188" s="116">
        <v>9404</v>
      </c>
      <c r="BZ188" s="116">
        <v>9267</v>
      </c>
      <c r="CA188" s="116">
        <v>9119</v>
      </c>
      <c r="CB188" s="116">
        <v>8948</v>
      </c>
      <c r="CC188" s="116">
        <v>8871</v>
      </c>
      <c r="CD188" s="116">
        <v>8651</v>
      </c>
      <c r="CE188" s="116">
        <v>8507</v>
      </c>
      <c r="CF188" s="116">
        <v>12535</v>
      </c>
    </row>
    <row r="189" spans="1:84" x14ac:dyDescent="0.25">
      <c r="A189" s="48" t="s">
        <v>117</v>
      </c>
      <c r="B189" s="49" t="s">
        <v>118</v>
      </c>
      <c r="C189" s="50" t="s">
        <v>119</v>
      </c>
      <c r="D189" s="17"/>
      <c r="E189" s="11"/>
      <c r="F189" s="14" t="s">
        <v>172</v>
      </c>
      <c r="G189" s="23" t="e">
        <f ca="1">G188/G53</f>
        <v>#REF!</v>
      </c>
      <c r="H189" s="30" t="e">
        <f>IF(H53=0, 0, H188/H53)</f>
        <v>#REF!</v>
      </c>
      <c r="I189" s="30">
        <v>0.1288390111426175</v>
      </c>
      <c r="J189" s="30">
        <v>0.13226726065310804</v>
      </c>
      <c r="K189" s="30">
        <v>0.13444581154516558</v>
      </c>
      <c r="L189" s="30">
        <v>0.13175394846217789</v>
      </c>
      <c r="M189" s="30">
        <v>0.13319383240381971</v>
      </c>
      <c r="N189" s="30">
        <v>0.13033137359700694</v>
      </c>
      <c r="O189" s="30">
        <v>0.1320877948265077</v>
      </c>
      <c r="P189" s="30">
        <v>0.13355347816213761</v>
      </c>
      <c r="Q189" s="30">
        <v>0.12870642509021912</v>
      </c>
      <c r="R189" s="30">
        <v>0.1335908767206142</v>
      </c>
      <c r="S189" s="30">
        <v>0.13907947545990115</v>
      </c>
      <c r="T189" s="30">
        <v>0.14514889425314728</v>
      </c>
      <c r="U189" s="30">
        <v>0.14722753346080306</v>
      </c>
      <c r="V189" s="30">
        <v>0.14922917625402668</v>
      </c>
      <c r="W189" s="30">
        <v>0.15345041049126729</v>
      </c>
      <c r="X189" s="30">
        <v>0.15517686865579822</v>
      </c>
      <c r="Y189" s="30">
        <v>0.15931046820691067</v>
      </c>
      <c r="Z189" s="30">
        <v>0.16860656710122193</v>
      </c>
      <c r="AA189" s="30">
        <v>0.16994062445303137</v>
      </c>
      <c r="AB189" s="30">
        <v>0.16946158199108388</v>
      </c>
      <c r="AC189" s="30">
        <v>0.17475281012075244</v>
      </c>
      <c r="AD189" s="30">
        <v>0.17941079112876532</v>
      </c>
      <c r="AE189" s="30">
        <v>0.18439538384345208</v>
      </c>
      <c r="AF189" s="30">
        <v>0.19057641950346382</v>
      </c>
      <c r="AG189" s="30">
        <v>0.20223463687150839</v>
      </c>
      <c r="AH189" s="30">
        <v>0.21783109404990403</v>
      </c>
      <c r="AI189" s="30">
        <v>0.22763767265961535</v>
      </c>
      <c r="AJ189" s="30">
        <v>0.23274343705443262</v>
      </c>
      <c r="AK189" s="30">
        <v>0.24770600629857037</v>
      </c>
      <c r="AL189" s="30">
        <v>0.2430900392263565</v>
      </c>
      <c r="AM189" s="30">
        <v>0.24717862086764741</v>
      </c>
      <c r="AN189" s="30">
        <v>0.24958370538407704</v>
      </c>
      <c r="AO189" s="30">
        <v>0.40440147881694644</v>
      </c>
      <c r="AP189" s="30">
        <v>0.41362612320998526</v>
      </c>
      <c r="AQ189" s="30">
        <v>0.41425742574257424</v>
      </c>
      <c r="AR189" s="30">
        <v>0.40743260926459041</v>
      </c>
      <c r="AS189" s="30">
        <v>0.41486829790078888</v>
      </c>
      <c r="AT189" s="30">
        <v>0.42951755479812675</v>
      </c>
      <c r="AU189" s="30">
        <v>0.42704120059136935</v>
      </c>
      <c r="AV189" s="30">
        <v>0.42305318671454217</v>
      </c>
      <c r="AW189" s="30">
        <v>0.43951191861332378</v>
      </c>
      <c r="AX189" s="30">
        <v>0.44694171414261569</v>
      </c>
      <c r="AY189" s="30">
        <v>0.43932552338248759</v>
      </c>
      <c r="AZ189" s="30">
        <v>0.44319730097969245</v>
      </c>
      <c r="BA189" s="30">
        <v>0.45534144575821295</v>
      </c>
      <c r="BB189" s="30">
        <v>0.45510566445009226</v>
      </c>
      <c r="BC189" s="30">
        <v>0.43920249983017456</v>
      </c>
      <c r="BD189" s="30">
        <v>0.41807264301798125</v>
      </c>
      <c r="BE189" s="30">
        <v>0.39154394299287409</v>
      </c>
      <c r="BF189" s="30">
        <v>1</v>
      </c>
      <c r="BG189" s="30">
        <v>0.39815462509576632</v>
      </c>
      <c r="BH189" s="30">
        <v>0.39947913143475616</v>
      </c>
      <c r="BI189" s="30">
        <v>0.41470234303107523</v>
      </c>
      <c r="BJ189" s="30">
        <v>0.43175872636220941</v>
      </c>
      <c r="BK189" s="30">
        <v>0.44713395884254514</v>
      </c>
      <c r="BL189" s="30">
        <v>0.46384050194006438</v>
      </c>
      <c r="BM189" s="30">
        <v>0.4708945032434278</v>
      </c>
      <c r="BN189" s="30">
        <v>0.49104605530244938</v>
      </c>
      <c r="BO189" s="30">
        <v>0.51760072996206119</v>
      </c>
      <c r="BP189" s="30">
        <v>0.51954214156434964</v>
      </c>
      <c r="BQ189" s="30">
        <v>0.55430711610486894</v>
      </c>
      <c r="BR189" s="30">
        <v>0.57308686802002529</v>
      </c>
      <c r="BS189" s="30">
        <v>0.55972826086956518</v>
      </c>
      <c r="BT189" s="30">
        <v>0.52316372483047779</v>
      </c>
      <c r="BU189" s="30">
        <v>0.47066584986569909</v>
      </c>
      <c r="BV189" s="30">
        <v>0.4561605375799696</v>
      </c>
      <c r="BW189" s="30">
        <v>0.4800235017626322</v>
      </c>
      <c r="BX189" s="30">
        <v>0.46451769268056231</v>
      </c>
      <c r="BY189" s="30">
        <v>0.47194620094349093</v>
      </c>
      <c r="BZ189" s="30">
        <v>0.45571674452913696</v>
      </c>
      <c r="CA189" s="30">
        <v>0.47039100381718768</v>
      </c>
      <c r="CB189" s="30">
        <v>0.4405494559598247</v>
      </c>
      <c r="CC189" s="30">
        <v>1.7128789341571733</v>
      </c>
      <c r="CD189" s="30">
        <v>0.45421610836921139</v>
      </c>
      <c r="CE189" s="30">
        <v>0.47530450329645768</v>
      </c>
      <c r="CF189" s="30">
        <v>0.65890454163162326</v>
      </c>
    </row>
    <row r="190" spans="1:84" ht="13.8" thickBot="1" x14ac:dyDescent="0.3">
      <c r="A190" s="17"/>
      <c r="B190" s="17"/>
      <c r="C190" s="17"/>
      <c r="D190" s="17"/>
      <c r="E190" s="15"/>
      <c r="F190" s="16"/>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row>
    <row r="191" spans="1:84" ht="13.8" thickTop="1" x14ac:dyDescent="0.25">
      <c r="A191" s="17"/>
      <c r="B191" s="17"/>
      <c r="C191" s="17"/>
      <c r="D191" s="17"/>
      <c r="E191" s="17"/>
      <c r="F191" s="18"/>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row>
    <row r="192" spans="1:84" x14ac:dyDescent="0.25">
      <c r="A192" s="17"/>
      <c r="B192" s="17"/>
      <c r="C192" s="17"/>
      <c r="D192" s="17"/>
      <c r="E192" s="17"/>
      <c r="F192" s="18"/>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row>
    <row r="193" spans="1:84" ht="13.8" thickBot="1" x14ac:dyDescent="0.3">
      <c r="A193" s="17"/>
      <c r="B193" s="17"/>
      <c r="C193" s="17"/>
      <c r="D193" s="17"/>
      <c r="E193" s="17"/>
      <c r="F193" s="18"/>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row>
    <row r="194" spans="1:84" ht="18.600000000000001" thickTop="1" thickBot="1" x14ac:dyDescent="0.3">
      <c r="A194" s="17"/>
      <c r="B194" s="17"/>
      <c r="C194" s="17"/>
      <c r="D194" s="17"/>
      <c r="E194" s="7"/>
      <c r="F194" s="8" t="s">
        <v>178</v>
      </c>
      <c r="G194" s="1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row>
    <row r="195" spans="1:84" ht="15.6" x14ac:dyDescent="0.3">
      <c r="A195" s="17"/>
      <c r="B195" s="17"/>
      <c r="C195" s="17"/>
      <c r="D195" s="17"/>
      <c r="E195" s="9"/>
      <c r="F195" s="24"/>
      <c r="G195" s="1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row>
    <row r="196" spans="1:84" x14ac:dyDescent="0.25">
      <c r="A196" s="90">
        <v>0</v>
      </c>
      <c r="B196" s="91" t="s">
        <v>179</v>
      </c>
      <c r="C196" s="92" t="s">
        <v>180</v>
      </c>
      <c r="D196" s="17"/>
      <c r="E196" s="11"/>
      <c r="F196" s="159" t="s">
        <v>181</v>
      </c>
      <c r="G196" s="111" t="e">
        <f ca="1">(INDIRECT("H196")+INDIRECT("I196")+INDIRECT("J196")+INDIRECT("K196")+INDIRECT("L196")+INDIRECT("M196")+INDIRECT("N196")+INDIRECT("O196")+INDIRECT("P196")+INDIRECT("Q196")+INDIRECT("R196")+INDIRECT("S196")) / 12</f>
        <v>#REF!</v>
      </c>
      <c r="H196" s="58" t="e">
        <f>#REF!</f>
        <v>#REF!</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v>0</v>
      </c>
      <c r="AA196" s="58">
        <v>0</v>
      </c>
      <c r="AB196" s="58">
        <v>0</v>
      </c>
      <c r="AC196" s="58">
        <v>0</v>
      </c>
      <c r="AD196" s="58">
        <v>0</v>
      </c>
      <c r="AE196" s="58">
        <v>0</v>
      </c>
      <c r="AF196" s="58">
        <v>0</v>
      </c>
      <c r="AG196" s="58">
        <v>0</v>
      </c>
      <c r="AH196" s="58">
        <v>0</v>
      </c>
      <c r="AI196" s="58">
        <v>0</v>
      </c>
      <c r="AJ196" s="58">
        <v>0</v>
      </c>
      <c r="AK196" s="58">
        <v>0</v>
      </c>
      <c r="AL196" s="58">
        <v>0</v>
      </c>
      <c r="AM196" s="58">
        <v>0</v>
      </c>
      <c r="AN196" s="58">
        <v>0</v>
      </c>
      <c r="AO196" s="58">
        <v>0</v>
      </c>
      <c r="AP196" s="58">
        <v>0</v>
      </c>
      <c r="AQ196" s="58">
        <v>0</v>
      </c>
      <c r="AR196" s="58">
        <v>0</v>
      </c>
      <c r="AS196" s="58">
        <v>0</v>
      </c>
      <c r="AT196" s="58">
        <v>0</v>
      </c>
      <c r="AU196" s="58">
        <v>0</v>
      </c>
      <c r="AV196" s="58">
        <v>0</v>
      </c>
      <c r="AW196" s="58">
        <v>0</v>
      </c>
      <c r="AX196" s="58">
        <v>0</v>
      </c>
      <c r="AY196" s="58">
        <v>0</v>
      </c>
      <c r="AZ196" s="58">
        <v>0</v>
      </c>
      <c r="BA196" s="58">
        <v>0</v>
      </c>
      <c r="BB196" s="58">
        <v>0</v>
      </c>
      <c r="BC196" s="58">
        <v>0</v>
      </c>
      <c r="BD196" s="58">
        <v>0</v>
      </c>
      <c r="BE196" s="58">
        <v>0</v>
      </c>
      <c r="BF196" s="58">
        <v>0</v>
      </c>
      <c r="BG196" s="58">
        <v>0</v>
      </c>
      <c r="BH196" s="58">
        <v>0</v>
      </c>
      <c r="BI196" s="58">
        <v>0</v>
      </c>
      <c r="BJ196" s="58">
        <v>0</v>
      </c>
      <c r="BK196" s="58">
        <v>0</v>
      </c>
      <c r="BL196" s="58">
        <v>0</v>
      </c>
      <c r="BM196" s="58">
        <v>0</v>
      </c>
      <c r="BN196" s="58">
        <v>0</v>
      </c>
      <c r="BO196" s="58">
        <v>0</v>
      </c>
      <c r="BP196" s="58">
        <v>0</v>
      </c>
      <c r="BQ196" s="58">
        <v>0</v>
      </c>
      <c r="BR196" s="58">
        <v>0</v>
      </c>
      <c r="BS196" s="58">
        <v>0</v>
      </c>
      <c r="BT196" s="58">
        <v>0</v>
      </c>
      <c r="BU196" s="58">
        <v>0</v>
      </c>
      <c r="BV196" s="58">
        <v>0</v>
      </c>
      <c r="BW196" s="58">
        <v>0</v>
      </c>
      <c r="BX196" s="58">
        <v>0</v>
      </c>
      <c r="BY196" s="58">
        <v>0</v>
      </c>
      <c r="BZ196" s="58">
        <v>0</v>
      </c>
      <c r="CA196" s="58">
        <v>0</v>
      </c>
      <c r="CB196" s="58">
        <v>0</v>
      </c>
      <c r="CC196" s="58">
        <v>0</v>
      </c>
      <c r="CD196" s="58">
        <v>0</v>
      </c>
      <c r="CE196" s="58">
        <v>0</v>
      </c>
      <c r="CF196" s="58">
        <v>0</v>
      </c>
    </row>
    <row r="197" spans="1:84" x14ac:dyDescent="0.25">
      <c r="A197" s="90">
        <v>0</v>
      </c>
      <c r="B197" s="91" t="s">
        <v>179</v>
      </c>
      <c r="C197" s="92" t="s">
        <v>182</v>
      </c>
      <c r="D197" s="17"/>
      <c r="E197" s="11"/>
      <c r="F197" s="159" t="s">
        <v>183</v>
      </c>
      <c r="G197" s="111" t="e">
        <f ca="1">(INDIRECT("H197")+INDIRECT("I197")+INDIRECT("J197")+INDIRECT("K197")+INDIRECT("L197")+INDIRECT("M197")+INDIRECT("N197")+INDIRECT("O197")+INDIRECT("P197")+INDIRECT("Q197")+INDIRECT("R197")+INDIRECT("S197")) / 12</f>
        <v>#REF!</v>
      </c>
      <c r="H197" s="29" t="e">
        <f>#REF!</f>
        <v>#REF!</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9">
        <v>0</v>
      </c>
      <c r="AI197" s="29">
        <v>0</v>
      </c>
      <c r="AJ197" s="29">
        <v>0</v>
      </c>
      <c r="AK197" s="29">
        <v>0</v>
      </c>
      <c r="AL197" s="29">
        <v>0</v>
      </c>
      <c r="AM197" s="29">
        <v>0</v>
      </c>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0</v>
      </c>
      <c r="BD197" s="29">
        <v>0</v>
      </c>
      <c r="BE197" s="29">
        <v>0</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c r="BZ197" s="29">
        <v>0</v>
      </c>
      <c r="CA197" s="29">
        <v>0</v>
      </c>
      <c r="CB197" s="29">
        <v>0</v>
      </c>
      <c r="CC197" s="29">
        <v>0</v>
      </c>
      <c r="CD197" s="29">
        <v>0</v>
      </c>
      <c r="CE197" s="29">
        <v>0</v>
      </c>
      <c r="CF197" s="29">
        <v>0</v>
      </c>
    </row>
    <row r="198" spans="1:84" x14ac:dyDescent="0.25">
      <c r="A198" s="90" t="s">
        <v>184</v>
      </c>
      <c r="B198" s="91" t="s">
        <v>185</v>
      </c>
      <c r="C198" s="92" t="s">
        <v>186</v>
      </c>
      <c r="D198" s="17"/>
      <c r="E198" s="11"/>
      <c r="F198" s="159" t="s">
        <v>187</v>
      </c>
      <c r="G198" s="111" t="e">
        <f ca="1">(INDIRECT("H198")+INDIRECT("I198")+INDIRECT("J198")+INDIRECT("K198")+INDIRECT("L198")+INDIRECT("M198")+INDIRECT("N198")+INDIRECT("O198")+INDIRECT("P198")+INDIRECT("Q198")+INDIRECT("R198")+INDIRECT("S198")) / 12</f>
        <v>#REF!</v>
      </c>
      <c r="H198" s="29" t="e">
        <f>#REF!</f>
        <v>#REF!</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c r="BZ198" s="29">
        <v>0</v>
      </c>
      <c r="CA198" s="29">
        <v>0</v>
      </c>
      <c r="CB198" s="29">
        <v>0</v>
      </c>
      <c r="CC198" s="29">
        <v>0</v>
      </c>
      <c r="CD198" s="29">
        <v>0</v>
      </c>
      <c r="CE198" s="29">
        <v>0</v>
      </c>
      <c r="CF198" s="29">
        <v>0</v>
      </c>
    </row>
    <row r="199" spans="1:84" x14ac:dyDescent="0.25">
      <c r="A199" s="17"/>
      <c r="B199" s="17"/>
      <c r="C199" s="17"/>
      <c r="D199" s="17"/>
      <c r="E199" s="11"/>
      <c r="F199" s="159" t="s">
        <v>188</v>
      </c>
      <c r="G199" s="111" t="e">
        <f ca="1">(INDIRECT("H199")+INDIRECT("I199")+INDIRECT("J199")+INDIRECT("K199")+INDIRECT("L199")+INDIRECT("M199")+INDIRECT("N199")+INDIRECT("O199")+INDIRECT("P199")+INDIRECT("Q199")+INDIRECT("R199")+INDIRECT("S199")) / 12</f>
        <v>#REF!</v>
      </c>
      <c r="H199" s="73" t="e">
        <f>#REF!</f>
        <v>#REF!</v>
      </c>
      <c r="I199" s="73">
        <v>0</v>
      </c>
      <c r="J199" s="73">
        <v>0</v>
      </c>
      <c r="K199" s="73">
        <v>0</v>
      </c>
      <c r="L199" s="73">
        <v>0</v>
      </c>
      <c r="M199" s="73">
        <v>0</v>
      </c>
      <c r="N199" s="73">
        <v>0</v>
      </c>
      <c r="O199" s="73">
        <v>0</v>
      </c>
      <c r="P199" s="73">
        <v>0</v>
      </c>
      <c r="Q199" s="73">
        <v>0</v>
      </c>
      <c r="R199" s="73">
        <v>0</v>
      </c>
      <c r="S199" s="73">
        <v>0</v>
      </c>
      <c r="T199" s="73">
        <v>0</v>
      </c>
      <c r="U199" s="73">
        <v>0</v>
      </c>
      <c r="V199" s="73">
        <v>0</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73">
        <v>0</v>
      </c>
      <c r="AQ199" s="73">
        <v>0</v>
      </c>
      <c r="AR199" s="73">
        <v>0</v>
      </c>
      <c r="AS199" s="73">
        <v>0</v>
      </c>
      <c r="AT199" s="73">
        <v>0</v>
      </c>
      <c r="AU199" s="73">
        <v>0</v>
      </c>
      <c r="AV199" s="73">
        <v>0</v>
      </c>
      <c r="AW199" s="73">
        <v>0</v>
      </c>
      <c r="AX199" s="73">
        <v>0</v>
      </c>
      <c r="AY199" s="73">
        <v>0</v>
      </c>
      <c r="AZ199" s="73">
        <v>0</v>
      </c>
      <c r="BA199" s="73">
        <v>0</v>
      </c>
      <c r="BB199" s="73">
        <v>0</v>
      </c>
      <c r="BC199" s="73">
        <v>0</v>
      </c>
      <c r="BD199" s="73">
        <v>0</v>
      </c>
      <c r="BE199" s="73">
        <v>0</v>
      </c>
      <c r="BF199" s="73">
        <v>0</v>
      </c>
      <c r="BG199" s="73">
        <v>0</v>
      </c>
      <c r="BH199" s="73">
        <v>0</v>
      </c>
      <c r="BI199" s="73">
        <v>0</v>
      </c>
      <c r="BJ199" s="73">
        <v>0</v>
      </c>
      <c r="BK199" s="73">
        <v>0</v>
      </c>
      <c r="BL199" s="73">
        <v>0</v>
      </c>
      <c r="BM199" s="73">
        <v>0</v>
      </c>
      <c r="BN199" s="73">
        <v>0</v>
      </c>
      <c r="BO199" s="73">
        <v>0</v>
      </c>
      <c r="BP199" s="73">
        <v>0</v>
      </c>
      <c r="BQ199" s="73">
        <v>0</v>
      </c>
      <c r="BR199" s="73">
        <v>0</v>
      </c>
      <c r="BS199" s="73">
        <v>0</v>
      </c>
      <c r="BT199" s="73">
        <v>0</v>
      </c>
      <c r="BU199" s="73">
        <v>0</v>
      </c>
      <c r="BV199" s="73">
        <v>0</v>
      </c>
      <c r="BW199" s="73">
        <v>0</v>
      </c>
      <c r="BX199" s="73">
        <v>0</v>
      </c>
      <c r="BY199" s="73">
        <v>0</v>
      </c>
      <c r="BZ199" s="73">
        <v>0</v>
      </c>
      <c r="CA199" s="73">
        <v>0</v>
      </c>
      <c r="CB199" s="73">
        <v>0</v>
      </c>
      <c r="CC199" s="73">
        <v>0</v>
      </c>
      <c r="CD199" s="73">
        <v>0</v>
      </c>
      <c r="CE199" s="73">
        <v>0</v>
      </c>
      <c r="CF199" s="73">
        <v>0</v>
      </c>
    </row>
    <row r="200" spans="1:84" x14ac:dyDescent="0.25">
      <c r="A200" s="90" t="s">
        <v>36</v>
      </c>
      <c r="B200" s="91" t="s">
        <v>121</v>
      </c>
      <c r="C200" s="92" t="s">
        <v>189</v>
      </c>
      <c r="D200" s="17"/>
      <c r="E200" s="11"/>
      <c r="F200" s="14" t="s">
        <v>115</v>
      </c>
      <c r="G200" s="23" t="e">
        <f ca="1" xml:space="preserve"> G199/G9</f>
        <v>#REF!</v>
      </c>
      <c r="H200" s="28" t="e">
        <f>IF(H9=0, 0, H199/H9)</f>
        <v>#REF!</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A200" s="28">
        <v>0</v>
      </c>
      <c r="AB200" s="28">
        <v>0</v>
      </c>
      <c r="AC200" s="28">
        <v>0</v>
      </c>
      <c r="AD200" s="28">
        <v>0</v>
      </c>
      <c r="AE200" s="28">
        <v>0</v>
      </c>
      <c r="AF200" s="28">
        <v>0</v>
      </c>
      <c r="AG200" s="28">
        <v>0</v>
      </c>
      <c r="AH200" s="28">
        <v>0</v>
      </c>
      <c r="AI200" s="28">
        <v>0</v>
      </c>
      <c r="AJ200" s="28">
        <v>0</v>
      </c>
      <c r="AK200" s="28">
        <v>0</v>
      </c>
      <c r="AL200" s="28">
        <v>0</v>
      </c>
      <c r="AM200" s="28">
        <v>0</v>
      </c>
      <c r="AN200" s="28">
        <v>0</v>
      </c>
      <c r="AO200" s="28">
        <v>0</v>
      </c>
      <c r="AP200" s="28">
        <v>0</v>
      </c>
      <c r="AQ200" s="28">
        <v>0</v>
      </c>
      <c r="AR200" s="28">
        <v>0</v>
      </c>
      <c r="AS200" s="28">
        <v>0</v>
      </c>
      <c r="AT200" s="28">
        <v>0</v>
      </c>
      <c r="AU200" s="28">
        <v>0</v>
      </c>
      <c r="AV200" s="28">
        <v>0</v>
      </c>
      <c r="AW200" s="28">
        <v>0</v>
      </c>
      <c r="AX200" s="28">
        <v>0</v>
      </c>
      <c r="AY200" s="28">
        <v>0</v>
      </c>
      <c r="AZ200" s="28">
        <v>0</v>
      </c>
      <c r="BA200" s="28">
        <v>0</v>
      </c>
      <c r="BB200" s="28">
        <v>0</v>
      </c>
      <c r="BC200" s="28">
        <v>0</v>
      </c>
      <c r="BD200" s="28">
        <v>0</v>
      </c>
      <c r="BE200" s="28">
        <v>0</v>
      </c>
      <c r="BF200" s="28">
        <v>0</v>
      </c>
      <c r="BG200" s="28">
        <v>0</v>
      </c>
      <c r="BH200" s="28">
        <v>0</v>
      </c>
      <c r="BI200" s="28">
        <v>0</v>
      </c>
      <c r="BJ200" s="28">
        <v>0</v>
      </c>
      <c r="BK200" s="28">
        <v>0</v>
      </c>
      <c r="BL200" s="28">
        <v>0</v>
      </c>
      <c r="BM200" s="28">
        <v>0</v>
      </c>
      <c r="BN200" s="28">
        <v>0</v>
      </c>
      <c r="BO200" s="28">
        <v>0</v>
      </c>
      <c r="BP200" s="28">
        <v>0</v>
      </c>
      <c r="BQ200" s="28">
        <v>0</v>
      </c>
      <c r="BR200" s="28">
        <v>0</v>
      </c>
      <c r="BS200" s="28">
        <v>0</v>
      </c>
      <c r="BT200" s="28">
        <v>0</v>
      </c>
      <c r="BU200" s="28">
        <v>0</v>
      </c>
      <c r="BV200" s="28">
        <v>0</v>
      </c>
      <c r="BW200" s="28">
        <v>0</v>
      </c>
      <c r="BX200" s="28">
        <v>0</v>
      </c>
      <c r="BY200" s="28">
        <v>0</v>
      </c>
      <c r="BZ200" s="28">
        <v>0</v>
      </c>
      <c r="CA200" s="28">
        <v>0</v>
      </c>
      <c r="CB200" s="28">
        <v>0</v>
      </c>
      <c r="CC200" s="28">
        <v>0</v>
      </c>
      <c r="CD200" s="28">
        <v>0</v>
      </c>
      <c r="CE200" s="28">
        <v>0</v>
      </c>
      <c r="CF200" s="28">
        <v>0</v>
      </c>
    </row>
    <row r="201" spans="1:84" x14ac:dyDescent="0.25">
      <c r="A201" s="17"/>
      <c r="B201" s="17"/>
      <c r="C201" s="17"/>
      <c r="D201" s="17"/>
      <c r="E201" s="11"/>
      <c r="F201" s="12" t="s">
        <v>190</v>
      </c>
      <c r="G201" s="165" t="s">
        <v>168</v>
      </c>
      <c r="H201" s="72" t="s">
        <v>168</v>
      </c>
      <c r="I201" s="72" t="s">
        <v>168</v>
      </c>
      <c r="J201" s="72" t="s">
        <v>168</v>
      </c>
      <c r="K201" s="72" t="s">
        <v>168</v>
      </c>
      <c r="L201" s="72" t="s">
        <v>168</v>
      </c>
      <c r="M201" s="72" t="s">
        <v>168</v>
      </c>
      <c r="N201" s="72" t="s">
        <v>168</v>
      </c>
      <c r="O201" s="72" t="s">
        <v>168</v>
      </c>
      <c r="P201" s="72" t="s">
        <v>168</v>
      </c>
      <c r="Q201" s="72" t="s">
        <v>168</v>
      </c>
      <c r="R201" s="72" t="s">
        <v>168</v>
      </c>
      <c r="S201" s="72" t="s">
        <v>168</v>
      </c>
      <c r="T201" s="72" t="s">
        <v>168</v>
      </c>
      <c r="U201" s="72" t="s">
        <v>168</v>
      </c>
      <c r="V201" s="72" t="s">
        <v>168</v>
      </c>
      <c r="W201" s="72" t="s">
        <v>168</v>
      </c>
      <c r="X201" s="72" t="s">
        <v>168</v>
      </c>
      <c r="Y201" s="72" t="s">
        <v>168</v>
      </c>
      <c r="Z201" s="72" t="s">
        <v>168</v>
      </c>
      <c r="AA201" s="72" t="s">
        <v>168</v>
      </c>
      <c r="AB201" s="72" t="s">
        <v>168</v>
      </c>
      <c r="AC201" s="72" t="s">
        <v>168</v>
      </c>
      <c r="AD201" s="72" t="s">
        <v>168</v>
      </c>
      <c r="AE201" s="72" t="s">
        <v>168</v>
      </c>
      <c r="AF201" s="72" t="s">
        <v>168</v>
      </c>
      <c r="AG201" s="72" t="s">
        <v>168</v>
      </c>
      <c r="AH201" s="72" t="s">
        <v>168</v>
      </c>
      <c r="AI201" s="72" t="s">
        <v>168</v>
      </c>
      <c r="AJ201" s="72" t="s">
        <v>168</v>
      </c>
      <c r="AK201" s="72" t="s">
        <v>168</v>
      </c>
      <c r="AL201" s="72" t="s">
        <v>168</v>
      </c>
      <c r="AM201" s="72" t="s">
        <v>168</v>
      </c>
      <c r="AN201" s="72" t="s">
        <v>168</v>
      </c>
      <c r="AO201" s="72" t="s">
        <v>168</v>
      </c>
      <c r="AP201" s="72" t="s">
        <v>168</v>
      </c>
      <c r="AQ201" s="72" t="s">
        <v>168</v>
      </c>
      <c r="AR201" s="72" t="s">
        <v>168</v>
      </c>
      <c r="AS201" s="72" t="s">
        <v>168</v>
      </c>
      <c r="AT201" s="72" t="s">
        <v>168</v>
      </c>
      <c r="AU201" s="72" t="s">
        <v>168</v>
      </c>
      <c r="AV201" s="72" t="s">
        <v>168</v>
      </c>
      <c r="AW201" s="72" t="s">
        <v>168</v>
      </c>
      <c r="AX201" s="72" t="s">
        <v>168</v>
      </c>
      <c r="AY201" s="72" t="s">
        <v>168</v>
      </c>
      <c r="AZ201" s="72" t="s">
        <v>168</v>
      </c>
      <c r="BA201" s="72" t="s">
        <v>168</v>
      </c>
      <c r="BB201" s="72" t="s">
        <v>168</v>
      </c>
      <c r="BC201" s="72" t="s">
        <v>168</v>
      </c>
      <c r="BD201" s="72" t="s">
        <v>168</v>
      </c>
      <c r="BE201" s="72" t="s">
        <v>168</v>
      </c>
      <c r="BF201" s="72" t="s">
        <v>168</v>
      </c>
      <c r="BG201" s="72" t="s">
        <v>168</v>
      </c>
      <c r="BH201" s="72" t="s">
        <v>168</v>
      </c>
      <c r="BI201" s="72" t="s">
        <v>168</v>
      </c>
      <c r="BJ201" s="72" t="s">
        <v>168</v>
      </c>
      <c r="BK201" s="72" t="s">
        <v>168</v>
      </c>
      <c r="BL201" s="72" t="s">
        <v>168</v>
      </c>
      <c r="BM201" s="72" t="s">
        <v>168</v>
      </c>
      <c r="BN201" s="72" t="s">
        <v>168</v>
      </c>
      <c r="BO201" s="72" t="s">
        <v>168</v>
      </c>
      <c r="BP201" s="72" t="s">
        <v>168</v>
      </c>
      <c r="BQ201" s="72" t="s">
        <v>168</v>
      </c>
      <c r="BR201" s="72" t="s">
        <v>168</v>
      </c>
      <c r="BS201" s="72" t="s">
        <v>168</v>
      </c>
      <c r="BT201" s="72" t="s">
        <v>168</v>
      </c>
      <c r="BU201" s="72" t="s">
        <v>168</v>
      </c>
      <c r="BV201" s="72" t="s">
        <v>168</v>
      </c>
      <c r="BW201" s="72" t="s">
        <v>168</v>
      </c>
      <c r="BX201" s="72" t="s">
        <v>168</v>
      </c>
      <c r="BY201" s="72" t="s">
        <v>168</v>
      </c>
      <c r="BZ201" s="72" t="s">
        <v>168</v>
      </c>
      <c r="CA201" s="72" t="s">
        <v>168</v>
      </c>
      <c r="CB201" s="72" t="s">
        <v>168</v>
      </c>
      <c r="CC201" s="72" t="s">
        <v>168</v>
      </c>
      <c r="CD201" s="72" t="s">
        <v>168</v>
      </c>
      <c r="CE201" s="72" t="s">
        <v>168</v>
      </c>
      <c r="CF201" s="72" t="s">
        <v>168</v>
      </c>
    </row>
    <row r="202" spans="1:84" x14ac:dyDescent="0.25">
      <c r="A202" s="48" t="s">
        <v>34</v>
      </c>
      <c r="B202" s="49" t="s">
        <v>121</v>
      </c>
      <c r="C202" s="50" t="s">
        <v>122</v>
      </c>
      <c r="D202" s="17"/>
      <c r="E202" s="11"/>
      <c r="F202" s="14" t="s">
        <v>115</v>
      </c>
      <c r="G202" s="165" t="s">
        <v>168</v>
      </c>
      <c r="H202" s="72" t="s">
        <v>168</v>
      </c>
      <c r="I202" s="72" t="s">
        <v>168</v>
      </c>
      <c r="J202" s="72" t="s">
        <v>168</v>
      </c>
      <c r="K202" s="72" t="s">
        <v>168</v>
      </c>
      <c r="L202" s="72" t="s">
        <v>168</v>
      </c>
      <c r="M202" s="72" t="s">
        <v>168</v>
      </c>
      <c r="N202" s="72" t="s">
        <v>168</v>
      </c>
      <c r="O202" s="72" t="s">
        <v>168</v>
      </c>
      <c r="P202" s="72" t="s">
        <v>168</v>
      </c>
      <c r="Q202" s="72" t="s">
        <v>168</v>
      </c>
      <c r="R202" s="72" t="s">
        <v>168</v>
      </c>
      <c r="S202" s="72" t="s">
        <v>168</v>
      </c>
      <c r="T202" s="72" t="s">
        <v>168</v>
      </c>
      <c r="U202" s="72" t="s">
        <v>168</v>
      </c>
      <c r="V202" s="72" t="s">
        <v>168</v>
      </c>
      <c r="W202" s="72" t="s">
        <v>168</v>
      </c>
      <c r="X202" s="72" t="s">
        <v>168</v>
      </c>
      <c r="Y202" s="72" t="s">
        <v>168</v>
      </c>
      <c r="Z202" s="72" t="s">
        <v>168</v>
      </c>
      <c r="AA202" s="72" t="s">
        <v>168</v>
      </c>
      <c r="AB202" s="72" t="s">
        <v>168</v>
      </c>
      <c r="AC202" s="72" t="s">
        <v>168</v>
      </c>
      <c r="AD202" s="72" t="s">
        <v>168</v>
      </c>
      <c r="AE202" s="72" t="s">
        <v>168</v>
      </c>
      <c r="AF202" s="72" t="s">
        <v>168</v>
      </c>
      <c r="AG202" s="72" t="s">
        <v>168</v>
      </c>
      <c r="AH202" s="72" t="s">
        <v>168</v>
      </c>
      <c r="AI202" s="72" t="s">
        <v>168</v>
      </c>
      <c r="AJ202" s="72" t="s">
        <v>168</v>
      </c>
      <c r="AK202" s="72" t="s">
        <v>168</v>
      </c>
      <c r="AL202" s="72" t="s">
        <v>168</v>
      </c>
      <c r="AM202" s="72" t="s">
        <v>168</v>
      </c>
      <c r="AN202" s="72" t="s">
        <v>168</v>
      </c>
      <c r="AO202" s="72" t="s">
        <v>168</v>
      </c>
      <c r="AP202" s="72" t="s">
        <v>168</v>
      </c>
      <c r="AQ202" s="72" t="s">
        <v>168</v>
      </c>
      <c r="AR202" s="72" t="s">
        <v>168</v>
      </c>
      <c r="AS202" s="72" t="s">
        <v>168</v>
      </c>
      <c r="AT202" s="72" t="s">
        <v>168</v>
      </c>
      <c r="AU202" s="72" t="s">
        <v>168</v>
      </c>
      <c r="AV202" s="72" t="s">
        <v>168</v>
      </c>
      <c r="AW202" s="72" t="s">
        <v>168</v>
      </c>
      <c r="AX202" s="72" t="s">
        <v>168</v>
      </c>
      <c r="AY202" s="72" t="s">
        <v>168</v>
      </c>
      <c r="AZ202" s="72" t="s">
        <v>168</v>
      </c>
      <c r="BA202" s="72" t="s">
        <v>168</v>
      </c>
      <c r="BB202" s="72" t="s">
        <v>168</v>
      </c>
      <c r="BC202" s="72" t="s">
        <v>168</v>
      </c>
      <c r="BD202" s="72" t="s">
        <v>168</v>
      </c>
      <c r="BE202" s="72" t="s">
        <v>168</v>
      </c>
      <c r="BF202" s="72" t="s">
        <v>168</v>
      </c>
      <c r="BG202" s="72" t="s">
        <v>168</v>
      </c>
      <c r="BH202" s="72" t="s">
        <v>168</v>
      </c>
      <c r="BI202" s="72" t="s">
        <v>168</v>
      </c>
      <c r="BJ202" s="72" t="s">
        <v>168</v>
      </c>
      <c r="BK202" s="72" t="s">
        <v>168</v>
      </c>
      <c r="BL202" s="72" t="s">
        <v>168</v>
      </c>
      <c r="BM202" s="72" t="s">
        <v>168</v>
      </c>
      <c r="BN202" s="72" t="s">
        <v>168</v>
      </c>
      <c r="BO202" s="72" t="s">
        <v>168</v>
      </c>
      <c r="BP202" s="72" t="s">
        <v>168</v>
      </c>
      <c r="BQ202" s="72" t="s">
        <v>168</v>
      </c>
      <c r="BR202" s="72" t="s">
        <v>168</v>
      </c>
      <c r="BS202" s="72" t="s">
        <v>168</v>
      </c>
      <c r="BT202" s="72" t="s">
        <v>168</v>
      </c>
      <c r="BU202" s="72" t="s">
        <v>168</v>
      </c>
      <c r="BV202" s="72" t="s">
        <v>168</v>
      </c>
      <c r="BW202" s="72" t="s">
        <v>168</v>
      </c>
      <c r="BX202" s="72" t="s">
        <v>168</v>
      </c>
      <c r="BY202" s="72" t="s">
        <v>168</v>
      </c>
      <c r="BZ202" s="72" t="s">
        <v>168</v>
      </c>
      <c r="CA202" s="72" t="s">
        <v>168</v>
      </c>
      <c r="CB202" s="72" t="s">
        <v>168</v>
      </c>
      <c r="CC202" s="72" t="s">
        <v>168</v>
      </c>
      <c r="CD202" s="72" t="s">
        <v>168</v>
      </c>
      <c r="CE202" s="72" t="s">
        <v>168</v>
      </c>
      <c r="CF202" s="72" t="s">
        <v>168</v>
      </c>
    </row>
    <row r="203" spans="1:84" x14ac:dyDescent="0.25">
      <c r="A203" s="17"/>
      <c r="B203" s="17"/>
      <c r="C203" s="17"/>
      <c r="D203" s="17"/>
      <c r="E203" s="11"/>
      <c r="F203" s="12" t="s">
        <v>191</v>
      </c>
      <c r="G203" s="111" t="e">
        <f ca="1">(INDIRECT("H203")+INDIRECT("I203")+INDIRECT("J203")+INDIRECT("K203")+INDIRECT("L203")+INDIRECT("M203")+INDIRECT("N203")+INDIRECT("O203")+INDIRECT("P203")+INDIRECT("Q203")+INDIRECT("R203")+INDIRECT("S203")) / 12</f>
        <v>#REF!</v>
      </c>
      <c r="H203" s="73" t="e">
        <f>#REF!</f>
        <v>#REF!</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3">
        <v>0</v>
      </c>
      <c r="AD203" s="73">
        <v>0</v>
      </c>
      <c r="AE203" s="73">
        <v>0</v>
      </c>
      <c r="AF203" s="73">
        <v>0</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3">
        <v>0</v>
      </c>
      <c r="BH203" s="73">
        <v>0</v>
      </c>
      <c r="BI203" s="73">
        <v>0</v>
      </c>
      <c r="BJ203" s="73">
        <v>0</v>
      </c>
      <c r="BK203" s="73">
        <v>0</v>
      </c>
      <c r="BL203" s="73">
        <v>0</v>
      </c>
      <c r="BM203" s="73">
        <v>0</v>
      </c>
      <c r="BN203" s="73">
        <v>0</v>
      </c>
      <c r="BO203" s="73">
        <v>0</v>
      </c>
      <c r="BP203" s="73">
        <v>0</v>
      </c>
      <c r="BQ203" s="73">
        <v>0</v>
      </c>
      <c r="BR203" s="73">
        <v>0</v>
      </c>
      <c r="BS203" s="73">
        <v>0</v>
      </c>
      <c r="BT203" s="73">
        <v>0</v>
      </c>
      <c r="BU203" s="73">
        <v>0</v>
      </c>
      <c r="BV203" s="73">
        <v>0</v>
      </c>
      <c r="BW203" s="73">
        <v>0</v>
      </c>
      <c r="BX203" s="73">
        <v>0</v>
      </c>
      <c r="BY203" s="73">
        <v>0</v>
      </c>
      <c r="BZ203" s="73">
        <v>0</v>
      </c>
      <c r="CA203" s="73">
        <v>0</v>
      </c>
      <c r="CB203" s="73">
        <v>0</v>
      </c>
      <c r="CC203" s="73">
        <v>0</v>
      </c>
      <c r="CD203" s="73">
        <v>0</v>
      </c>
      <c r="CE203" s="73">
        <v>0</v>
      </c>
      <c r="CF203" s="73">
        <v>0</v>
      </c>
    </row>
    <row r="204" spans="1:84" x14ac:dyDescent="0.25">
      <c r="A204" s="48" t="s">
        <v>34</v>
      </c>
      <c r="B204" s="49" t="s">
        <v>121</v>
      </c>
      <c r="C204" s="50" t="s">
        <v>122</v>
      </c>
      <c r="D204" s="17"/>
      <c r="E204" s="11"/>
      <c r="F204" s="14" t="s">
        <v>115</v>
      </c>
      <c r="G204" s="23" t="e">
        <f ca="1" xml:space="preserve"> G203/G9</f>
        <v>#REF!</v>
      </c>
      <c r="H204" s="41" t="e">
        <f>IF(H9=0, 0, H203/H9)</f>
        <v>#REF!</v>
      </c>
      <c r="I204" s="41">
        <v>0</v>
      </c>
      <c r="J204" s="41">
        <v>0</v>
      </c>
      <c r="K204" s="41">
        <v>0</v>
      </c>
      <c r="L204" s="41">
        <v>0</v>
      </c>
      <c r="M204" s="41">
        <v>0</v>
      </c>
      <c r="N204" s="41">
        <v>0</v>
      </c>
      <c r="O204" s="41">
        <v>0</v>
      </c>
      <c r="P204" s="41">
        <v>0</v>
      </c>
      <c r="Q204" s="41">
        <v>0</v>
      </c>
      <c r="R204" s="41">
        <v>0</v>
      </c>
      <c r="S204" s="41">
        <v>0</v>
      </c>
      <c r="T204" s="41">
        <v>0</v>
      </c>
      <c r="U204" s="41">
        <v>0</v>
      </c>
      <c r="V204" s="41">
        <v>0</v>
      </c>
      <c r="W204" s="41">
        <v>0</v>
      </c>
      <c r="X204" s="41">
        <v>0</v>
      </c>
      <c r="Y204" s="41">
        <v>0</v>
      </c>
      <c r="Z204" s="41">
        <v>0</v>
      </c>
      <c r="AA204" s="41">
        <v>0</v>
      </c>
      <c r="AB204" s="41">
        <v>0</v>
      </c>
      <c r="AC204" s="41">
        <v>0</v>
      </c>
      <c r="AD204" s="41">
        <v>0</v>
      </c>
      <c r="AE204" s="41">
        <v>0</v>
      </c>
      <c r="AF204" s="41">
        <v>0</v>
      </c>
      <c r="AG204" s="41">
        <v>0</v>
      </c>
      <c r="AH204" s="41">
        <v>0</v>
      </c>
      <c r="AI204" s="41">
        <v>0</v>
      </c>
      <c r="AJ204" s="41">
        <v>0</v>
      </c>
      <c r="AK204" s="41">
        <v>0</v>
      </c>
      <c r="AL204" s="41">
        <v>0</v>
      </c>
      <c r="AM204" s="41">
        <v>0</v>
      </c>
      <c r="AN204" s="41">
        <v>0</v>
      </c>
      <c r="AO204" s="41">
        <v>0</v>
      </c>
      <c r="AP204" s="41">
        <v>0</v>
      </c>
      <c r="AQ204" s="41">
        <v>0</v>
      </c>
      <c r="AR204" s="41">
        <v>0</v>
      </c>
      <c r="AS204" s="41">
        <v>0</v>
      </c>
      <c r="AT204" s="41">
        <v>0</v>
      </c>
      <c r="AU204" s="41">
        <v>0</v>
      </c>
      <c r="AV204" s="41">
        <v>0</v>
      </c>
      <c r="AW204" s="41">
        <v>0</v>
      </c>
      <c r="AX204" s="41">
        <v>0</v>
      </c>
      <c r="AY204" s="41">
        <v>0</v>
      </c>
      <c r="AZ204" s="41">
        <v>0</v>
      </c>
      <c r="BA204" s="41">
        <v>0</v>
      </c>
      <c r="BB204" s="41">
        <v>0</v>
      </c>
      <c r="BC204" s="41">
        <v>0</v>
      </c>
      <c r="BD204" s="41">
        <v>0</v>
      </c>
      <c r="BE204" s="41">
        <v>0</v>
      </c>
      <c r="BF204" s="41">
        <v>0</v>
      </c>
      <c r="BG204" s="41">
        <v>0</v>
      </c>
      <c r="BH204" s="41">
        <v>0</v>
      </c>
      <c r="BI204" s="41">
        <v>0</v>
      </c>
      <c r="BJ204" s="41">
        <v>0</v>
      </c>
      <c r="BK204" s="41">
        <v>0</v>
      </c>
      <c r="BL204" s="41">
        <v>0</v>
      </c>
      <c r="BM204" s="41">
        <v>0</v>
      </c>
      <c r="BN204" s="41">
        <v>0</v>
      </c>
      <c r="BO204" s="41">
        <v>0</v>
      </c>
      <c r="BP204" s="41">
        <v>0</v>
      </c>
      <c r="BQ204" s="41">
        <v>0</v>
      </c>
      <c r="BR204" s="41">
        <v>0</v>
      </c>
      <c r="BS204" s="41">
        <v>0</v>
      </c>
      <c r="BT204" s="41">
        <v>0</v>
      </c>
      <c r="BU204" s="41">
        <v>0</v>
      </c>
      <c r="BV204" s="41">
        <v>0</v>
      </c>
      <c r="BW204" s="41">
        <v>0</v>
      </c>
      <c r="BX204" s="41">
        <v>0</v>
      </c>
      <c r="BY204" s="41">
        <v>0</v>
      </c>
      <c r="BZ204" s="41">
        <v>0</v>
      </c>
      <c r="CA204" s="41">
        <v>0</v>
      </c>
      <c r="CB204" s="41">
        <v>0</v>
      </c>
      <c r="CC204" s="41">
        <v>0</v>
      </c>
      <c r="CD204" s="41">
        <v>0</v>
      </c>
      <c r="CE204" s="41">
        <v>0</v>
      </c>
      <c r="CF204" s="41">
        <v>0</v>
      </c>
    </row>
    <row r="205" spans="1:84" ht="13.8" thickBot="1" x14ac:dyDescent="0.3">
      <c r="A205" s="17"/>
      <c r="B205" s="17"/>
      <c r="C205" s="17"/>
      <c r="D205" s="17"/>
      <c r="E205" s="11"/>
      <c r="F205" s="18"/>
      <c r="G205" s="117"/>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row>
    <row r="206" spans="1:84" ht="13.8" thickBot="1" x14ac:dyDescent="0.3">
      <c r="A206" s="17"/>
      <c r="B206" s="17"/>
      <c r="C206" s="17"/>
      <c r="D206" s="17"/>
      <c r="E206" s="11"/>
      <c r="F206" s="25" t="s">
        <v>192</v>
      </c>
      <c r="G206" s="117"/>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row>
    <row r="207" spans="1:84" x14ac:dyDescent="0.25">
      <c r="A207" s="17"/>
      <c r="B207" s="17"/>
      <c r="C207" s="17"/>
      <c r="D207" s="17"/>
      <c r="E207" s="11"/>
      <c r="F207" s="26" t="s">
        <v>193</v>
      </c>
      <c r="G207" s="111" t="e">
        <f ca="1">(INDIRECT("H207")+INDIRECT("I207")+INDIRECT("J207")+INDIRECT("K207")+INDIRECT("L207")+INDIRECT("M207")+INDIRECT("N207")+INDIRECT("O207")+INDIRECT("P207")+INDIRECT("Q207")+INDIRECT("R207")+INDIRECT("S207")) / 12</f>
        <v>#REF!</v>
      </c>
      <c r="H207" s="116" t="e">
        <f>#REF!</f>
        <v>#REF!</v>
      </c>
      <c r="I207" s="116">
        <v>34685</v>
      </c>
      <c r="J207" s="116">
        <v>34858</v>
      </c>
      <c r="K207" s="116">
        <v>35761</v>
      </c>
      <c r="L207" s="116">
        <v>36045</v>
      </c>
      <c r="M207" s="116">
        <v>36887</v>
      </c>
      <c r="N207" s="116">
        <v>37485</v>
      </c>
      <c r="O207" s="116">
        <v>38018</v>
      </c>
      <c r="P207" s="116">
        <v>38614</v>
      </c>
      <c r="Q207" s="116">
        <v>39501</v>
      </c>
      <c r="R207" s="116">
        <v>39047</v>
      </c>
      <c r="S207" s="116">
        <v>38588</v>
      </c>
      <c r="T207" s="116">
        <v>37717</v>
      </c>
      <c r="U207" s="116">
        <v>37593</v>
      </c>
      <c r="V207" s="116">
        <v>37504</v>
      </c>
      <c r="W207" s="116">
        <v>39530</v>
      </c>
      <c r="X207" s="116">
        <v>39530</v>
      </c>
      <c r="Y207" s="116">
        <v>39648</v>
      </c>
      <c r="Z207" s="116">
        <v>39565</v>
      </c>
      <c r="AA207" s="116">
        <v>0</v>
      </c>
      <c r="AB207" s="116">
        <v>39927</v>
      </c>
      <c r="AC207" s="116">
        <v>39975</v>
      </c>
      <c r="AD207" s="116">
        <v>39741</v>
      </c>
      <c r="AE207" s="116">
        <v>39192</v>
      </c>
      <c r="AF207" s="116">
        <v>1874</v>
      </c>
      <c r="AG207" s="116">
        <v>1874</v>
      </c>
      <c r="AH207" s="116">
        <v>1967</v>
      </c>
      <c r="AI207" s="116">
        <v>55399</v>
      </c>
      <c r="AJ207" s="116">
        <v>54560</v>
      </c>
      <c r="AK207" s="116">
        <v>54040</v>
      </c>
      <c r="AL207" s="116">
        <v>53768</v>
      </c>
      <c r="AM207" s="116">
        <v>53540</v>
      </c>
      <c r="AN207" s="116">
        <v>53002</v>
      </c>
      <c r="AO207" s="116">
        <v>52532</v>
      </c>
      <c r="AP207" s="116">
        <v>51327</v>
      </c>
      <c r="AQ207" s="116">
        <v>50784</v>
      </c>
      <c r="AR207" s="116">
        <v>48705</v>
      </c>
      <c r="AS207" s="116">
        <v>48104</v>
      </c>
      <c r="AT207" s="116">
        <v>47386</v>
      </c>
      <c r="AU207" s="116">
        <v>46736</v>
      </c>
      <c r="AV207" s="116">
        <v>46064</v>
      </c>
      <c r="AW207" s="116">
        <v>1968</v>
      </c>
      <c r="AX207" s="116">
        <v>43228</v>
      </c>
      <c r="AY207" s="116">
        <v>53517</v>
      </c>
      <c r="AZ207" s="116">
        <v>1818</v>
      </c>
      <c r="BA207" s="116">
        <v>1711</v>
      </c>
      <c r="BB207" s="116">
        <v>38019</v>
      </c>
      <c r="BC207" s="116">
        <v>36760</v>
      </c>
      <c r="BD207" s="116">
        <v>34764</v>
      </c>
      <c r="BE207" s="116">
        <v>1171</v>
      </c>
      <c r="BF207" s="116">
        <v>3312</v>
      </c>
      <c r="BG207" s="116">
        <v>3211</v>
      </c>
      <c r="BH207" s="116">
        <v>3211</v>
      </c>
      <c r="BI207" s="116">
        <v>1713</v>
      </c>
      <c r="BJ207" s="116">
        <v>1713</v>
      </c>
      <c r="BK207" s="116">
        <v>1712</v>
      </c>
      <c r="BL207" s="116">
        <v>0</v>
      </c>
      <c r="BM207" s="116">
        <v>0</v>
      </c>
      <c r="BN207" s="116">
        <v>1759</v>
      </c>
      <c r="BO207" s="116">
        <v>1714</v>
      </c>
      <c r="BP207" s="116">
        <v>1689</v>
      </c>
      <c r="BQ207" s="116">
        <v>1688</v>
      </c>
      <c r="BR207" s="116">
        <v>1706</v>
      </c>
      <c r="BS207" s="116">
        <v>1688</v>
      </c>
      <c r="BT207" s="116">
        <v>1687</v>
      </c>
      <c r="BU207" s="116">
        <v>1712</v>
      </c>
      <c r="BV207" s="116">
        <v>1714</v>
      </c>
      <c r="BW207" s="116">
        <v>3439</v>
      </c>
      <c r="BX207" s="116">
        <v>57529</v>
      </c>
      <c r="BY207" s="116">
        <v>1730</v>
      </c>
      <c r="BZ207" s="116">
        <v>0</v>
      </c>
      <c r="CA207" s="116">
        <v>0</v>
      </c>
      <c r="CB207" s="116">
        <v>0</v>
      </c>
      <c r="CC207" s="116">
        <v>0</v>
      </c>
      <c r="CD207" s="116">
        <v>0</v>
      </c>
      <c r="CE207" s="116">
        <v>0</v>
      </c>
      <c r="CF207" s="116">
        <v>0</v>
      </c>
    </row>
    <row r="208" spans="1:84" x14ac:dyDescent="0.25">
      <c r="A208" s="48" t="s">
        <v>194</v>
      </c>
      <c r="B208" s="49" t="s">
        <v>16</v>
      </c>
      <c r="C208" s="50" t="s">
        <v>17</v>
      </c>
      <c r="D208" s="17"/>
      <c r="E208" s="11"/>
      <c r="F208" s="27" t="s">
        <v>115</v>
      </c>
      <c r="G208" s="23" t="e">
        <f ca="1" xml:space="preserve"> G207/G9</f>
        <v>#REF!</v>
      </c>
      <c r="H208" s="30" t="e">
        <f>IF(H9=0, 0, H207/H9)</f>
        <v>#REF!</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30">
        <v>0</v>
      </c>
      <c r="AZ208" s="30">
        <v>0</v>
      </c>
      <c r="BA208" s="30">
        <v>0</v>
      </c>
      <c r="BB208" s="30">
        <v>0</v>
      </c>
      <c r="BC208" s="30">
        <v>0</v>
      </c>
      <c r="BD208" s="30">
        <v>0</v>
      </c>
      <c r="BE208" s="30">
        <v>0</v>
      </c>
      <c r="BF208" s="30">
        <v>0</v>
      </c>
      <c r="BG208" s="30">
        <v>0</v>
      </c>
      <c r="BH208" s="30">
        <v>0</v>
      </c>
      <c r="BI208" s="30">
        <v>0</v>
      </c>
      <c r="BJ208" s="30">
        <v>0</v>
      </c>
      <c r="BK208" s="30">
        <v>0</v>
      </c>
      <c r="BL208" s="30">
        <v>0</v>
      </c>
      <c r="BM208" s="30">
        <v>0</v>
      </c>
      <c r="BN208" s="30">
        <v>0</v>
      </c>
      <c r="BO208" s="30">
        <v>0</v>
      </c>
      <c r="BP208" s="30">
        <v>0</v>
      </c>
      <c r="BQ208" s="30">
        <v>0</v>
      </c>
      <c r="BR208" s="30">
        <v>0</v>
      </c>
      <c r="BS208" s="30">
        <v>0</v>
      </c>
      <c r="BT208" s="30">
        <v>0</v>
      </c>
      <c r="BU208" s="30">
        <v>0</v>
      </c>
      <c r="BV208" s="30">
        <v>0</v>
      </c>
      <c r="BW208" s="30">
        <v>0</v>
      </c>
      <c r="BX208" s="30">
        <v>0</v>
      </c>
      <c r="BY208" s="30">
        <v>0</v>
      </c>
      <c r="BZ208" s="30">
        <v>0</v>
      </c>
      <c r="CA208" s="30">
        <v>0</v>
      </c>
      <c r="CB208" s="30">
        <v>0</v>
      </c>
      <c r="CC208" s="30">
        <v>0</v>
      </c>
      <c r="CD208" s="30">
        <v>0</v>
      </c>
      <c r="CE208" s="30">
        <v>0</v>
      </c>
      <c r="CF208" s="30">
        <v>0</v>
      </c>
    </row>
    <row r="209" spans="1:84" x14ac:dyDescent="0.25">
      <c r="A209" s="17"/>
      <c r="B209" s="17"/>
      <c r="C209" s="17"/>
      <c r="D209" s="17"/>
      <c r="E209" s="11"/>
      <c r="F209" s="26" t="s">
        <v>195</v>
      </c>
      <c r="G209" s="111" t="e">
        <f ca="1">(INDIRECT("H209")+INDIRECT("I209")+INDIRECT("J209")+INDIRECT("K209")+INDIRECT("L209")+INDIRECT("M209")+INDIRECT("N209")+INDIRECT("O209")+INDIRECT("P209")+INDIRECT("Q209")+INDIRECT("R209")+INDIRECT("S209")) / 12</f>
        <v>#REF!</v>
      </c>
      <c r="H209" s="116" t="e">
        <f>#REF!</f>
        <v>#REF!</v>
      </c>
      <c r="I209" s="116">
        <v>0</v>
      </c>
      <c r="J209" s="116">
        <v>0</v>
      </c>
      <c r="K209" s="116">
        <v>0</v>
      </c>
      <c r="L209" s="116">
        <v>0</v>
      </c>
      <c r="M209" s="116">
        <v>0</v>
      </c>
      <c r="N209" s="116">
        <v>0</v>
      </c>
      <c r="O209" s="116">
        <v>0</v>
      </c>
      <c r="P209" s="116">
        <v>0</v>
      </c>
      <c r="Q209" s="116">
        <v>0</v>
      </c>
      <c r="R209" s="116">
        <v>0</v>
      </c>
      <c r="S209" s="116">
        <v>0</v>
      </c>
      <c r="T209" s="116">
        <v>0</v>
      </c>
      <c r="U209" s="116">
        <v>0</v>
      </c>
      <c r="V209" s="116">
        <v>0</v>
      </c>
      <c r="W209" s="116">
        <v>1872</v>
      </c>
      <c r="X209" s="116">
        <v>0</v>
      </c>
      <c r="Y209" s="116">
        <v>0</v>
      </c>
      <c r="Z209" s="116">
        <v>0</v>
      </c>
      <c r="AA209" s="116">
        <v>0</v>
      </c>
      <c r="AB209" s="116">
        <v>0</v>
      </c>
      <c r="AC209" s="116">
        <v>0</v>
      </c>
      <c r="AD209" s="116">
        <v>0</v>
      </c>
      <c r="AE209" s="116">
        <v>0</v>
      </c>
      <c r="AF209" s="116">
        <v>0</v>
      </c>
      <c r="AG209" s="116">
        <v>0</v>
      </c>
      <c r="AH209" s="116">
        <v>56128</v>
      </c>
      <c r="AI209" s="116">
        <v>23</v>
      </c>
      <c r="AJ209" s="116">
        <v>23</v>
      </c>
      <c r="AK209" s="116">
        <v>23</v>
      </c>
      <c r="AL209" s="116">
        <v>23</v>
      </c>
      <c r="AM209" s="116">
        <v>23</v>
      </c>
      <c r="AN209" s="116">
        <v>23</v>
      </c>
      <c r="AO209" s="116">
        <v>0</v>
      </c>
      <c r="AP209" s="116">
        <v>23</v>
      </c>
      <c r="AQ209" s="116">
        <v>23</v>
      </c>
      <c r="AR209" s="116">
        <v>23</v>
      </c>
      <c r="AS209" s="116">
        <v>23</v>
      </c>
      <c r="AT209" s="116">
        <v>23</v>
      </c>
      <c r="AU209" s="116">
        <v>23</v>
      </c>
      <c r="AV209" s="116">
        <v>23</v>
      </c>
      <c r="AW209" s="116">
        <v>44465</v>
      </c>
      <c r="AX209" s="116">
        <v>23</v>
      </c>
      <c r="AY209" s="116">
        <v>0</v>
      </c>
      <c r="AZ209" s="116">
        <v>0</v>
      </c>
      <c r="BA209" s="116">
        <v>0</v>
      </c>
      <c r="BB209" s="116">
        <v>23</v>
      </c>
      <c r="BC209" s="116">
        <v>23</v>
      </c>
      <c r="BD209" s="116">
        <v>23</v>
      </c>
      <c r="BE209" s="116">
        <v>0</v>
      </c>
      <c r="BF209" s="116">
        <v>0</v>
      </c>
      <c r="BG209" s="116">
        <v>31370</v>
      </c>
      <c r="BH209" s="116">
        <v>31194</v>
      </c>
      <c r="BI209" s="116">
        <v>30085</v>
      </c>
      <c r="BJ209" s="116">
        <v>29336</v>
      </c>
      <c r="BK209" s="116">
        <v>28899</v>
      </c>
      <c r="BL209" s="116">
        <v>0</v>
      </c>
      <c r="BM209" s="116">
        <v>0</v>
      </c>
      <c r="BN209" s="116">
        <v>27666</v>
      </c>
      <c r="BO209" s="116">
        <v>26309</v>
      </c>
      <c r="BP209" s="116">
        <v>22855</v>
      </c>
      <c r="BQ209" s="116">
        <v>22719</v>
      </c>
      <c r="BR209" s="116">
        <v>22627</v>
      </c>
      <c r="BS209" s="116">
        <v>22512</v>
      </c>
      <c r="BT209" s="116">
        <v>22382</v>
      </c>
      <c r="BU209" s="116">
        <v>24641</v>
      </c>
      <c r="BV209" s="116">
        <v>24577</v>
      </c>
      <c r="BW209" s="116">
        <v>0</v>
      </c>
      <c r="BX209" s="116">
        <v>0</v>
      </c>
      <c r="BY209" s="116">
        <v>24064</v>
      </c>
      <c r="BZ209" s="116">
        <v>0</v>
      </c>
      <c r="CA209" s="116">
        <v>0</v>
      </c>
      <c r="CB209" s="116">
        <v>0</v>
      </c>
      <c r="CC209" s="116">
        <v>0</v>
      </c>
      <c r="CD209" s="116">
        <v>0</v>
      </c>
      <c r="CE209" s="116">
        <v>0</v>
      </c>
      <c r="CF209" s="116">
        <v>0</v>
      </c>
    </row>
    <row r="210" spans="1:84" ht="13.8" thickBot="1" x14ac:dyDescent="0.3">
      <c r="A210" s="48" t="s">
        <v>194</v>
      </c>
      <c r="B210" s="49" t="s">
        <v>16</v>
      </c>
      <c r="C210" s="50" t="s">
        <v>17</v>
      </c>
      <c r="D210" s="17"/>
      <c r="E210" s="11"/>
      <c r="F210" s="31" t="s">
        <v>115</v>
      </c>
      <c r="G210" s="23" t="e">
        <f ca="1" xml:space="preserve"> G209/G9</f>
        <v>#REF!</v>
      </c>
      <c r="H210" s="30" t="e">
        <f>IF(H9=0, 0, H209/H9)</f>
        <v>#REF!</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30">
        <v>0</v>
      </c>
      <c r="BF210" s="30">
        <v>0</v>
      </c>
      <c r="BG210" s="30">
        <v>0</v>
      </c>
      <c r="BH210" s="30">
        <v>0</v>
      </c>
      <c r="BI210" s="30">
        <v>0</v>
      </c>
      <c r="BJ210" s="30">
        <v>0</v>
      </c>
      <c r="BK210" s="30">
        <v>0</v>
      </c>
      <c r="BL210" s="30">
        <v>0</v>
      </c>
      <c r="BM210" s="30">
        <v>0</v>
      </c>
      <c r="BN210" s="30">
        <v>0</v>
      </c>
      <c r="BO210" s="30">
        <v>0</v>
      </c>
      <c r="BP210" s="30">
        <v>0</v>
      </c>
      <c r="BQ210" s="30">
        <v>0</v>
      </c>
      <c r="BR210" s="30">
        <v>0</v>
      </c>
      <c r="BS210" s="30">
        <v>0</v>
      </c>
      <c r="BT210" s="30">
        <v>0</v>
      </c>
      <c r="BU210" s="30">
        <v>0</v>
      </c>
      <c r="BV210" s="30">
        <v>0</v>
      </c>
      <c r="BW210" s="30">
        <v>0</v>
      </c>
      <c r="BX210" s="30">
        <v>0</v>
      </c>
      <c r="BY210" s="30">
        <v>0</v>
      </c>
      <c r="BZ210" s="30">
        <v>0</v>
      </c>
      <c r="CA210" s="30">
        <v>0</v>
      </c>
      <c r="CB210" s="30">
        <v>0</v>
      </c>
      <c r="CC210" s="30">
        <v>0</v>
      </c>
      <c r="CD210" s="30">
        <v>0</v>
      </c>
      <c r="CE210" s="30">
        <v>0</v>
      </c>
      <c r="CF210" s="30">
        <v>0</v>
      </c>
    </row>
    <row r="211" spans="1:84" ht="13.8" thickBot="1" x14ac:dyDescent="0.3">
      <c r="A211" s="17"/>
      <c r="B211" s="17"/>
      <c r="C211" s="17"/>
      <c r="D211" s="17"/>
      <c r="E211" s="11"/>
      <c r="F211" s="42"/>
      <c r="G211" s="117"/>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row>
    <row r="212" spans="1:84" ht="13.8" thickBot="1" x14ac:dyDescent="0.3">
      <c r="A212" s="17"/>
      <c r="B212" s="17"/>
      <c r="C212" s="17"/>
      <c r="D212" s="17"/>
      <c r="E212" s="11"/>
      <c r="F212" s="25" t="s">
        <v>196</v>
      </c>
      <c r="G212" s="117"/>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row>
    <row r="213" spans="1:84" x14ac:dyDescent="0.25">
      <c r="A213" s="48" t="s">
        <v>194</v>
      </c>
      <c r="B213" s="49" t="s">
        <v>16</v>
      </c>
      <c r="C213" s="50" t="s">
        <v>17</v>
      </c>
      <c r="D213" s="17"/>
      <c r="E213" s="11"/>
      <c r="F213" s="26" t="s">
        <v>193</v>
      </c>
      <c r="G213" s="111" t="e">
        <f ca="1">(INDIRECT("H213")+INDIRECT("I213")+INDIRECT("J213")+INDIRECT("K213")+INDIRECT("L213")+INDIRECT("M213")+INDIRECT("N213")+INDIRECT("O213")+INDIRECT("P213")+INDIRECT("Q213")+INDIRECT("R213")+INDIRECT("S213")) / 12</f>
        <v>#REF!</v>
      </c>
      <c r="H213" s="116" t="e">
        <f>#REF!</f>
        <v>#REF!</v>
      </c>
      <c r="I213" s="116">
        <v>1872</v>
      </c>
      <c r="J213" s="116">
        <v>1872</v>
      </c>
      <c r="K213" s="116">
        <v>1872</v>
      </c>
      <c r="L213" s="116">
        <v>1872</v>
      </c>
      <c r="M213" s="116">
        <v>1872</v>
      </c>
      <c r="N213" s="116">
        <v>1872</v>
      </c>
      <c r="O213" s="116">
        <v>1330</v>
      </c>
      <c r="P213" s="116">
        <v>1872</v>
      </c>
      <c r="Q213" s="116">
        <v>1872</v>
      </c>
      <c r="R213" s="116">
        <v>1330</v>
      </c>
      <c r="S213" s="116">
        <v>1872</v>
      </c>
      <c r="T213" s="116">
        <v>1872</v>
      </c>
      <c r="U213" s="116">
        <v>1872</v>
      </c>
      <c r="V213" s="116">
        <v>1872</v>
      </c>
      <c r="W213" s="116">
        <v>1</v>
      </c>
      <c r="X213" s="116">
        <v>1872</v>
      </c>
      <c r="Y213" s="116">
        <v>1872</v>
      </c>
      <c r="Z213" s="116">
        <v>1872</v>
      </c>
      <c r="AA213" s="116">
        <v>0</v>
      </c>
      <c r="AB213" s="116">
        <v>1872</v>
      </c>
      <c r="AC213" s="116">
        <v>1872</v>
      </c>
      <c r="AD213" s="116">
        <v>1872</v>
      </c>
      <c r="AE213" s="116">
        <v>1874</v>
      </c>
      <c r="AF213" s="116">
        <v>37366</v>
      </c>
      <c r="AG213" s="116">
        <v>37289</v>
      </c>
      <c r="AH213" s="116">
        <v>0</v>
      </c>
      <c r="AI213" s="116">
        <v>1967</v>
      </c>
      <c r="AJ213" s="116">
        <v>1967</v>
      </c>
      <c r="AK213" s="116">
        <v>1967</v>
      </c>
      <c r="AL213" s="116">
        <v>1967</v>
      </c>
      <c r="AM213" s="116">
        <v>1967</v>
      </c>
      <c r="AN213" s="116">
        <v>1967</v>
      </c>
      <c r="AO213" s="116">
        <v>1967</v>
      </c>
      <c r="AP213" s="116">
        <v>1967</v>
      </c>
      <c r="AQ213" s="116">
        <v>1967</v>
      </c>
      <c r="AR213" s="116">
        <v>1967</v>
      </c>
      <c r="AS213" s="116">
        <v>1967</v>
      </c>
      <c r="AT213" s="116">
        <v>1968</v>
      </c>
      <c r="AU213" s="116">
        <v>1968</v>
      </c>
      <c r="AV213" s="116">
        <v>1968</v>
      </c>
      <c r="AW213" s="116">
        <v>0</v>
      </c>
      <c r="AX213" s="116">
        <v>1968</v>
      </c>
      <c r="AY213" s="116">
        <v>42508</v>
      </c>
      <c r="AZ213" s="116">
        <v>41798</v>
      </c>
      <c r="BA213" s="116">
        <v>1403</v>
      </c>
      <c r="BB213" s="116">
        <v>1711</v>
      </c>
      <c r="BC213" s="116">
        <v>1711</v>
      </c>
      <c r="BD213" s="116">
        <v>1171</v>
      </c>
      <c r="BE213" s="116">
        <v>33892</v>
      </c>
      <c r="BF213" s="116">
        <v>33109</v>
      </c>
      <c r="BG213" s="116">
        <v>0</v>
      </c>
      <c r="BH213" s="116">
        <v>23</v>
      </c>
      <c r="BI213" s="116">
        <v>0</v>
      </c>
      <c r="BJ213" s="116">
        <v>0</v>
      </c>
      <c r="BK213" s="116">
        <v>0</v>
      </c>
      <c r="BL213" s="116">
        <v>0</v>
      </c>
      <c r="BM213" s="116">
        <v>0</v>
      </c>
      <c r="BN213" s="116">
        <v>2290</v>
      </c>
      <c r="BO213" s="116">
        <v>0</v>
      </c>
      <c r="BP213" s="116">
        <v>0</v>
      </c>
      <c r="BQ213" s="116">
        <v>0</v>
      </c>
      <c r="BR213" s="116">
        <v>0</v>
      </c>
      <c r="BS213" s="116">
        <v>0</v>
      </c>
      <c r="BT213" s="116">
        <v>0</v>
      </c>
      <c r="BU213" s="116">
        <v>0</v>
      </c>
      <c r="BV213" s="116">
        <v>2290</v>
      </c>
      <c r="BW213" s="116">
        <v>2290</v>
      </c>
      <c r="BX213" s="116">
        <v>33069</v>
      </c>
      <c r="BY213" s="116">
        <v>33092</v>
      </c>
      <c r="BZ213" s="116">
        <v>0</v>
      </c>
      <c r="CA213" s="116">
        <v>0</v>
      </c>
      <c r="CB213" s="116">
        <v>0</v>
      </c>
      <c r="CC213" s="116">
        <v>0</v>
      </c>
      <c r="CD213" s="116">
        <v>0</v>
      </c>
      <c r="CE213" s="116">
        <v>0</v>
      </c>
      <c r="CF213" s="116">
        <v>0</v>
      </c>
    </row>
    <row r="214" spans="1:84" x14ac:dyDescent="0.25">
      <c r="A214" s="17"/>
      <c r="B214" s="17"/>
      <c r="C214" s="17"/>
      <c r="D214" s="17"/>
      <c r="E214" s="11"/>
      <c r="F214" s="27" t="s">
        <v>115</v>
      </c>
      <c r="G214" s="23" t="e">
        <f ca="1" xml:space="preserve"> G213/G9</f>
        <v>#REF!</v>
      </c>
      <c r="H214" s="30" t="e">
        <f>IF(H9=0, 0, H213/H9)</f>
        <v>#REF!</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0">
        <v>0</v>
      </c>
      <c r="AY214" s="30">
        <v>0</v>
      </c>
      <c r="AZ214" s="30">
        <v>0</v>
      </c>
      <c r="BA214" s="30">
        <v>0</v>
      </c>
      <c r="BB214" s="30">
        <v>0</v>
      </c>
      <c r="BC214" s="30">
        <v>0</v>
      </c>
      <c r="BD214" s="30">
        <v>0</v>
      </c>
      <c r="BE214" s="30">
        <v>0</v>
      </c>
      <c r="BF214" s="30">
        <v>0</v>
      </c>
      <c r="BG214" s="30">
        <v>0</v>
      </c>
      <c r="BH214" s="30">
        <v>0</v>
      </c>
      <c r="BI214" s="30">
        <v>0</v>
      </c>
      <c r="BJ214" s="30">
        <v>0</v>
      </c>
      <c r="BK214" s="30">
        <v>0</v>
      </c>
      <c r="BL214" s="30">
        <v>0</v>
      </c>
      <c r="BM214" s="30">
        <v>0</v>
      </c>
      <c r="BN214" s="30">
        <v>0</v>
      </c>
      <c r="BO214" s="30">
        <v>0</v>
      </c>
      <c r="BP214" s="30">
        <v>0</v>
      </c>
      <c r="BQ214" s="30">
        <v>0</v>
      </c>
      <c r="BR214" s="30">
        <v>0</v>
      </c>
      <c r="BS214" s="30">
        <v>0</v>
      </c>
      <c r="BT214" s="30">
        <v>0</v>
      </c>
      <c r="BU214" s="30">
        <v>0</v>
      </c>
      <c r="BV214" s="30">
        <v>0</v>
      </c>
      <c r="BW214" s="30">
        <v>0</v>
      </c>
      <c r="BX214" s="30">
        <v>0</v>
      </c>
      <c r="BY214" s="30">
        <v>0</v>
      </c>
      <c r="BZ214" s="30">
        <v>0</v>
      </c>
      <c r="CA214" s="30">
        <v>0</v>
      </c>
      <c r="CB214" s="30">
        <v>0</v>
      </c>
      <c r="CC214" s="30">
        <v>0</v>
      </c>
      <c r="CD214" s="30">
        <v>0</v>
      </c>
      <c r="CE214" s="30">
        <v>0</v>
      </c>
      <c r="CF214" s="30">
        <v>0</v>
      </c>
    </row>
    <row r="215" spans="1:84" x14ac:dyDescent="0.25">
      <c r="A215" s="17"/>
      <c r="B215" s="17"/>
      <c r="C215" s="17"/>
      <c r="D215" s="17"/>
      <c r="E215" s="11"/>
      <c r="F215" s="26" t="s">
        <v>195</v>
      </c>
      <c r="G215" s="111" t="e">
        <f ca="1">(INDIRECT("H215")+INDIRECT("I215")+INDIRECT("J215")+INDIRECT("K215")+INDIRECT("L215")+INDIRECT("M215")+INDIRECT("N215")+INDIRECT("O215")+INDIRECT("P215")+INDIRECT("Q215")+INDIRECT("R215")+INDIRECT("S215")) / 12</f>
        <v>#REF!</v>
      </c>
      <c r="H215" s="116" t="e">
        <f>#REF!</f>
        <v>#REF!</v>
      </c>
      <c r="I215" s="116">
        <v>23</v>
      </c>
      <c r="J215" s="116">
        <v>23</v>
      </c>
      <c r="K215" s="116">
        <v>23</v>
      </c>
      <c r="L215" s="116">
        <v>15</v>
      </c>
      <c r="M215" s="116">
        <v>23</v>
      </c>
      <c r="N215" s="116">
        <v>23</v>
      </c>
      <c r="O215" s="116">
        <v>23</v>
      </c>
      <c r="P215" s="116">
        <v>23</v>
      </c>
      <c r="Q215" s="116">
        <v>23</v>
      </c>
      <c r="R215" s="116">
        <v>23</v>
      </c>
      <c r="S215" s="116">
        <v>23</v>
      </c>
      <c r="T215" s="116">
        <v>23</v>
      </c>
      <c r="U215" s="116">
        <v>23</v>
      </c>
      <c r="V215" s="116">
        <v>23</v>
      </c>
      <c r="W215" s="116">
        <v>23</v>
      </c>
      <c r="X215" s="116">
        <v>23</v>
      </c>
      <c r="Y215" s="116">
        <v>23</v>
      </c>
      <c r="Z215" s="116">
        <v>23</v>
      </c>
      <c r="AA215" s="116">
        <v>0</v>
      </c>
      <c r="AB215" s="116">
        <v>23</v>
      </c>
      <c r="AC215" s="116">
        <v>23</v>
      </c>
      <c r="AD215" s="116">
        <v>23</v>
      </c>
      <c r="AE215" s="116">
        <v>23</v>
      </c>
      <c r="AF215" s="116">
        <v>23</v>
      </c>
      <c r="AG215" s="116">
        <v>23</v>
      </c>
      <c r="AH215" s="116">
        <v>23</v>
      </c>
      <c r="AI215" s="116">
        <v>0</v>
      </c>
      <c r="AJ215" s="116">
        <v>0</v>
      </c>
      <c r="AK215" s="116">
        <v>0</v>
      </c>
      <c r="AL215" s="116">
        <v>0</v>
      </c>
      <c r="AM215" s="116">
        <v>0</v>
      </c>
      <c r="AN215" s="116">
        <v>0</v>
      </c>
      <c r="AO215" s="116">
        <v>0</v>
      </c>
      <c r="AP215" s="116">
        <v>0</v>
      </c>
      <c r="AQ215" s="116">
        <v>0</v>
      </c>
      <c r="AR215" s="116">
        <v>0</v>
      </c>
      <c r="AS215" s="116">
        <v>0</v>
      </c>
      <c r="AT215" s="116">
        <v>0</v>
      </c>
      <c r="AU215" s="116">
        <v>0</v>
      </c>
      <c r="AV215" s="116">
        <v>0</v>
      </c>
      <c r="AW215" s="116">
        <v>23</v>
      </c>
      <c r="AX215" s="116">
        <v>1</v>
      </c>
      <c r="AY215" s="116">
        <v>23</v>
      </c>
      <c r="AZ215" s="116">
        <v>23</v>
      </c>
      <c r="BA215" s="116">
        <v>23</v>
      </c>
      <c r="BB215" s="116">
        <v>0</v>
      </c>
      <c r="BC215" s="116">
        <v>0</v>
      </c>
      <c r="BD215" s="116">
        <v>0</v>
      </c>
      <c r="BE215" s="116">
        <v>23</v>
      </c>
      <c r="BF215" s="116">
        <v>0</v>
      </c>
      <c r="BG215" s="116">
        <v>23</v>
      </c>
      <c r="BH215" s="116">
        <v>1</v>
      </c>
      <c r="BI215" s="116">
        <v>23</v>
      </c>
      <c r="BJ215" s="116">
        <v>23</v>
      </c>
      <c r="BK215" s="116">
        <v>23</v>
      </c>
      <c r="BL215" s="116">
        <v>0</v>
      </c>
      <c r="BM215" s="116">
        <v>0</v>
      </c>
      <c r="BN215" s="116">
        <v>33091</v>
      </c>
      <c r="BO215" s="116">
        <v>33091</v>
      </c>
      <c r="BP215" s="116">
        <v>33091</v>
      </c>
      <c r="BQ215" s="116">
        <v>33091</v>
      </c>
      <c r="BR215" s="116">
        <v>33091</v>
      </c>
      <c r="BS215" s="116">
        <v>33091</v>
      </c>
      <c r="BT215" s="116">
        <v>0</v>
      </c>
      <c r="BU215" s="116">
        <v>33091</v>
      </c>
      <c r="BV215" s="116">
        <v>33091</v>
      </c>
      <c r="BW215" s="116">
        <v>0</v>
      </c>
      <c r="BX215" s="116">
        <v>0</v>
      </c>
      <c r="BY215" s="116">
        <v>0</v>
      </c>
      <c r="BZ215" s="116">
        <v>0</v>
      </c>
      <c r="CA215" s="116">
        <v>0</v>
      </c>
      <c r="CB215" s="116">
        <v>0</v>
      </c>
      <c r="CC215" s="116">
        <v>0</v>
      </c>
      <c r="CD215" s="116">
        <v>0</v>
      </c>
      <c r="CE215" s="116">
        <v>0</v>
      </c>
      <c r="CF215" s="116">
        <v>0</v>
      </c>
    </row>
    <row r="216" spans="1:84" ht="13.8" thickBot="1" x14ac:dyDescent="0.3">
      <c r="A216" s="48" t="s">
        <v>194</v>
      </c>
      <c r="B216" s="49" t="s">
        <v>16</v>
      </c>
      <c r="C216" s="50" t="s">
        <v>17</v>
      </c>
      <c r="D216" s="17"/>
      <c r="E216" s="11"/>
      <c r="F216" s="31" t="s">
        <v>115</v>
      </c>
      <c r="G216" s="23" t="e">
        <f ca="1" xml:space="preserve"> G215/G9</f>
        <v>#REF!</v>
      </c>
      <c r="H216" s="30" t="e">
        <f>IF(H9=0, 0, H215/H9)</f>
        <v>#REF!</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30">
        <v>0</v>
      </c>
      <c r="BF216" s="30">
        <v>0</v>
      </c>
      <c r="BG216" s="30">
        <v>0</v>
      </c>
      <c r="BH216" s="30">
        <v>0</v>
      </c>
      <c r="BI216" s="30">
        <v>0</v>
      </c>
      <c r="BJ216" s="30">
        <v>0</v>
      </c>
      <c r="BK216" s="30">
        <v>0</v>
      </c>
      <c r="BL216" s="30">
        <v>0</v>
      </c>
      <c r="BM216" s="30">
        <v>0</v>
      </c>
      <c r="BN216" s="30">
        <v>0</v>
      </c>
      <c r="BO216" s="30">
        <v>0</v>
      </c>
      <c r="BP216" s="30">
        <v>0</v>
      </c>
      <c r="BQ216" s="30">
        <v>0</v>
      </c>
      <c r="BR216" s="30">
        <v>0</v>
      </c>
      <c r="BS216" s="30">
        <v>0</v>
      </c>
      <c r="BT216" s="30">
        <v>0</v>
      </c>
      <c r="BU216" s="30">
        <v>0</v>
      </c>
      <c r="BV216" s="30">
        <v>0</v>
      </c>
      <c r="BW216" s="30">
        <v>0</v>
      </c>
      <c r="BX216" s="30">
        <v>0</v>
      </c>
      <c r="BY216" s="30">
        <v>0</v>
      </c>
      <c r="BZ216" s="30">
        <v>0</v>
      </c>
      <c r="CA216" s="30">
        <v>0</v>
      </c>
      <c r="CB216" s="30">
        <v>0</v>
      </c>
      <c r="CC216" s="30">
        <v>0</v>
      </c>
      <c r="CD216" s="30">
        <v>0</v>
      </c>
      <c r="CE216" s="30">
        <v>0</v>
      </c>
      <c r="CF216" s="30">
        <v>0</v>
      </c>
    </row>
    <row r="217" spans="1:84" ht="13.8" thickBot="1" x14ac:dyDescent="0.3">
      <c r="A217" s="17"/>
      <c r="B217" s="17"/>
      <c r="C217" s="17"/>
      <c r="D217" s="17"/>
      <c r="E217" s="15"/>
      <c r="F217" s="16"/>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row>
    <row r="218" spans="1:84" ht="13.8" thickTop="1" x14ac:dyDescent="0.25">
      <c r="A218" s="17"/>
      <c r="B218" s="17"/>
      <c r="C218" s="17"/>
      <c r="D218" s="17"/>
      <c r="E218" s="17"/>
      <c r="F218" s="18"/>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row>
    <row r="219" spans="1:84" x14ac:dyDescent="0.25">
      <c r="A219" s="17"/>
      <c r="B219" s="17"/>
      <c r="C219" s="17"/>
      <c r="D219" s="17"/>
      <c r="E219" s="17"/>
      <c r="F219" s="18"/>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row>
    <row r="220" spans="1:84" ht="13.8" thickBot="1" x14ac:dyDescent="0.3">
      <c r="A220" s="17"/>
      <c r="B220" s="17"/>
      <c r="C220" s="17"/>
      <c r="D220" s="17"/>
      <c r="E220" s="17"/>
      <c r="F220" s="18"/>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row>
    <row r="221" spans="1:84" ht="18.600000000000001" thickTop="1" thickBot="1" x14ac:dyDescent="0.3">
      <c r="A221" s="17"/>
      <c r="B221" s="17"/>
      <c r="C221" s="17"/>
      <c r="D221" s="17"/>
      <c r="E221" s="7"/>
      <c r="F221" s="8" t="s">
        <v>197</v>
      </c>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row>
    <row r="222" spans="1:84" ht="16.2" thickBot="1" x14ac:dyDescent="0.35">
      <c r="A222" s="17"/>
      <c r="B222" s="17"/>
      <c r="C222" s="17"/>
      <c r="D222" s="17"/>
      <c r="E222" s="9"/>
      <c r="F222" s="24"/>
      <c r="G222" s="1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row>
    <row r="223" spans="1:84" ht="13.8" thickBot="1" x14ac:dyDescent="0.3">
      <c r="A223" s="17"/>
      <c r="B223" s="17"/>
      <c r="C223" s="17"/>
      <c r="D223" s="17"/>
      <c r="E223" s="11"/>
      <c r="F223" s="25" t="s">
        <v>198</v>
      </c>
      <c r="G223" s="1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row>
    <row r="224" spans="1:84" ht="26.4" x14ac:dyDescent="0.25">
      <c r="A224" s="48" t="s">
        <v>199</v>
      </c>
      <c r="B224" s="49" t="s">
        <v>200</v>
      </c>
      <c r="C224" s="50" t="s">
        <v>201</v>
      </c>
      <c r="D224" s="17"/>
      <c r="E224" s="11"/>
      <c r="F224" s="26" t="s">
        <v>202</v>
      </c>
      <c r="G224" s="111" t="e">
        <f ca="1">(INDIRECT("H224")+INDIRECT("I224")+INDIRECT("J224")+INDIRECT("K224")+INDIRECT("L224")+INDIRECT("M224")+INDIRECT("N224")+INDIRECT("O224")+INDIRECT("P224")+INDIRECT("Q224")+INDIRECT("R224")+INDIRECT("S224")) / 12</f>
        <v>#REF!</v>
      </c>
      <c r="H224" s="115" t="e">
        <f>#REF!</f>
        <v>#REF!</v>
      </c>
      <c r="I224" s="115">
        <v>536</v>
      </c>
      <c r="J224" s="115">
        <v>584</v>
      </c>
      <c r="K224" s="115">
        <v>604</v>
      </c>
      <c r="L224" s="115">
        <v>600</v>
      </c>
      <c r="M224" s="115">
        <v>618</v>
      </c>
      <c r="N224" s="115">
        <v>598</v>
      </c>
      <c r="O224" s="115">
        <v>59</v>
      </c>
      <c r="P224" s="115">
        <v>584</v>
      </c>
      <c r="Q224" s="115">
        <v>579</v>
      </c>
      <c r="R224" s="115">
        <v>578</v>
      </c>
      <c r="S224" s="115">
        <v>571</v>
      </c>
      <c r="T224" s="115">
        <v>582</v>
      </c>
      <c r="U224" s="115">
        <v>576</v>
      </c>
      <c r="V224" s="115">
        <v>568</v>
      </c>
      <c r="W224" s="115">
        <v>571</v>
      </c>
      <c r="X224" s="115">
        <v>576</v>
      </c>
      <c r="Y224" s="115">
        <v>591</v>
      </c>
      <c r="Z224" s="115">
        <v>620</v>
      </c>
      <c r="AA224" s="115">
        <v>619</v>
      </c>
      <c r="AB224" s="115">
        <v>613</v>
      </c>
      <c r="AC224" s="115">
        <v>629</v>
      </c>
      <c r="AD224" s="115">
        <v>623</v>
      </c>
      <c r="AE224" s="115">
        <v>606</v>
      </c>
      <c r="AF224" s="115">
        <v>604</v>
      </c>
      <c r="AG224" s="115">
        <v>14</v>
      </c>
      <c r="AH224" s="115">
        <v>602</v>
      </c>
      <c r="AI224" s="115">
        <v>22</v>
      </c>
      <c r="AJ224" s="115">
        <v>593</v>
      </c>
      <c r="AK224" s="115">
        <v>28</v>
      </c>
      <c r="AL224" s="115">
        <v>581</v>
      </c>
      <c r="AM224" s="115">
        <v>16</v>
      </c>
      <c r="AN224" s="115">
        <v>579</v>
      </c>
      <c r="AO224" s="115">
        <v>580</v>
      </c>
      <c r="AP224" s="115">
        <v>33</v>
      </c>
      <c r="AQ224" s="115">
        <v>574</v>
      </c>
      <c r="AR224" s="115">
        <v>582</v>
      </c>
      <c r="AS224" s="115">
        <v>575</v>
      </c>
      <c r="AT224" s="115">
        <v>568</v>
      </c>
      <c r="AU224" s="115">
        <v>564</v>
      </c>
      <c r="AV224" s="115">
        <v>574</v>
      </c>
      <c r="AW224" s="115">
        <v>599</v>
      </c>
      <c r="AX224" s="115">
        <v>568</v>
      </c>
      <c r="AY224" s="115">
        <v>567</v>
      </c>
      <c r="AZ224" s="115">
        <v>555</v>
      </c>
      <c r="BA224" s="115">
        <v>552</v>
      </c>
      <c r="BB224" s="115">
        <v>561</v>
      </c>
      <c r="BC224" s="115">
        <v>558</v>
      </c>
      <c r="BD224" s="115">
        <v>543</v>
      </c>
      <c r="BE224" s="115">
        <v>530</v>
      </c>
      <c r="BF224" s="115">
        <v>529</v>
      </c>
      <c r="BG224" s="115">
        <v>533</v>
      </c>
      <c r="BH224" s="115">
        <v>543</v>
      </c>
      <c r="BI224" s="115">
        <v>554</v>
      </c>
      <c r="BJ224" s="115">
        <v>549</v>
      </c>
      <c r="BK224" s="115">
        <v>570</v>
      </c>
      <c r="BL224" s="115">
        <v>563</v>
      </c>
      <c r="BM224" s="115">
        <v>558</v>
      </c>
      <c r="BN224" s="115">
        <v>561</v>
      </c>
      <c r="BO224" s="115">
        <v>553</v>
      </c>
      <c r="BP224" s="115">
        <v>560</v>
      </c>
      <c r="BQ224" s="115">
        <v>553</v>
      </c>
      <c r="BR224" s="115">
        <v>543</v>
      </c>
      <c r="BS224" s="115">
        <v>539</v>
      </c>
      <c r="BT224" s="115">
        <v>544</v>
      </c>
      <c r="BU224" s="115">
        <v>541</v>
      </c>
      <c r="BV224" s="115">
        <v>531</v>
      </c>
      <c r="BW224" s="115">
        <v>517</v>
      </c>
      <c r="BX224" s="115">
        <v>509</v>
      </c>
      <c r="BY224" s="115">
        <v>506</v>
      </c>
      <c r="BZ224" s="115">
        <v>531</v>
      </c>
      <c r="CA224" s="115">
        <v>516</v>
      </c>
      <c r="CB224" s="115">
        <v>512</v>
      </c>
      <c r="CC224" s="115">
        <v>506</v>
      </c>
      <c r="CD224" s="115">
        <v>443</v>
      </c>
      <c r="CE224" s="115">
        <v>437</v>
      </c>
      <c r="CF224" s="115">
        <v>414</v>
      </c>
    </row>
    <row r="225" spans="1:84" x14ac:dyDescent="0.25">
      <c r="A225" s="48" t="s">
        <v>203</v>
      </c>
      <c r="B225" s="67" t="s">
        <v>204</v>
      </c>
      <c r="C225" s="50" t="s">
        <v>205</v>
      </c>
      <c r="D225" s="17"/>
      <c r="E225" s="11"/>
      <c r="F225" s="52" t="s">
        <v>206</v>
      </c>
      <c r="G225" s="111" t="e">
        <f ca="1">(INDIRECT("H225")+INDIRECT("I225")+INDIRECT("J225")+INDIRECT("K225")+INDIRECT("L225")+INDIRECT("M225")+INDIRECT("N225")+INDIRECT("O225")+INDIRECT("P225")+INDIRECT("Q225")+INDIRECT("R225")+INDIRECT("S225")) / 12</f>
        <v>#REF!</v>
      </c>
      <c r="H225" s="115" t="e">
        <f>#REF!</f>
        <v>#REF!</v>
      </c>
      <c r="I225" s="115">
        <v>15</v>
      </c>
      <c r="J225" s="115">
        <v>41</v>
      </c>
      <c r="K225" s="115">
        <v>35</v>
      </c>
      <c r="L225" s="115">
        <v>35</v>
      </c>
      <c r="M225" s="115">
        <v>52</v>
      </c>
      <c r="N225" s="115">
        <v>51</v>
      </c>
      <c r="O225" s="115">
        <v>603</v>
      </c>
      <c r="P225" s="115">
        <v>60</v>
      </c>
      <c r="Q225" s="115">
        <v>29</v>
      </c>
      <c r="R225" s="115">
        <v>14</v>
      </c>
      <c r="S225" s="115">
        <v>24</v>
      </c>
      <c r="T225" s="115">
        <v>29</v>
      </c>
      <c r="U225" s="115">
        <v>38</v>
      </c>
      <c r="V225" s="115">
        <v>17</v>
      </c>
      <c r="W225" s="115">
        <v>26</v>
      </c>
      <c r="X225" s="115">
        <v>11</v>
      </c>
      <c r="Y225" s="115">
        <v>11</v>
      </c>
      <c r="Z225" s="115">
        <v>37</v>
      </c>
      <c r="AA225" s="115">
        <v>23</v>
      </c>
      <c r="AB225" s="115">
        <v>36</v>
      </c>
      <c r="AC225" s="115">
        <v>19</v>
      </c>
      <c r="AD225" s="115">
        <v>31</v>
      </c>
      <c r="AE225" s="115">
        <v>37</v>
      </c>
      <c r="AF225" s="115">
        <v>19</v>
      </c>
      <c r="AG225" s="115">
        <v>611</v>
      </c>
      <c r="AH225" s="115">
        <v>29</v>
      </c>
      <c r="AI225" s="115">
        <v>591</v>
      </c>
      <c r="AJ225" s="115">
        <v>19</v>
      </c>
      <c r="AK225" s="115">
        <v>592</v>
      </c>
      <c r="AL225" s="115">
        <v>29</v>
      </c>
      <c r="AM225" s="115">
        <v>584</v>
      </c>
      <c r="AN225" s="115">
        <v>20</v>
      </c>
      <c r="AO225" s="115">
        <v>26</v>
      </c>
      <c r="AP225" s="115">
        <v>576</v>
      </c>
      <c r="AQ225" s="115">
        <v>27</v>
      </c>
      <c r="AR225" s="115">
        <v>12</v>
      </c>
      <c r="AS225" s="115">
        <v>28</v>
      </c>
      <c r="AT225" s="115">
        <v>24</v>
      </c>
      <c r="AU225" s="115">
        <v>14</v>
      </c>
      <c r="AV225" s="115">
        <v>16</v>
      </c>
      <c r="AW225" s="115">
        <v>12</v>
      </c>
      <c r="AX225" s="115">
        <v>45</v>
      </c>
      <c r="AY225" s="115">
        <v>46</v>
      </c>
      <c r="AZ225" s="115">
        <v>43</v>
      </c>
      <c r="BA225" s="115">
        <v>14</v>
      </c>
      <c r="BB225" s="115">
        <v>43</v>
      </c>
      <c r="BC225" s="115">
        <v>28</v>
      </c>
      <c r="BD225" s="115">
        <v>34</v>
      </c>
      <c r="BE225" s="115">
        <v>22</v>
      </c>
      <c r="BF225" s="115">
        <v>7</v>
      </c>
      <c r="BG225" s="115">
        <v>10</v>
      </c>
      <c r="BH225" s="115">
        <v>51</v>
      </c>
      <c r="BI225" s="115">
        <v>37</v>
      </c>
      <c r="BJ225" s="115">
        <v>53</v>
      </c>
      <c r="BK225" s="115">
        <v>33</v>
      </c>
      <c r="BL225" s="115">
        <v>25</v>
      </c>
      <c r="BM225" s="115">
        <v>45</v>
      </c>
      <c r="BN225" s="115">
        <v>39</v>
      </c>
      <c r="BO225" s="115">
        <v>32</v>
      </c>
      <c r="BP225" s="115">
        <v>31</v>
      </c>
      <c r="BQ225" s="115">
        <v>53</v>
      </c>
      <c r="BR225" s="115">
        <v>17</v>
      </c>
      <c r="BS225" s="115">
        <v>43</v>
      </c>
      <c r="BT225" s="115">
        <v>67</v>
      </c>
      <c r="BU225" s="115">
        <v>35</v>
      </c>
      <c r="BV225" s="115">
        <v>49</v>
      </c>
      <c r="BW225" s="115">
        <v>105</v>
      </c>
      <c r="BX225" s="115">
        <v>40</v>
      </c>
      <c r="BY225" s="115">
        <v>69</v>
      </c>
      <c r="BZ225" s="115">
        <v>28</v>
      </c>
      <c r="CA225" s="115">
        <v>44</v>
      </c>
      <c r="CB225" s="115">
        <v>6</v>
      </c>
      <c r="CC225" s="115">
        <v>25</v>
      </c>
      <c r="CD225" s="115">
        <v>66</v>
      </c>
      <c r="CE225" s="115">
        <v>22</v>
      </c>
      <c r="CF225" s="115">
        <v>30</v>
      </c>
    </row>
    <row r="226" spans="1:84" x14ac:dyDescent="0.25">
      <c r="A226" s="17"/>
      <c r="B226" s="17"/>
      <c r="C226" s="17"/>
      <c r="D226" s="17"/>
      <c r="E226" s="11"/>
      <c r="F226" s="27" t="s">
        <v>68</v>
      </c>
      <c r="G226" s="106" t="e">
        <f ca="1" xml:space="preserve"> G225/G8</f>
        <v>#REF!</v>
      </c>
      <c r="H226" s="74" t="e">
        <f>IF(H8=0, 0, H225/H8)</f>
        <v>#REF!</v>
      </c>
      <c r="I226" s="74">
        <v>2.7921002177838167E-4</v>
      </c>
      <c r="J226" s="74">
        <v>7.6213844895531269E-4</v>
      </c>
      <c r="K226" s="74">
        <v>6.4886911383018166E-4</v>
      </c>
      <c r="L226" s="74">
        <v>6.4852044692323375E-4</v>
      </c>
      <c r="M226" s="74">
        <v>9.6153846153846159E-4</v>
      </c>
      <c r="N226" s="74">
        <v>9.4231550940467837E-4</v>
      </c>
      <c r="O226" s="74">
        <v>1.1128335732477023E-2</v>
      </c>
      <c r="P226" s="74">
        <v>1.1054202439294005E-3</v>
      </c>
      <c r="Q226" s="74">
        <v>5.3358847448895105E-4</v>
      </c>
      <c r="R226" s="74">
        <v>2.5705524851734202E-4</v>
      </c>
      <c r="S226" s="74">
        <v>4.4021350354922137E-4</v>
      </c>
      <c r="T226" s="74">
        <v>5.305719199385268E-4</v>
      </c>
      <c r="U226" s="74">
        <v>6.9427950231121997E-4</v>
      </c>
      <c r="V226" s="74">
        <v>3.1017369727047146E-4</v>
      </c>
      <c r="W226" s="74">
        <v>4.7373503635005375E-4</v>
      </c>
      <c r="X226" s="74">
        <v>2.0049211701449012E-4</v>
      </c>
      <c r="Y226" s="74">
        <v>2.0030227434127867E-4</v>
      </c>
      <c r="Z226" s="74">
        <v>6.7198198361816889E-4</v>
      </c>
      <c r="AA226" s="74">
        <v>4.1724112909077718E-4</v>
      </c>
      <c r="AB226" s="74">
        <v>6.528717288406086E-4</v>
      </c>
      <c r="AC226" s="74">
        <v>3.4425279025945789E-4</v>
      </c>
      <c r="AD226" s="74">
        <v>5.6128915444504798E-4</v>
      </c>
      <c r="AE226" s="74">
        <v>6.6922297786138043E-4</v>
      </c>
      <c r="AF226" s="74">
        <v>3.4319569379718943E-4</v>
      </c>
      <c r="AG226" s="74">
        <v>1.1025696549732929E-2</v>
      </c>
      <c r="AH226" s="74">
        <v>5.2259785194262232E-4</v>
      </c>
      <c r="AI226" s="74">
        <v>1.0645387899202045E-2</v>
      </c>
      <c r="AJ226" s="74">
        <v>3.4168360098548746E-4</v>
      </c>
      <c r="AK226" s="74">
        <v>1.0636386503287937E-2</v>
      </c>
      <c r="AL226" s="74">
        <v>5.2066501490179184E-4</v>
      </c>
      <c r="AM226" s="74">
        <v>1.0464449541284403E-2</v>
      </c>
      <c r="AN226" s="74">
        <v>3.579674607578171E-4</v>
      </c>
      <c r="AO226" s="74">
        <v>4.7526779512302122E-4</v>
      </c>
      <c r="AP226" s="74">
        <v>1.0524584772241408E-2</v>
      </c>
      <c r="AQ226" s="74">
        <v>4.8076067021598617E-4</v>
      </c>
      <c r="AR226" s="74">
        <v>2.1853544827083826E-4</v>
      </c>
      <c r="AS226" s="74">
        <v>5.0947996651988796E-4</v>
      </c>
      <c r="AT226" s="74">
        <v>4.3670506031988647E-4</v>
      </c>
      <c r="AU226" s="74">
        <v>2.544991819669151E-4</v>
      </c>
      <c r="AV226" s="74">
        <v>2.9062903020725481E-4</v>
      </c>
      <c r="AW226" s="74">
        <v>2.1791239921551536E-4</v>
      </c>
      <c r="AX226" s="74">
        <v>8.1680068248234799E-4</v>
      </c>
      <c r="AY226" s="74">
        <v>8.3359005490821452E-4</v>
      </c>
      <c r="AZ226" s="74">
        <v>7.7642555342891193E-4</v>
      </c>
      <c r="BA226" s="74">
        <v>2.5246605233260599E-4</v>
      </c>
      <c r="BB226" s="74">
        <v>7.7499819767861008E-4</v>
      </c>
      <c r="BC226" s="74">
        <v>5.041774704696053E-4</v>
      </c>
      <c r="BD226" s="74">
        <v>6.1266780791062252E-4</v>
      </c>
      <c r="BE226" s="74">
        <v>3.9579735175590097E-4</v>
      </c>
      <c r="BF226" s="74">
        <v>1.2562363159972722E-4</v>
      </c>
      <c r="BG226" s="74">
        <v>1.7842486528922672E-4</v>
      </c>
      <c r="BH226" s="74">
        <v>9.0557193082140702E-4</v>
      </c>
      <c r="BI226" s="74">
        <v>6.5698355765474625E-4</v>
      </c>
      <c r="BJ226" s="74">
        <v>9.3906695724587611E-4</v>
      </c>
      <c r="BK226" s="74">
        <v>5.8215432381893237E-4</v>
      </c>
      <c r="BL226" s="74">
        <v>4.3916663738889086E-4</v>
      </c>
      <c r="BM226" s="74">
        <v>7.9049994730000348E-4</v>
      </c>
      <c r="BN226" s="74">
        <v>6.8245052233713061E-4</v>
      </c>
      <c r="BO226" s="74">
        <v>5.5917661243818479E-4</v>
      </c>
      <c r="BP226" s="74">
        <v>5.412861657732535E-4</v>
      </c>
      <c r="BQ226" s="74">
        <v>9.2540857661684592E-4</v>
      </c>
      <c r="BR226" s="74">
        <v>2.9609502908698224E-4</v>
      </c>
      <c r="BS226" s="74">
        <v>7.3911100415964797E-4</v>
      </c>
      <c r="BT226" s="74">
        <v>1.1516380762487538E-3</v>
      </c>
      <c r="BU226" s="74">
        <v>6.0160198012994606E-4</v>
      </c>
      <c r="BV226" s="74">
        <v>8.3687725230995199E-4</v>
      </c>
      <c r="BW226" s="74">
        <v>1.7826219822756444E-3</v>
      </c>
      <c r="BX226" s="74">
        <v>6.7379769224290402E-4</v>
      </c>
      <c r="BY226" s="74">
        <v>1.1524393299149867E-3</v>
      </c>
      <c r="BZ226" s="74">
        <v>4.6541005950600047E-4</v>
      </c>
      <c r="CA226" s="74">
        <v>7.278261157243524E-4</v>
      </c>
      <c r="CB226" s="74">
        <v>9.9050763516302098E-5</v>
      </c>
      <c r="CC226" s="74">
        <v>4.1150908612062155E-4</v>
      </c>
      <c r="CD226" s="74">
        <v>1.0857227458915264E-3</v>
      </c>
      <c r="CE226" s="74">
        <v>3.6169932921215308E-4</v>
      </c>
      <c r="CF226" s="74">
        <v>4.9181940391488245E-4</v>
      </c>
    </row>
    <row r="227" spans="1:84" ht="13.8" thickBot="1" x14ac:dyDescent="0.3">
      <c r="A227" s="17"/>
      <c r="B227" s="17"/>
      <c r="C227" s="17"/>
      <c r="D227" s="17"/>
      <c r="E227" s="15"/>
      <c r="F227" s="16"/>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row>
    <row r="228" spans="1:84" ht="13.8" thickTop="1" x14ac:dyDescent="0.25">
      <c r="A228" s="17"/>
      <c r="B228" s="17"/>
      <c r="C228" s="17"/>
      <c r="D228" s="17"/>
      <c r="E228" s="17"/>
      <c r="F228" s="18"/>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row>
    <row r="229" spans="1:84" x14ac:dyDescent="0.25">
      <c r="A229" s="17"/>
      <c r="B229" s="17"/>
      <c r="C229" s="17"/>
      <c r="D229" s="17"/>
      <c r="E229" s="17"/>
      <c r="F229" s="18"/>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row>
    <row r="230" spans="1:84" ht="13.8" thickBot="1" x14ac:dyDescent="0.3">
      <c r="A230" s="17"/>
      <c r="B230" s="17"/>
      <c r="C230" s="17"/>
      <c r="D230" s="17"/>
      <c r="E230" s="17"/>
      <c r="F230" s="18"/>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row>
    <row r="231" spans="1:84" ht="18.600000000000001" thickTop="1" thickBot="1" x14ac:dyDescent="0.3">
      <c r="A231" s="17"/>
      <c r="B231" s="17"/>
      <c r="C231" s="17"/>
      <c r="D231" s="17"/>
      <c r="E231" s="7"/>
      <c r="F231" s="8" t="s">
        <v>207</v>
      </c>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row>
    <row r="232" spans="1:84" ht="15.6" x14ac:dyDescent="0.3">
      <c r="A232" s="17"/>
      <c r="B232" s="17"/>
      <c r="C232" s="17"/>
      <c r="D232" s="17"/>
      <c r="E232" s="9"/>
      <c r="F232" s="24"/>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row>
    <row r="233" spans="1:84" x14ac:dyDescent="0.25">
      <c r="A233" s="17"/>
      <c r="B233" s="17"/>
      <c r="C233" s="17"/>
      <c r="D233" s="17"/>
      <c r="E233" s="11"/>
      <c r="F233" s="159" t="s">
        <v>208</v>
      </c>
      <c r="G233" s="111" t="e">
        <f ca="1">(INDIRECT("H233")+INDIRECT("I233")+INDIRECT("J233")+INDIRECT("K233")+INDIRECT("L233")+INDIRECT("M233")+INDIRECT("N233")+INDIRECT("O233")+INDIRECT("P233")+INDIRECT("Q233")+INDIRECT("R233")+INDIRECT("S233")) / 12</f>
        <v>#REF!</v>
      </c>
      <c r="H233" s="73" t="e">
        <f>#REF!</f>
        <v>#REF!</v>
      </c>
      <c r="I233" s="73">
        <v>118</v>
      </c>
      <c r="J233" s="73">
        <v>118</v>
      </c>
      <c r="K233" s="73">
        <v>118</v>
      </c>
      <c r="L233" s="73">
        <v>120</v>
      </c>
      <c r="M233" s="73">
        <v>119</v>
      </c>
      <c r="N233" s="73">
        <v>118</v>
      </c>
      <c r="O233" s="73">
        <v>103</v>
      </c>
      <c r="P233" s="73">
        <v>103</v>
      </c>
      <c r="Q233" s="73">
        <v>104</v>
      </c>
      <c r="R233" s="73">
        <v>101</v>
      </c>
      <c r="S233" s="73">
        <v>106</v>
      </c>
      <c r="T233" s="73">
        <v>102</v>
      </c>
      <c r="U233" s="73">
        <v>104</v>
      </c>
      <c r="V233" s="73">
        <v>102</v>
      </c>
      <c r="W233" s="73">
        <v>102</v>
      </c>
      <c r="X233" s="73">
        <v>103</v>
      </c>
      <c r="Y233" s="73">
        <v>104</v>
      </c>
      <c r="Z233" s="73">
        <v>108</v>
      </c>
      <c r="AA233" s="73">
        <v>102</v>
      </c>
      <c r="AB233" s="73">
        <v>104</v>
      </c>
      <c r="AC233" s="73">
        <v>104</v>
      </c>
      <c r="AD233" s="73">
        <v>108</v>
      </c>
      <c r="AE233" s="73">
        <v>104</v>
      </c>
      <c r="AF233" s="73">
        <v>104</v>
      </c>
      <c r="AG233" s="73">
        <v>109</v>
      </c>
      <c r="AH233" s="73">
        <v>110</v>
      </c>
      <c r="AI233" s="73">
        <v>112</v>
      </c>
      <c r="AJ233" s="73">
        <v>112</v>
      </c>
      <c r="AK233" s="73">
        <v>110</v>
      </c>
      <c r="AL233" s="73">
        <v>110</v>
      </c>
      <c r="AM233" s="73">
        <v>117</v>
      </c>
      <c r="AN233" s="73">
        <v>121</v>
      </c>
      <c r="AO233" s="73">
        <v>117</v>
      </c>
      <c r="AP233" s="73">
        <v>120</v>
      </c>
      <c r="AQ233" s="73">
        <v>122</v>
      </c>
      <c r="AR233" s="73">
        <v>125</v>
      </c>
      <c r="AS233" s="73">
        <v>120</v>
      </c>
      <c r="AT233" s="73">
        <v>126</v>
      </c>
      <c r="AU233" s="73">
        <v>131</v>
      </c>
      <c r="AV233" s="73">
        <v>135</v>
      </c>
      <c r="AW233" s="73">
        <v>137</v>
      </c>
      <c r="AX233" s="73">
        <v>139</v>
      </c>
      <c r="AY233" s="73">
        <v>136</v>
      </c>
      <c r="AZ233" s="73">
        <v>135</v>
      </c>
      <c r="BA233" s="73">
        <v>139</v>
      </c>
      <c r="BB233" s="73">
        <v>143</v>
      </c>
      <c r="BC233" s="73">
        <v>146</v>
      </c>
      <c r="BD233" s="73">
        <v>153</v>
      </c>
      <c r="BE233" s="73">
        <v>157</v>
      </c>
      <c r="BF233" s="73">
        <v>158</v>
      </c>
      <c r="BG233" s="73">
        <v>161</v>
      </c>
      <c r="BH233" s="73">
        <v>170</v>
      </c>
      <c r="BI233" s="73">
        <v>174</v>
      </c>
      <c r="BJ233" s="73">
        <v>176</v>
      </c>
      <c r="BK233" s="73">
        <v>177</v>
      </c>
      <c r="BL233" s="73">
        <v>177</v>
      </c>
      <c r="BM233" s="73">
        <v>188</v>
      </c>
      <c r="BN233" s="73">
        <v>189</v>
      </c>
      <c r="BO233" s="73">
        <v>199</v>
      </c>
      <c r="BP233" s="73">
        <v>201</v>
      </c>
      <c r="BQ233" s="73">
        <v>200</v>
      </c>
      <c r="BR233" s="73">
        <v>202</v>
      </c>
      <c r="BS233" s="73">
        <v>203</v>
      </c>
      <c r="BT233" s="73">
        <v>206</v>
      </c>
      <c r="BU233" s="73">
        <v>206</v>
      </c>
      <c r="BV233" s="73">
        <v>206</v>
      </c>
      <c r="BW233" s="73">
        <v>212</v>
      </c>
      <c r="BX233" s="73">
        <v>225</v>
      </c>
      <c r="BY233" s="73">
        <v>234</v>
      </c>
      <c r="BZ233" s="73">
        <v>252</v>
      </c>
      <c r="CA233" s="73">
        <v>259</v>
      </c>
      <c r="CB233" s="73">
        <v>270</v>
      </c>
      <c r="CC233" s="73">
        <v>278</v>
      </c>
      <c r="CD233" s="73">
        <v>277</v>
      </c>
      <c r="CE233" s="73">
        <v>285</v>
      </c>
      <c r="CF233" s="73">
        <v>295</v>
      </c>
    </row>
    <row r="234" spans="1:84" x14ac:dyDescent="0.25">
      <c r="A234" s="17"/>
      <c r="B234" s="17"/>
      <c r="C234" s="17"/>
      <c r="D234" s="17"/>
      <c r="E234" s="11"/>
      <c r="F234" s="159" t="s">
        <v>209</v>
      </c>
      <c r="G234" s="111" t="e">
        <f ca="1">(INDIRECT("H234")+INDIRECT("I234")+INDIRECT("J234")+INDIRECT("K234")+INDIRECT("L234")+INDIRECT("M234")+INDIRECT("N234")+INDIRECT("O234")+INDIRECT("P234")+INDIRECT("Q234")+INDIRECT("R234")+INDIRECT("S234")) / 12</f>
        <v>#REF!</v>
      </c>
      <c r="H234" s="73" t="e">
        <f>#REF!</f>
        <v>#REF!</v>
      </c>
      <c r="I234" s="73">
        <v>9</v>
      </c>
      <c r="J234" s="73">
        <v>9</v>
      </c>
      <c r="K234" s="73">
        <v>8</v>
      </c>
      <c r="L234" s="73">
        <v>8</v>
      </c>
      <c r="M234" s="73">
        <v>9</v>
      </c>
      <c r="N234" s="73">
        <v>10</v>
      </c>
      <c r="O234" s="73">
        <v>27</v>
      </c>
      <c r="P234" s="73">
        <v>27</v>
      </c>
      <c r="Q234" s="73">
        <v>31</v>
      </c>
      <c r="R234" s="73">
        <v>28</v>
      </c>
      <c r="S234" s="73">
        <v>28</v>
      </c>
      <c r="T234" s="73">
        <v>26</v>
      </c>
      <c r="U234" s="73">
        <v>26</v>
      </c>
      <c r="V234" s="73">
        <v>29</v>
      </c>
      <c r="W234" s="73">
        <v>28</v>
      </c>
      <c r="X234" s="73">
        <v>28</v>
      </c>
      <c r="Y234" s="73">
        <v>28</v>
      </c>
      <c r="Z234" s="73">
        <v>31</v>
      </c>
      <c r="AA234" s="73">
        <v>30</v>
      </c>
      <c r="AB234" s="73">
        <v>31</v>
      </c>
      <c r="AC234" s="73">
        <v>32</v>
      </c>
      <c r="AD234" s="73">
        <v>34</v>
      </c>
      <c r="AE234" s="73">
        <v>34</v>
      </c>
      <c r="AF234" s="73">
        <v>34</v>
      </c>
      <c r="AG234" s="73">
        <v>32</v>
      </c>
      <c r="AH234" s="73">
        <v>32</v>
      </c>
      <c r="AI234" s="73">
        <v>31</v>
      </c>
      <c r="AJ234" s="73">
        <v>31</v>
      </c>
      <c r="AK234" s="73">
        <v>31</v>
      </c>
      <c r="AL234" s="73">
        <v>31</v>
      </c>
      <c r="AM234" s="73">
        <v>31</v>
      </c>
      <c r="AN234" s="73">
        <v>31</v>
      </c>
      <c r="AO234" s="73">
        <v>32</v>
      </c>
      <c r="AP234" s="73">
        <v>32</v>
      </c>
      <c r="AQ234" s="73">
        <v>34</v>
      </c>
      <c r="AR234" s="73">
        <v>34</v>
      </c>
      <c r="AS234" s="73">
        <v>34</v>
      </c>
      <c r="AT234" s="73">
        <v>32</v>
      </c>
      <c r="AU234" s="73">
        <v>29</v>
      </c>
      <c r="AV234" s="73">
        <v>27</v>
      </c>
      <c r="AW234" s="73">
        <v>27</v>
      </c>
      <c r="AX234" s="73">
        <v>28</v>
      </c>
      <c r="AY234" s="73">
        <v>29</v>
      </c>
      <c r="AZ234" s="73">
        <v>30</v>
      </c>
      <c r="BA234" s="73">
        <v>27</v>
      </c>
      <c r="BB234" s="73">
        <v>27</v>
      </c>
      <c r="BC234" s="73">
        <v>25</v>
      </c>
      <c r="BD234" s="73">
        <v>25</v>
      </c>
      <c r="BE234" s="73">
        <v>24</v>
      </c>
      <c r="BF234" s="73">
        <v>26</v>
      </c>
      <c r="BG234" s="73">
        <v>26</v>
      </c>
      <c r="BH234" s="73">
        <v>25</v>
      </c>
      <c r="BI234" s="73">
        <v>25</v>
      </c>
      <c r="BJ234" s="73">
        <v>25</v>
      </c>
      <c r="BK234" s="73">
        <v>25</v>
      </c>
      <c r="BL234" s="73">
        <v>25</v>
      </c>
      <c r="BM234" s="73">
        <v>23</v>
      </c>
      <c r="BN234" s="73">
        <v>22</v>
      </c>
      <c r="BO234" s="73">
        <v>17</v>
      </c>
      <c r="BP234" s="73">
        <v>19</v>
      </c>
      <c r="BQ234" s="73">
        <v>18</v>
      </c>
      <c r="BR234" s="73">
        <v>19</v>
      </c>
      <c r="BS234" s="73">
        <v>19</v>
      </c>
      <c r="BT234" s="73">
        <v>19</v>
      </c>
      <c r="BU234" s="73">
        <v>19</v>
      </c>
      <c r="BV234" s="73">
        <v>18</v>
      </c>
      <c r="BW234" s="73">
        <v>19</v>
      </c>
      <c r="BX234" s="73">
        <v>21</v>
      </c>
      <c r="BY234" s="73">
        <v>18</v>
      </c>
      <c r="BZ234" s="73">
        <v>13</v>
      </c>
      <c r="CA234" s="73">
        <v>13</v>
      </c>
      <c r="CB234" s="73">
        <v>12</v>
      </c>
      <c r="CC234" s="73">
        <v>12</v>
      </c>
      <c r="CD234" s="73">
        <v>12</v>
      </c>
      <c r="CE234" s="73">
        <v>13</v>
      </c>
      <c r="CF234" s="73">
        <v>8</v>
      </c>
    </row>
    <row r="235" spans="1:84" x14ac:dyDescent="0.25">
      <c r="A235" s="17"/>
      <c r="B235" s="17"/>
      <c r="C235" s="17"/>
      <c r="D235" s="17"/>
      <c r="E235" s="11"/>
      <c r="F235" s="159" t="s">
        <v>210</v>
      </c>
      <c r="G235" s="111" t="e">
        <f ca="1">(INDIRECT("H235")+INDIRECT("I235")+INDIRECT("J235")+INDIRECT("K235")+INDIRECT("L235")+INDIRECT("M235")+INDIRECT("N235")+INDIRECT("O235")+INDIRECT("P235")+INDIRECT("Q235")+INDIRECT("R235")+INDIRECT("S235")) / 12</f>
        <v>#REF!</v>
      </c>
      <c r="H235" s="73" t="e">
        <f>#REF!</f>
        <v>#REF!</v>
      </c>
      <c r="I235" s="73">
        <v>6482</v>
      </c>
      <c r="J235" s="73">
        <v>6607</v>
      </c>
      <c r="K235" s="73">
        <v>6736</v>
      </c>
      <c r="L235" s="73">
        <v>6821</v>
      </c>
      <c r="M235" s="73">
        <v>6938</v>
      </c>
      <c r="N235" s="73">
        <v>7004</v>
      </c>
      <c r="O235" s="73">
        <v>7124</v>
      </c>
      <c r="P235" s="73">
        <v>7239</v>
      </c>
      <c r="Q235" s="73">
        <v>9160</v>
      </c>
      <c r="R235" s="73">
        <v>7575</v>
      </c>
      <c r="S235" s="73">
        <v>7717</v>
      </c>
      <c r="T235" s="73">
        <v>7829</v>
      </c>
      <c r="U235" s="73">
        <v>8000</v>
      </c>
      <c r="V235" s="73">
        <v>8146</v>
      </c>
      <c r="W235" s="73">
        <v>8314</v>
      </c>
      <c r="X235" s="73">
        <v>8476</v>
      </c>
      <c r="Y235" s="73">
        <v>8637</v>
      </c>
      <c r="Z235" s="73">
        <v>8775</v>
      </c>
      <c r="AA235" s="73">
        <v>8963</v>
      </c>
      <c r="AB235" s="73">
        <v>9160</v>
      </c>
      <c r="AC235" s="73">
        <v>9407</v>
      </c>
      <c r="AD235" s="73">
        <v>9719</v>
      </c>
      <c r="AE235" s="73">
        <v>10090</v>
      </c>
      <c r="AF235" s="73">
        <v>10372</v>
      </c>
      <c r="AG235" s="73">
        <v>10750</v>
      </c>
      <c r="AH235" s="73">
        <v>10891</v>
      </c>
      <c r="AI235" s="73">
        <v>11055</v>
      </c>
      <c r="AJ235" s="73">
        <v>11055</v>
      </c>
      <c r="AK235" s="73">
        <v>11159</v>
      </c>
      <c r="AL235" s="73">
        <v>11235</v>
      </c>
      <c r="AM235" s="73">
        <v>11397</v>
      </c>
      <c r="AN235" s="73">
        <v>11501</v>
      </c>
      <c r="AO235" s="73">
        <v>11632</v>
      </c>
      <c r="AP235" s="73">
        <v>11757</v>
      </c>
      <c r="AQ235" s="73">
        <v>11948</v>
      </c>
      <c r="AR235" s="73">
        <v>12026</v>
      </c>
      <c r="AS235" s="73">
        <v>12122</v>
      </c>
      <c r="AT235" s="73">
        <v>12206</v>
      </c>
      <c r="AU235" s="73">
        <v>12313</v>
      </c>
      <c r="AV235" s="73">
        <v>12414</v>
      </c>
      <c r="AW235" s="73">
        <v>12509</v>
      </c>
      <c r="AX235" s="73">
        <v>12563</v>
      </c>
      <c r="AY235" s="73">
        <v>12682</v>
      </c>
      <c r="AZ235" s="73">
        <v>12871</v>
      </c>
      <c r="BA235" s="73">
        <v>12990</v>
      </c>
      <c r="BB235" s="73">
        <v>13129</v>
      </c>
      <c r="BC235" s="73">
        <v>13291</v>
      </c>
      <c r="BD235" s="73">
        <v>13373</v>
      </c>
      <c r="BE235" s="73">
        <v>13512</v>
      </c>
      <c r="BF235" s="73">
        <v>13638</v>
      </c>
      <c r="BG235" s="73">
        <v>13914</v>
      </c>
      <c r="BH235" s="73">
        <v>14123</v>
      </c>
      <c r="BI235" s="73">
        <v>14176</v>
      </c>
      <c r="BJ235" s="73">
        <v>14287</v>
      </c>
      <c r="BK235" s="73">
        <v>14560</v>
      </c>
      <c r="BL235" s="73">
        <v>14704</v>
      </c>
      <c r="BM235" s="73">
        <v>14848</v>
      </c>
      <c r="BN235" s="73">
        <v>15043</v>
      </c>
      <c r="BO235" s="73">
        <v>15176</v>
      </c>
      <c r="BP235" s="73">
        <v>15293</v>
      </c>
      <c r="BQ235" s="73">
        <v>15378</v>
      </c>
      <c r="BR235" s="73">
        <v>15547</v>
      </c>
      <c r="BS235" s="73">
        <v>15858</v>
      </c>
      <c r="BT235" s="73">
        <v>16091</v>
      </c>
      <c r="BU235" s="73">
        <v>16275</v>
      </c>
      <c r="BV235" s="73">
        <v>16532</v>
      </c>
      <c r="BW235" s="73">
        <v>16856</v>
      </c>
      <c r="BX235" s="73">
        <v>17283</v>
      </c>
      <c r="BY235" s="73">
        <v>17698</v>
      </c>
      <c r="BZ235" s="73">
        <v>17986</v>
      </c>
      <c r="CA235" s="73">
        <v>18254</v>
      </c>
      <c r="CB235" s="73">
        <v>18464</v>
      </c>
      <c r="CC235" s="73">
        <v>18711</v>
      </c>
      <c r="CD235" s="73">
        <v>18808</v>
      </c>
      <c r="CE235" s="73">
        <v>18968</v>
      </c>
      <c r="CF235" s="73">
        <v>19167</v>
      </c>
    </row>
    <row r="236" spans="1:84" x14ac:dyDescent="0.25">
      <c r="A236" s="17"/>
      <c r="B236" s="17"/>
      <c r="C236" s="17"/>
      <c r="D236" s="17"/>
      <c r="E236" s="11"/>
      <c r="F236" s="159" t="s">
        <v>211</v>
      </c>
      <c r="G236" s="111" t="e">
        <f ca="1">(INDIRECT("H236")+INDIRECT("I236")+INDIRECT("J236")+INDIRECT("K236")+INDIRECT("L236")+INDIRECT("M236")+INDIRECT("N236")+INDIRECT("O236")+INDIRECT("P236")+INDIRECT("Q236")+INDIRECT("R236")+INDIRECT("S236")) / 12</f>
        <v>#REF!</v>
      </c>
      <c r="H236" s="73" t="e">
        <f>#REF!</f>
        <v>#REF!</v>
      </c>
      <c r="I236" s="73">
        <v>1287</v>
      </c>
      <c r="J236" s="73">
        <v>1288</v>
      </c>
      <c r="K236" s="73">
        <v>1286</v>
      </c>
      <c r="L236" s="73">
        <v>1284</v>
      </c>
      <c r="M236" s="73">
        <v>1282</v>
      </c>
      <c r="N236" s="73">
        <v>1280</v>
      </c>
      <c r="O236" s="73">
        <v>1278</v>
      </c>
      <c r="P236" s="73">
        <v>1273</v>
      </c>
      <c r="Q236" s="73">
        <v>1262</v>
      </c>
      <c r="R236" s="73">
        <v>1283</v>
      </c>
      <c r="S236" s="73">
        <v>1287</v>
      </c>
      <c r="T236" s="73">
        <v>1287</v>
      </c>
      <c r="U236" s="73">
        <v>1282</v>
      </c>
      <c r="V236" s="73">
        <v>1283</v>
      </c>
      <c r="W236" s="73">
        <v>1271</v>
      </c>
      <c r="X236" s="73">
        <v>1263</v>
      </c>
      <c r="Y236" s="73">
        <v>1264</v>
      </c>
      <c r="Z236" s="73">
        <v>1264</v>
      </c>
      <c r="AA236" s="73">
        <v>1262</v>
      </c>
      <c r="AB236" s="73">
        <v>1262</v>
      </c>
      <c r="AC236" s="73">
        <v>1259</v>
      </c>
      <c r="AD236" s="73">
        <v>1249</v>
      </c>
      <c r="AE236" s="73">
        <v>1250</v>
      </c>
      <c r="AF236" s="73">
        <v>1249</v>
      </c>
      <c r="AG236" s="73">
        <v>1247</v>
      </c>
      <c r="AH236" s="73">
        <v>1246</v>
      </c>
      <c r="AI236" s="73">
        <v>1240</v>
      </c>
      <c r="AJ236" s="73">
        <v>1240</v>
      </c>
      <c r="AK236" s="73">
        <v>1239</v>
      </c>
      <c r="AL236" s="73">
        <v>1238</v>
      </c>
      <c r="AM236" s="73">
        <v>1234</v>
      </c>
      <c r="AN236" s="73">
        <v>1233</v>
      </c>
      <c r="AO236" s="73">
        <v>1234</v>
      </c>
      <c r="AP236" s="73">
        <v>1225</v>
      </c>
      <c r="AQ236" s="73">
        <v>1226</v>
      </c>
      <c r="AR236" s="73">
        <v>1221</v>
      </c>
      <c r="AS236" s="73">
        <v>1222</v>
      </c>
      <c r="AT236" s="73">
        <v>1222</v>
      </c>
      <c r="AU236" s="73">
        <v>1214</v>
      </c>
      <c r="AV236" s="73">
        <v>1215</v>
      </c>
      <c r="AW236" s="73">
        <v>1219</v>
      </c>
      <c r="AX236" s="73">
        <v>1210</v>
      </c>
      <c r="AY236" s="73">
        <v>1208</v>
      </c>
      <c r="AZ236" s="73">
        <v>1208</v>
      </c>
      <c r="BA236" s="73">
        <v>1211</v>
      </c>
      <c r="BB236" s="73">
        <v>1210</v>
      </c>
      <c r="BC236" s="73">
        <v>1207</v>
      </c>
      <c r="BD236" s="73">
        <v>1205</v>
      </c>
      <c r="BE236" s="73">
        <v>1206</v>
      </c>
      <c r="BF236" s="73">
        <v>1206</v>
      </c>
      <c r="BG236" s="73">
        <v>1206</v>
      </c>
      <c r="BH236" s="73">
        <v>1199</v>
      </c>
      <c r="BI236" s="73">
        <v>1198</v>
      </c>
      <c r="BJ236" s="73">
        <v>1197</v>
      </c>
      <c r="BK236" s="73">
        <v>1199</v>
      </c>
      <c r="BL236" s="73">
        <v>1200</v>
      </c>
      <c r="BM236" s="73">
        <v>1200</v>
      </c>
      <c r="BN236" s="73">
        <v>1201</v>
      </c>
      <c r="BO236" s="73">
        <v>1195</v>
      </c>
      <c r="BP236" s="73">
        <v>1192</v>
      </c>
      <c r="BQ236" s="73">
        <v>1189</v>
      </c>
      <c r="BR236" s="73">
        <v>1189</v>
      </c>
      <c r="BS236" s="73">
        <v>1191</v>
      </c>
      <c r="BT236" s="73">
        <v>1195</v>
      </c>
      <c r="BU236" s="73">
        <v>1190</v>
      </c>
      <c r="BV236" s="73">
        <v>1194</v>
      </c>
      <c r="BW236" s="73">
        <v>1186</v>
      </c>
      <c r="BX236" s="73">
        <v>1192</v>
      </c>
      <c r="BY236" s="73">
        <v>1197</v>
      </c>
      <c r="BZ236" s="73">
        <v>1191</v>
      </c>
      <c r="CA236" s="73">
        <v>1195</v>
      </c>
      <c r="CB236" s="73">
        <v>1202</v>
      </c>
      <c r="CC236" s="73">
        <v>1209</v>
      </c>
      <c r="CD236" s="73">
        <v>1209</v>
      </c>
      <c r="CE236" s="73">
        <v>1202</v>
      </c>
      <c r="CF236" s="73">
        <v>1198</v>
      </c>
    </row>
    <row r="237" spans="1:84" x14ac:dyDescent="0.25">
      <c r="A237" s="17"/>
      <c r="B237" s="17"/>
      <c r="C237" s="17"/>
      <c r="D237" s="17"/>
      <c r="E237" s="11"/>
      <c r="F237" s="159" t="s">
        <v>212</v>
      </c>
      <c r="G237" s="160" t="e">
        <f ca="1">(INDIRECT("H237")+INDIRECT("I237")+INDIRECT("J237")+INDIRECT("K237")+INDIRECT("L237")+INDIRECT("M237")+INDIRECT("N237")+INDIRECT("O237")+INDIRECT("P237")+INDIRECT("Q237")+INDIRECT("R237")+INDIRECT("S237")) / 12</f>
        <v>#REF!</v>
      </c>
      <c r="H237" s="73" t="e">
        <f>#REF!</f>
        <v>#REF!</v>
      </c>
      <c r="I237" s="73">
        <v>39</v>
      </c>
      <c r="J237" s="73">
        <v>38</v>
      </c>
      <c r="K237" s="73">
        <v>38</v>
      </c>
      <c r="L237" s="73">
        <v>38</v>
      </c>
      <c r="M237" s="73">
        <v>38</v>
      </c>
      <c r="N237" s="73">
        <v>31</v>
      </c>
      <c r="O237" s="73">
        <v>32</v>
      </c>
      <c r="P237" s="73">
        <v>31</v>
      </c>
      <c r="Q237" s="73">
        <v>42</v>
      </c>
      <c r="R237" s="73">
        <v>42</v>
      </c>
      <c r="S237" s="73">
        <v>42</v>
      </c>
      <c r="T237" s="73">
        <v>43</v>
      </c>
      <c r="U237" s="73">
        <v>42</v>
      </c>
      <c r="V237" s="73">
        <v>43</v>
      </c>
      <c r="W237" s="73">
        <v>43</v>
      </c>
      <c r="X237" s="73">
        <v>43</v>
      </c>
      <c r="Y237" s="73">
        <v>42</v>
      </c>
      <c r="Z237" s="73">
        <v>42</v>
      </c>
      <c r="AA237" s="73">
        <v>43</v>
      </c>
      <c r="AB237" s="73">
        <v>42</v>
      </c>
      <c r="AC237" s="73">
        <v>42</v>
      </c>
      <c r="AD237" s="73">
        <v>42</v>
      </c>
      <c r="AE237" s="73">
        <v>43</v>
      </c>
      <c r="AF237" s="73">
        <v>42</v>
      </c>
      <c r="AG237" s="73">
        <v>43</v>
      </c>
      <c r="AH237" s="73">
        <v>39</v>
      </c>
      <c r="AI237" s="73">
        <v>39</v>
      </c>
      <c r="AJ237" s="73">
        <v>39</v>
      </c>
      <c r="AK237" s="73">
        <v>39</v>
      </c>
      <c r="AL237" s="73">
        <v>38</v>
      </c>
      <c r="AM237" s="73">
        <v>38</v>
      </c>
      <c r="AN237" s="73">
        <v>38</v>
      </c>
      <c r="AO237" s="73">
        <v>38</v>
      </c>
      <c r="AP237" s="73">
        <v>37</v>
      </c>
      <c r="AQ237" s="73">
        <v>37</v>
      </c>
      <c r="AR237" s="73">
        <v>37</v>
      </c>
      <c r="AS237" s="73">
        <v>38</v>
      </c>
      <c r="AT237" s="73">
        <v>37</v>
      </c>
      <c r="AU237" s="73">
        <v>37</v>
      </c>
      <c r="AV237" s="73">
        <v>37</v>
      </c>
      <c r="AW237" s="73">
        <v>37</v>
      </c>
      <c r="AX237" s="73">
        <v>37</v>
      </c>
      <c r="AY237" s="73">
        <v>38</v>
      </c>
      <c r="AZ237" s="73">
        <v>38</v>
      </c>
      <c r="BA237" s="73">
        <v>0</v>
      </c>
      <c r="BB237" s="73">
        <v>0</v>
      </c>
      <c r="BC237" s="73">
        <v>0</v>
      </c>
      <c r="BD237" s="73">
        <v>0</v>
      </c>
      <c r="BE237" s="73">
        <v>0</v>
      </c>
      <c r="BF237" s="73">
        <v>0</v>
      </c>
      <c r="BG237" s="73">
        <v>0</v>
      </c>
      <c r="BH237" s="73">
        <v>0</v>
      </c>
      <c r="BI237" s="73">
        <v>0</v>
      </c>
      <c r="BJ237" s="73">
        <v>1</v>
      </c>
      <c r="BK237" s="73">
        <v>0</v>
      </c>
      <c r="BL237" s="73">
        <v>0</v>
      </c>
      <c r="BM237" s="73">
        <v>0</v>
      </c>
      <c r="BN237" s="73">
        <v>0</v>
      </c>
      <c r="BO237" s="73">
        <v>1</v>
      </c>
      <c r="BP237" s="73">
        <v>0</v>
      </c>
      <c r="BQ237" s="73">
        <v>0</v>
      </c>
      <c r="BR237" s="73">
        <v>0</v>
      </c>
      <c r="BS237" s="73">
        <v>0</v>
      </c>
      <c r="BT237" s="73">
        <v>0</v>
      </c>
      <c r="BU237" s="73">
        <v>0</v>
      </c>
      <c r="BV237" s="73">
        <v>0</v>
      </c>
      <c r="BW237" s="73">
        <v>0</v>
      </c>
      <c r="BX237" s="73">
        <v>0</v>
      </c>
      <c r="BY237" s="73">
        <v>2</v>
      </c>
      <c r="BZ237" s="73">
        <v>1</v>
      </c>
      <c r="CA237" s="73">
        <v>0</v>
      </c>
      <c r="CB237" s="73">
        <v>0</v>
      </c>
      <c r="CC237" s="73">
        <v>0</v>
      </c>
      <c r="CD237" s="73">
        <v>0</v>
      </c>
      <c r="CE237" s="73">
        <v>0</v>
      </c>
      <c r="CF237" s="73">
        <v>0</v>
      </c>
    </row>
    <row r="238" spans="1:84" x14ac:dyDescent="0.25">
      <c r="A238" s="17"/>
      <c r="B238" s="17"/>
      <c r="C238" s="17"/>
      <c r="D238" s="17"/>
      <c r="E238" s="11"/>
      <c r="F238" s="159" t="s">
        <v>213</v>
      </c>
      <c r="G238" s="160" t="e">
        <f ca="1">(INDIRECT("H238")+INDIRECT("I238")+INDIRECT("J238")+INDIRECT("K238")+INDIRECT("L238")+INDIRECT("M238")+INDIRECT("N238")+INDIRECT("O238")+INDIRECT("P238")+INDIRECT("Q238")+INDIRECT("R238")+INDIRECT("S238")) / 12</f>
        <v>#REF!</v>
      </c>
      <c r="H238" s="73" t="e">
        <f>#REF!</f>
        <v>#REF!</v>
      </c>
      <c r="I238" s="73">
        <v>14</v>
      </c>
      <c r="J238" s="73">
        <v>14</v>
      </c>
      <c r="K238" s="73">
        <v>13</v>
      </c>
      <c r="L238" s="73">
        <v>11</v>
      </c>
      <c r="M238" s="73">
        <v>12</v>
      </c>
      <c r="N238" s="73">
        <v>0</v>
      </c>
      <c r="O238" s="73">
        <v>1</v>
      </c>
      <c r="P238" s="73">
        <v>1</v>
      </c>
      <c r="Q238" s="73">
        <v>7</v>
      </c>
      <c r="R238" s="73">
        <v>2</v>
      </c>
      <c r="S238" s="73">
        <v>2</v>
      </c>
      <c r="T238" s="73">
        <v>3</v>
      </c>
      <c r="U238" s="73">
        <v>35</v>
      </c>
      <c r="V238" s="73">
        <v>30</v>
      </c>
      <c r="W238" s="73">
        <v>48</v>
      </c>
      <c r="X238" s="73">
        <v>49</v>
      </c>
      <c r="Y238" s="73">
        <v>38</v>
      </c>
      <c r="Z238" s="73">
        <v>17</v>
      </c>
      <c r="AA238" s="73">
        <v>7</v>
      </c>
      <c r="AB238" s="73">
        <v>7</v>
      </c>
      <c r="AC238" s="73">
        <v>8</v>
      </c>
      <c r="AD238" s="73">
        <v>17</v>
      </c>
      <c r="AE238" s="73">
        <v>13</v>
      </c>
      <c r="AF238" s="73">
        <v>15</v>
      </c>
      <c r="AG238" s="73">
        <v>11</v>
      </c>
      <c r="AH238" s="73">
        <v>11</v>
      </c>
      <c r="AI238" s="73">
        <v>11</v>
      </c>
      <c r="AJ238" s="73">
        <v>11</v>
      </c>
      <c r="AK238" s="73">
        <v>12</v>
      </c>
      <c r="AL238" s="73">
        <v>11</v>
      </c>
      <c r="AM238" s="73">
        <v>11</v>
      </c>
      <c r="AN238" s="73">
        <v>12</v>
      </c>
      <c r="AO238" s="73">
        <v>12</v>
      </c>
      <c r="AP238" s="73">
        <v>11</v>
      </c>
      <c r="AQ238" s="73">
        <v>22</v>
      </c>
      <c r="AR238" s="73">
        <v>18</v>
      </c>
      <c r="AS238" s="73">
        <v>18</v>
      </c>
      <c r="AT238" s="73">
        <v>17</v>
      </c>
      <c r="AU238" s="73">
        <v>18</v>
      </c>
      <c r="AV238" s="73">
        <v>25</v>
      </c>
      <c r="AW238" s="73">
        <v>22</v>
      </c>
      <c r="AX238" s="73">
        <v>27</v>
      </c>
      <c r="AY238" s="73">
        <v>23</v>
      </c>
      <c r="AZ238" s="73">
        <v>20</v>
      </c>
      <c r="BA238" s="73">
        <v>27</v>
      </c>
      <c r="BB238" s="73">
        <v>21</v>
      </c>
      <c r="BC238" s="73">
        <v>23</v>
      </c>
      <c r="BD238" s="73">
        <v>18</v>
      </c>
      <c r="BE238" s="73">
        <v>18</v>
      </c>
      <c r="BF238" s="73">
        <v>17</v>
      </c>
      <c r="BG238" s="73">
        <v>17</v>
      </c>
      <c r="BH238" s="73">
        <v>21</v>
      </c>
      <c r="BI238" s="73">
        <v>17</v>
      </c>
      <c r="BJ238" s="73">
        <v>11</v>
      </c>
      <c r="BK238" s="73">
        <v>11</v>
      </c>
      <c r="BL238" s="73">
        <v>10</v>
      </c>
      <c r="BM238" s="73">
        <v>11</v>
      </c>
      <c r="BN238" s="73">
        <v>12</v>
      </c>
      <c r="BO238" s="73">
        <v>12</v>
      </c>
      <c r="BP238" s="73">
        <v>12</v>
      </c>
      <c r="BQ238" s="73">
        <v>16</v>
      </c>
      <c r="BR238" s="73">
        <v>17</v>
      </c>
      <c r="BS238" s="73">
        <v>20</v>
      </c>
      <c r="BT238" s="73">
        <v>23</v>
      </c>
      <c r="BU238" s="73">
        <v>15</v>
      </c>
      <c r="BV238" s="73">
        <v>12</v>
      </c>
      <c r="BW238" s="73">
        <v>11</v>
      </c>
      <c r="BX238" s="73">
        <v>12</v>
      </c>
      <c r="BY238" s="73">
        <v>12</v>
      </c>
      <c r="BZ238" s="73">
        <v>16</v>
      </c>
      <c r="CA238" s="73">
        <v>14</v>
      </c>
      <c r="CB238" s="73">
        <v>13</v>
      </c>
      <c r="CC238" s="73">
        <v>11</v>
      </c>
      <c r="CD238" s="73">
        <v>11</v>
      </c>
      <c r="CE238" s="73">
        <v>12</v>
      </c>
      <c r="CF238" s="73">
        <v>15</v>
      </c>
    </row>
    <row r="239" spans="1:84" x14ac:dyDescent="0.25">
      <c r="A239" s="17"/>
      <c r="B239" s="17"/>
      <c r="C239" s="17"/>
      <c r="D239" s="17"/>
      <c r="E239" s="11"/>
      <c r="F239" s="159" t="s">
        <v>214</v>
      </c>
      <c r="G239" s="160" t="e">
        <f ca="1">(INDIRECT("H239")+INDIRECT("I239")+INDIRECT("J239")+INDIRECT("K239")+INDIRECT("L239")+INDIRECT("M239")+INDIRECT("N239")+INDIRECT("O239")+INDIRECT("P239")+INDIRECT("Q239")+INDIRECT("R239")+INDIRECT("S239")) / 12</f>
        <v>#REF!</v>
      </c>
      <c r="H239" s="73" t="e">
        <f>#REF!</f>
        <v>#REF!</v>
      </c>
      <c r="I239" s="73">
        <v>7</v>
      </c>
      <c r="J239" s="73">
        <v>7</v>
      </c>
      <c r="K239" s="73">
        <v>7</v>
      </c>
      <c r="L239" s="73">
        <v>7</v>
      </c>
      <c r="M239" s="73">
        <v>7</v>
      </c>
      <c r="N239" s="73">
        <v>7</v>
      </c>
      <c r="O239" s="73">
        <v>7</v>
      </c>
      <c r="P239" s="73">
        <v>7</v>
      </c>
      <c r="Q239" s="73">
        <v>7</v>
      </c>
      <c r="R239" s="73">
        <v>7</v>
      </c>
      <c r="S239" s="73">
        <v>7</v>
      </c>
      <c r="T239" s="73">
        <v>7</v>
      </c>
      <c r="U239" s="73">
        <v>7</v>
      </c>
      <c r="V239" s="73">
        <v>7</v>
      </c>
      <c r="W239" s="73">
        <v>7</v>
      </c>
      <c r="X239" s="73">
        <v>7</v>
      </c>
      <c r="Y239" s="73">
        <v>7</v>
      </c>
      <c r="Z239" s="73">
        <v>7</v>
      </c>
      <c r="AA239" s="73">
        <v>7</v>
      </c>
      <c r="AB239" s="73">
        <v>7</v>
      </c>
      <c r="AC239" s="73">
        <v>8</v>
      </c>
      <c r="AD239" s="73">
        <v>6</v>
      </c>
      <c r="AE239" s="73">
        <v>6</v>
      </c>
      <c r="AF239" s="73">
        <v>6</v>
      </c>
      <c r="AG239" s="73">
        <v>7</v>
      </c>
      <c r="AH239" s="73">
        <v>6</v>
      </c>
      <c r="AI239" s="73">
        <v>6</v>
      </c>
      <c r="AJ239" s="73">
        <v>6</v>
      </c>
      <c r="AK239" s="73">
        <v>6</v>
      </c>
      <c r="AL239" s="73">
        <v>6</v>
      </c>
      <c r="AM239" s="73">
        <v>6</v>
      </c>
      <c r="AN239" s="73">
        <v>6</v>
      </c>
      <c r="AO239" s="73">
        <v>5</v>
      </c>
      <c r="AP239" s="73">
        <v>5</v>
      </c>
      <c r="AQ239" s="73">
        <v>5</v>
      </c>
      <c r="AR239" s="73">
        <v>5</v>
      </c>
      <c r="AS239" s="73">
        <v>5</v>
      </c>
      <c r="AT239" s="73">
        <v>5</v>
      </c>
      <c r="AU239" s="73">
        <v>6</v>
      </c>
      <c r="AV239" s="73">
        <v>6</v>
      </c>
      <c r="AW239" s="73">
        <v>6</v>
      </c>
      <c r="AX239" s="73">
        <v>6</v>
      </c>
      <c r="AY239" s="73">
        <v>6</v>
      </c>
      <c r="AZ239" s="73">
        <v>6</v>
      </c>
      <c r="BA239" s="73">
        <v>6</v>
      </c>
      <c r="BB239" s="73">
        <v>6</v>
      </c>
      <c r="BC239" s="73">
        <v>6</v>
      </c>
      <c r="BD239" s="73">
        <v>6</v>
      </c>
      <c r="BE239" s="73">
        <v>6</v>
      </c>
      <c r="BF239" s="73">
        <v>6</v>
      </c>
      <c r="BG239" s="73">
        <v>7</v>
      </c>
      <c r="BH239" s="73">
        <v>8</v>
      </c>
      <c r="BI239" s="73">
        <v>6</v>
      </c>
      <c r="BJ239" s="73">
        <v>6</v>
      </c>
      <c r="BK239" s="73">
        <v>7</v>
      </c>
      <c r="BL239" s="73">
        <v>6</v>
      </c>
      <c r="BM239" s="73">
        <v>6</v>
      </c>
      <c r="BN239" s="73">
        <v>6</v>
      </c>
      <c r="BO239" s="73">
        <v>6</v>
      </c>
      <c r="BP239" s="73">
        <v>6</v>
      </c>
      <c r="BQ239" s="73">
        <v>6</v>
      </c>
      <c r="BR239" s="73">
        <v>6</v>
      </c>
      <c r="BS239" s="73">
        <v>6</v>
      </c>
      <c r="BT239" s="73">
        <v>6</v>
      </c>
      <c r="BU239" s="73">
        <v>7</v>
      </c>
      <c r="BV239" s="73">
        <v>7</v>
      </c>
      <c r="BW239" s="73">
        <v>9</v>
      </c>
      <c r="BX239" s="73">
        <v>8</v>
      </c>
      <c r="BY239" s="73">
        <v>8</v>
      </c>
      <c r="BZ239" s="73">
        <v>8</v>
      </c>
      <c r="CA239" s="73">
        <v>8</v>
      </c>
      <c r="CB239" s="73">
        <v>8</v>
      </c>
      <c r="CC239" s="73">
        <v>8</v>
      </c>
      <c r="CD239" s="73">
        <v>6</v>
      </c>
      <c r="CE239" s="73">
        <v>7</v>
      </c>
      <c r="CF239" s="73">
        <v>8</v>
      </c>
    </row>
    <row r="240" spans="1:84" ht="13.8" thickBot="1" x14ac:dyDescent="0.3">
      <c r="A240" s="17"/>
      <c r="B240" s="17"/>
      <c r="C240" s="17"/>
      <c r="D240" s="17"/>
      <c r="E240" s="15"/>
      <c r="F240" s="16"/>
      <c r="G240" s="118"/>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67"/>
      <c r="BN240" s="167"/>
      <c r="BO240" s="167"/>
      <c r="BP240" s="167"/>
      <c r="BQ240" s="167"/>
      <c r="BR240" s="167"/>
      <c r="BS240" s="167"/>
      <c r="BT240" s="167"/>
      <c r="BU240" s="167"/>
      <c r="BV240" s="167"/>
      <c r="BW240" s="167"/>
      <c r="BX240" s="167"/>
      <c r="BY240" s="167"/>
      <c r="BZ240" s="167"/>
      <c r="CA240" s="167"/>
      <c r="CB240" s="167"/>
      <c r="CC240" s="167"/>
      <c r="CD240" s="167"/>
      <c r="CE240" s="167"/>
      <c r="CF240" s="168"/>
    </row>
    <row r="241" ht="13.8" thickTop="1" x14ac:dyDescent="0.25"/>
  </sheetData>
  <sheetProtection algorithmName="SHA-512" hashValue="+dZn+U1x+pouj0nQC7DXu9d86MQ43m+nmd88Bv343MquQ+392CvGWEeFV53QUg3ixnH3+pXsl6tMQwsQM5rKEw==" saltValue="FQ7hSMjTHaxuAjrEOfiWEA==" spinCount="100000" sheet="1" objects="1" scenarios="1"/>
  <conditionalFormatting sqref="A20">
    <cfRule type="cellIs" dxfId="444" priority="227" stopIfTrue="1" operator="lessThan">
      <formula>1000</formula>
    </cfRule>
  </conditionalFormatting>
  <conditionalFormatting sqref="B20">
    <cfRule type="cellIs" dxfId="443" priority="225" stopIfTrue="1" operator="between">
      <formula>1000</formula>
      <formula>2000</formula>
    </cfRule>
    <cfRule type="cellIs" dxfId="442" priority="226" stopIfTrue="1" operator="lessThan">
      <formula>1000</formula>
    </cfRule>
  </conditionalFormatting>
  <conditionalFormatting sqref="C20 C31 C33 C65 C75 C83 C95 C131 C133 C135:C136 C138 C140 C142 C145 C147 C150:C151 C159 C161 C163:C165 C167 C169 C179 C181 C183 C185 C187 C194:C196 C198 C200 C202 C206 C208 C211 C214 C222:C223">
    <cfRule type="cellIs" dxfId="441" priority="228" stopIfTrue="1" operator="equal">
      <formula>"g"</formula>
    </cfRule>
    <cfRule type="cellIs" dxfId="440" priority="229" stopIfTrue="1" operator="equal">
      <formula>"r"</formula>
    </cfRule>
    <cfRule type="cellIs" dxfId="439" priority="230" stopIfTrue="1" operator="equal">
      <formula>"y"</formula>
    </cfRule>
  </conditionalFormatting>
  <conditionalFormatting sqref="C67 C69 C71">
    <cfRule type="cellIs" dxfId="438" priority="222" stopIfTrue="1" operator="equal">
      <formula>"g"</formula>
    </cfRule>
    <cfRule type="cellIs" dxfId="437" priority="223" stopIfTrue="1" operator="equal">
      <formula>"r"</formula>
    </cfRule>
    <cfRule type="cellIs" dxfId="436" priority="224" stopIfTrue="1" operator="equal">
      <formula>"y"</formula>
    </cfRule>
  </conditionalFormatting>
  <conditionalFormatting sqref="C77 C79 C81">
    <cfRule type="cellIs" dxfId="435" priority="219" stopIfTrue="1" operator="equal">
      <formula>"g"</formula>
    </cfRule>
    <cfRule type="cellIs" dxfId="434" priority="220" stopIfTrue="1" operator="equal">
      <formula>"r"</formula>
    </cfRule>
    <cfRule type="cellIs" dxfId="433" priority="221" stopIfTrue="1" operator="equal">
      <formula>"y"</formula>
    </cfRule>
  </conditionalFormatting>
  <conditionalFormatting sqref="C85 C87">
    <cfRule type="cellIs" dxfId="432" priority="216" stopIfTrue="1" operator="equal">
      <formula>"g"</formula>
    </cfRule>
    <cfRule type="cellIs" dxfId="431" priority="217" stopIfTrue="1" operator="equal">
      <formula>"r"</formula>
    </cfRule>
    <cfRule type="cellIs" dxfId="430" priority="218" stopIfTrue="1" operator="equal">
      <formula>"y"</formula>
    </cfRule>
  </conditionalFormatting>
  <conditionalFormatting sqref="C89 C91 C93">
    <cfRule type="cellIs" dxfId="429" priority="213" stopIfTrue="1" operator="equal">
      <formula>"g"</formula>
    </cfRule>
    <cfRule type="cellIs" dxfId="428" priority="214" stopIfTrue="1" operator="equal">
      <formula>"r"</formula>
    </cfRule>
    <cfRule type="cellIs" dxfId="427" priority="215" stopIfTrue="1" operator="equal">
      <formula>"y"</formula>
    </cfRule>
  </conditionalFormatting>
  <conditionalFormatting sqref="C97 C99">
    <cfRule type="cellIs" dxfId="426" priority="210" stopIfTrue="1" operator="equal">
      <formula>"g"</formula>
    </cfRule>
    <cfRule type="cellIs" dxfId="425" priority="211" stopIfTrue="1" operator="equal">
      <formula>"r"</formula>
    </cfRule>
    <cfRule type="cellIs" dxfId="424" priority="212" stopIfTrue="1" operator="equal">
      <formula>"y"</formula>
    </cfRule>
  </conditionalFormatting>
  <conditionalFormatting sqref="H82:BZ82">
    <cfRule type="expression" dxfId="423" priority="1" stopIfTrue="1">
      <formula>H83&lt;0.00075</formula>
    </cfRule>
    <cfRule type="expression" dxfId="422" priority="2" stopIfTrue="1">
      <formula>H83 &gt; 0.0015</formula>
    </cfRule>
    <cfRule type="expression" dxfId="421" priority="3" stopIfTrue="1">
      <formula>H83 &gt;= 0.00075</formula>
    </cfRule>
  </conditionalFormatting>
  <conditionalFormatting sqref="H21:CF21">
    <cfRule type="expression" dxfId="420" priority="198" stopIfTrue="1">
      <formula>H22&lt;0.0101</formula>
    </cfRule>
    <cfRule type="expression" dxfId="419" priority="199" stopIfTrue="1">
      <formula>H22&gt;0.0201</formula>
    </cfRule>
    <cfRule type="expression" dxfId="418" priority="200" stopIfTrue="1">
      <formula>H22&lt;0.0201</formula>
    </cfRule>
  </conditionalFormatting>
  <conditionalFormatting sqref="H22:CF22">
    <cfRule type="cellIs" dxfId="417" priority="201" stopIfTrue="1" operator="lessThanOrEqual">
      <formula>0.01</formula>
    </cfRule>
    <cfRule type="cellIs" dxfId="416" priority="202" stopIfTrue="1" operator="between">
      <formula>0.01</formula>
      <formula>0.02</formula>
    </cfRule>
    <cfRule type="cellIs" dxfId="415" priority="203" stopIfTrue="1" operator="greaterThan">
      <formula>0.02</formula>
    </cfRule>
  </conditionalFormatting>
  <conditionalFormatting sqref="H31:CF31">
    <cfRule type="cellIs" dxfId="414" priority="55" stopIfTrue="1" operator="lessThanOrEqual">
      <formula>0.4</formula>
    </cfRule>
    <cfRule type="cellIs" dxfId="413" priority="56" stopIfTrue="1" operator="greaterThan">
      <formula>0.65</formula>
    </cfRule>
    <cfRule type="cellIs" dxfId="412" priority="57" stopIfTrue="1" operator="between">
      <formula>0.4</formula>
      <formula>0.65</formula>
    </cfRule>
  </conditionalFormatting>
  <conditionalFormatting sqref="H32:CF32">
    <cfRule type="expression" dxfId="411" priority="58" stopIfTrue="1">
      <formula>H33&lt;0.000201</formula>
    </cfRule>
    <cfRule type="expression" dxfId="410" priority="59" stopIfTrue="1">
      <formula>H33&gt;0.0005</formula>
    </cfRule>
    <cfRule type="expression" dxfId="409" priority="60" stopIfTrue="1">
      <formula>H33&lt;0.0005</formula>
    </cfRule>
  </conditionalFormatting>
  <conditionalFormatting sqref="H33:CF33">
    <cfRule type="cellIs" dxfId="408" priority="61" stopIfTrue="1" operator="lessThanOrEqual">
      <formula>0.0002</formula>
    </cfRule>
    <cfRule type="cellIs" dxfId="407" priority="62" stopIfTrue="1" operator="greaterThan">
      <formula>0.0005</formula>
    </cfRule>
    <cfRule type="cellIs" dxfId="406" priority="63" stopIfTrue="1" operator="between">
      <formula>0.0002</formula>
      <formula>0.0005</formula>
    </cfRule>
  </conditionalFormatting>
  <conditionalFormatting sqref="H34:CF34">
    <cfRule type="expression" dxfId="405" priority="195" stopIfTrue="1">
      <formula>H35&lt;=0.05</formula>
    </cfRule>
    <cfRule type="expression" dxfId="404" priority="196" stopIfTrue="1">
      <formula>H35&gt;0.07</formula>
    </cfRule>
    <cfRule type="expression" dxfId="403" priority="197" stopIfTrue="1">
      <formula>H35&lt;0.07</formula>
    </cfRule>
  </conditionalFormatting>
  <conditionalFormatting sqref="H35:CF35">
    <cfRule type="cellIs" dxfId="402" priority="192" stopIfTrue="1" operator="lessThanOrEqual">
      <formula>0.05</formula>
    </cfRule>
    <cfRule type="cellIs" dxfId="401" priority="193" stopIfTrue="1" operator="between">
      <formula>0.05</formula>
      <formula>0.07</formula>
    </cfRule>
    <cfRule type="cellIs" dxfId="400" priority="194" stopIfTrue="1" operator="greaterThanOrEqual">
      <formula>0.07</formula>
    </cfRule>
  </conditionalFormatting>
  <conditionalFormatting sqref="H36:CF36">
    <cfRule type="cellIs" dxfId="399" priority="64" stopIfTrue="1" operator="lessThanOrEqual">
      <formula>0</formula>
    </cfRule>
    <cfRule type="cellIs" dxfId="398" priority="65" stopIfTrue="1" operator="greaterThan">
      <formula>0</formula>
    </cfRule>
  </conditionalFormatting>
  <conditionalFormatting sqref="H37:CF37">
    <cfRule type="expression" dxfId="397" priority="69" stopIfTrue="1">
      <formula>H38&lt;0.005</formula>
    </cfRule>
    <cfRule type="expression" dxfId="396" priority="70" stopIfTrue="1">
      <formula>H38&gt;=0.01</formula>
    </cfRule>
    <cfRule type="expression" dxfId="395" priority="71" stopIfTrue="1">
      <formula>H38&lt;0.01</formula>
    </cfRule>
  </conditionalFormatting>
  <conditionalFormatting sqref="H38:CF38">
    <cfRule type="cellIs" dxfId="394" priority="66" stopIfTrue="1" operator="lessThan">
      <formula>0.005</formula>
    </cfRule>
    <cfRule type="cellIs" dxfId="393" priority="67" stopIfTrue="1" operator="between">
      <formula>0.005</formula>
      <formula>0.01</formula>
    </cfRule>
    <cfRule type="cellIs" dxfId="392" priority="68" stopIfTrue="1" operator="greaterThan">
      <formula>0.01</formula>
    </cfRule>
  </conditionalFormatting>
  <conditionalFormatting sqref="H39:CF39">
    <cfRule type="expression" dxfId="391" priority="72" stopIfTrue="1">
      <formula>H40&lt;0.01</formula>
    </cfRule>
    <cfRule type="expression" dxfId="390" priority="73" stopIfTrue="1">
      <formula>H40&lt;0.01501</formula>
    </cfRule>
    <cfRule type="expression" dxfId="389" priority="74" stopIfTrue="1">
      <formula>H40&gt;0.015</formula>
    </cfRule>
  </conditionalFormatting>
  <conditionalFormatting sqref="H40:CF40">
    <cfRule type="cellIs" dxfId="388" priority="75" stopIfTrue="1" operator="lessThanOrEqual">
      <formula>0.01</formula>
    </cfRule>
    <cfRule type="cellIs" dxfId="387" priority="76" stopIfTrue="1" operator="between">
      <formula>0.01</formula>
      <formula>0.01501</formula>
    </cfRule>
    <cfRule type="cellIs" dxfId="386" priority="77" stopIfTrue="1" operator="greaterThanOrEqual">
      <formula>0.01501</formula>
    </cfRule>
  </conditionalFormatting>
  <conditionalFormatting sqref="H45:CF45 H47:CF47">
    <cfRule type="expression" dxfId="385" priority="78" stopIfTrue="1">
      <formula>H46&lt;0.00501</formula>
    </cfRule>
    <cfRule type="expression" dxfId="384" priority="79" stopIfTrue="1">
      <formula>H46&gt;0.01</formula>
    </cfRule>
    <cfRule type="expression" dxfId="383" priority="80" stopIfTrue="1">
      <formula>H46&lt;0.0101</formula>
    </cfRule>
  </conditionalFormatting>
  <conditionalFormatting sqref="H46:CF46 H48:CF48">
    <cfRule type="cellIs" dxfId="382" priority="81" stopIfTrue="1" operator="lessThanOrEqual">
      <formula>0.005</formula>
    </cfRule>
    <cfRule type="cellIs" dxfId="381" priority="82" stopIfTrue="1" operator="greaterThan">
      <formula>0.01</formula>
    </cfRule>
    <cfRule type="cellIs" dxfId="380" priority="83" stopIfTrue="1" operator="between">
      <formula>0.005</formula>
      <formula>0.0101</formula>
    </cfRule>
  </conditionalFormatting>
  <conditionalFormatting sqref="H49:CF49">
    <cfRule type="expression" dxfId="379" priority="204" stopIfTrue="1">
      <formula>H50&lt;0.0401</formula>
    </cfRule>
    <cfRule type="expression" dxfId="378" priority="205" stopIfTrue="1">
      <formula>H50&gt;0.08</formula>
    </cfRule>
    <cfRule type="expression" dxfId="377" priority="206" stopIfTrue="1">
      <formula>H50&lt;0.0801</formula>
    </cfRule>
  </conditionalFormatting>
  <conditionalFormatting sqref="H50:CF50">
    <cfRule type="cellIs" dxfId="376" priority="207" stopIfTrue="1" operator="lessThanOrEqual">
      <formula>0.04</formula>
    </cfRule>
    <cfRule type="cellIs" dxfId="375" priority="208" stopIfTrue="1" operator="greaterThan">
      <formula>0.08</formula>
    </cfRule>
    <cfRule type="cellIs" dxfId="374" priority="209" stopIfTrue="1" operator="between">
      <formula>0.04</formula>
      <formula>0.0801</formula>
    </cfRule>
  </conditionalFormatting>
  <conditionalFormatting sqref="H51:CF51">
    <cfRule type="cellIs" dxfId="373" priority="84" stopIfTrue="1" operator="lessThanOrEqual">
      <formula>50</formula>
    </cfRule>
    <cfRule type="cellIs" dxfId="372" priority="85" stopIfTrue="1" operator="greaterThan">
      <formula>80</formula>
    </cfRule>
    <cfRule type="cellIs" dxfId="371" priority="86" stopIfTrue="1" operator="between">
      <formula>50</formula>
      <formula>81</formula>
    </cfRule>
  </conditionalFormatting>
  <conditionalFormatting sqref="H53:CF53">
    <cfRule type="expression" dxfId="370" priority="87" stopIfTrue="1">
      <formula>H54&lt;0.1501</formula>
    </cfRule>
    <cfRule type="expression" dxfId="369" priority="88" stopIfTrue="1">
      <formula>H54&lt;0.201</formula>
    </cfRule>
    <cfRule type="expression" dxfId="368" priority="89" stopIfTrue="1">
      <formula>H54&gt;0.2</formula>
    </cfRule>
  </conditionalFormatting>
  <conditionalFormatting sqref="H54:CF54">
    <cfRule type="cellIs" dxfId="367" priority="90" stopIfTrue="1" operator="lessThanOrEqual">
      <formula>0.15</formula>
    </cfRule>
    <cfRule type="cellIs" dxfId="366" priority="91" stopIfTrue="1" operator="lessThanOrEqual">
      <formula>0.2</formula>
    </cfRule>
    <cfRule type="cellIs" dxfId="365" priority="92" stopIfTrue="1" operator="greaterThan">
      <formula>0.2</formula>
    </cfRule>
  </conditionalFormatting>
  <conditionalFormatting sqref="H64:CF64 H66:CF66 H68:CF68 H70:CF70">
    <cfRule type="expression" dxfId="364" priority="114" stopIfTrue="1">
      <formula>H65&lt;0.0101</formula>
    </cfRule>
    <cfRule type="expression" dxfId="363" priority="115" stopIfTrue="1">
      <formula>H65&gt;0.02</formula>
    </cfRule>
    <cfRule type="expression" dxfId="362" priority="116" stopIfTrue="1">
      <formula>H65&lt;0.0201</formula>
    </cfRule>
  </conditionalFormatting>
  <conditionalFormatting sqref="H65:CF65 H83:CF83 H95:CF95">
    <cfRule type="cellIs" dxfId="361" priority="96" stopIfTrue="1" operator="lessThanOrEqual">
      <formula>0.01</formula>
    </cfRule>
    <cfRule type="cellIs" dxfId="360" priority="97" stopIfTrue="1" operator="between">
      <formula>0.01</formula>
      <formula>0.0201</formula>
    </cfRule>
    <cfRule type="cellIs" dxfId="359" priority="98" stopIfTrue="1" operator="greaterThanOrEqual">
      <formula>0.02</formula>
    </cfRule>
  </conditionalFormatting>
  <conditionalFormatting sqref="H67:CF67">
    <cfRule type="cellIs" dxfId="358" priority="43" stopIfTrue="1" operator="lessThanOrEqual">
      <formula>0.01</formula>
    </cfRule>
    <cfRule type="cellIs" dxfId="357" priority="44" stopIfTrue="1" operator="between">
      <formula>0.01</formula>
      <formula>0.0201</formula>
    </cfRule>
    <cfRule type="cellIs" dxfId="356" priority="45" stopIfTrue="1" operator="greaterThanOrEqual">
      <formula>0.02</formula>
    </cfRule>
  </conditionalFormatting>
  <conditionalFormatting sqref="H69:CF69">
    <cfRule type="cellIs" dxfId="355" priority="40" stopIfTrue="1" operator="lessThanOrEqual">
      <formula>0.01</formula>
    </cfRule>
    <cfRule type="cellIs" dxfId="354" priority="41" stopIfTrue="1" operator="between">
      <formula>0.01</formula>
      <formula>0.0201</formula>
    </cfRule>
    <cfRule type="cellIs" dxfId="353" priority="42" stopIfTrue="1" operator="greaterThanOrEqual">
      <formula>0.02</formula>
    </cfRule>
  </conditionalFormatting>
  <conditionalFormatting sqref="H71:CF71">
    <cfRule type="cellIs" dxfId="352" priority="37" stopIfTrue="1" operator="lessThanOrEqual">
      <formula>0.01</formula>
    </cfRule>
    <cfRule type="cellIs" dxfId="351" priority="38" stopIfTrue="1" operator="between">
      <formula>0.01</formula>
      <formula>0.0201</formula>
    </cfRule>
    <cfRule type="cellIs" dxfId="350" priority="39" stopIfTrue="1" operator="greaterThanOrEqual">
      <formula>0.02</formula>
    </cfRule>
  </conditionalFormatting>
  <conditionalFormatting sqref="H74:CF74 H76:CF76 H78:CF78 H80:CF80 H84:CF84 H86:CF86 H90:CF90 H92:CF92 H96:CF96 H98:CF98">
    <cfRule type="expression" dxfId="349" priority="93" stopIfTrue="1">
      <formula>H75&lt;0.00075</formula>
    </cfRule>
    <cfRule type="expression" dxfId="348" priority="94" stopIfTrue="1">
      <formula>H75 &gt; 0.0015</formula>
    </cfRule>
    <cfRule type="expression" dxfId="347" priority="95" stopIfTrue="1">
      <formula>H75 &gt;= 0.00075</formula>
    </cfRule>
  </conditionalFormatting>
  <conditionalFormatting sqref="H75:CF75">
    <cfRule type="cellIs" dxfId="346" priority="102" stopIfTrue="1" operator="lessThan">
      <formula>0.00075</formula>
    </cfRule>
    <cfRule type="cellIs" dxfId="345" priority="103" stopIfTrue="1" operator="between">
      <formula>0.00075</formula>
      <formula>0.0015</formula>
    </cfRule>
    <cfRule type="cellIs" dxfId="344" priority="104" stopIfTrue="1" operator="greaterThanOrEqual">
      <formula>0.0015</formula>
    </cfRule>
  </conditionalFormatting>
  <conditionalFormatting sqref="H77:CF77">
    <cfRule type="cellIs" dxfId="343" priority="34" stopIfTrue="1" operator="lessThanOrEqual">
      <formula>0.01</formula>
    </cfRule>
    <cfRule type="cellIs" dxfId="342" priority="35" stopIfTrue="1" operator="between">
      <formula>0.01</formula>
      <formula>0.0201</formula>
    </cfRule>
    <cfRule type="cellIs" dxfId="341" priority="36" stopIfTrue="1" operator="greaterThanOrEqual">
      <formula>0.02</formula>
    </cfRule>
  </conditionalFormatting>
  <conditionalFormatting sqref="H79:CF79">
    <cfRule type="cellIs" dxfId="340" priority="31" stopIfTrue="1" operator="lessThanOrEqual">
      <formula>0.01</formula>
    </cfRule>
    <cfRule type="cellIs" dxfId="339" priority="32" stopIfTrue="1" operator="between">
      <formula>0.01</formula>
      <formula>0.0201</formula>
    </cfRule>
    <cfRule type="cellIs" dxfId="338" priority="33" stopIfTrue="1" operator="greaterThanOrEqual">
      <formula>0.02</formula>
    </cfRule>
  </conditionalFormatting>
  <conditionalFormatting sqref="H81:CF81">
    <cfRule type="cellIs" dxfId="337" priority="28" stopIfTrue="1" operator="lessThanOrEqual">
      <formula>0.01</formula>
    </cfRule>
    <cfRule type="cellIs" dxfId="336" priority="29" stopIfTrue="1" operator="between">
      <formula>0.01</formula>
      <formula>0.0201</formula>
    </cfRule>
    <cfRule type="cellIs" dxfId="335" priority="30" stopIfTrue="1" operator="greaterThanOrEqual">
      <formula>0.02</formula>
    </cfRule>
  </conditionalFormatting>
  <conditionalFormatting sqref="H85:CF85">
    <cfRule type="cellIs" dxfId="334" priority="25" stopIfTrue="1" operator="lessThanOrEqual">
      <formula>0.01</formula>
    </cfRule>
    <cfRule type="cellIs" dxfId="333" priority="26" stopIfTrue="1" operator="between">
      <formula>0.01</formula>
      <formula>0.0201</formula>
    </cfRule>
    <cfRule type="cellIs" dxfId="332" priority="27" stopIfTrue="1" operator="greaterThanOrEqual">
      <formula>0.02</formula>
    </cfRule>
  </conditionalFormatting>
  <conditionalFormatting sqref="H87:CF87">
    <cfRule type="cellIs" dxfId="331" priority="22" stopIfTrue="1" operator="lessThanOrEqual">
      <formula>0.01</formula>
    </cfRule>
    <cfRule type="cellIs" dxfId="330" priority="23" stopIfTrue="1" operator="between">
      <formula>0.01</formula>
      <formula>0.0201</formula>
    </cfRule>
    <cfRule type="cellIs" dxfId="329" priority="24" stopIfTrue="1" operator="greaterThanOrEqual">
      <formula>0.02</formula>
    </cfRule>
  </conditionalFormatting>
  <conditionalFormatting sqref="H89:CF89">
    <cfRule type="cellIs" dxfId="328" priority="46" stopIfTrue="1" operator="lessThanOrEqual">
      <formula>0.01</formula>
    </cfRule>
    <cfRule type="cellIs" dxfId="327" priority="47" stopIfTrue="1" operator="between">
      <formula>0.01</formula>
      <formula>0.0201</formula>
    </cfRule>
    <cfRule type="cellIs" dxfId="326" priority="48" stopIfTrue="1" operator="greaterThanOrEqual">
      <formula>0.02</formula>
    </cfRule>
  </conditionalFormatting>
  <conditionalFormatting sqref="H91:CF91">
    <cfRule type="cellIs" dxfId="325" priority="19" stopIfTrue="1" operator="lessThanOrEqual">
      <formula>0.01</formula>
    </cfRule>
    <cfRule type="cellIs" dxfId="324" priority="20" stopIfTrue="1" operator="between">
      <formula>0.01</formula>
      <formula>0.0201</formula>
    </cfRule>
    <cfRule type="cellIs" dxfId="323" priority="21" stopIfTrue="1" operator="greaterThanOrEqual">
      <formula>0.02</formula>
    </cfRule>
  </conditionalFormatting>
  <conditionalFormatting sqref="H93:CF93">
    <cfRule type="cellIs" dxfId="322" priority="16" stopIfTrue="1" operator="lessThanOrEqual">
      <formula>0.01</formula>
    </cfRule>
    <cfRule type="cellIs" dxfId="321" priority="17" stopIfTrue="1" operator="between">
      <formula>0.01</formula>
      <formula>0.0201</formula>
    </cfRule>
    <cfRule type="cellIs" dxfId="320" priority="18" stopIfTrue="1" operator="greaterThanOrEqual">
      <formula>0.02</formula>
    </cfRule>
  </conditionalFormatting>
  <conditionalFormatting sqref="H94:CF94">
    <cfRule type="expression" dxfId="319" priority="105" stopIfTrue="1">
      <formula>H95 &lt;= 0.01</formula>
    </cfRule>
    <cfRule type="expression" dxfId="318" priority="106" stopIfTrue="1">
      <formula xml:space="preserve"> H95 &gt;= 0.02</formula>
    </cfRule>
    <cfRule type="expression" dxfId="317" priority="107" stopIfTrue="1">
      <formula xml:space="preserve"> H95 &gt; 0.01</formula>
    </cfRule>
  </conditionalFormatting>
  <conditionalFormatting sqref="H97:CF97">
    <cfRule type="cellIs" dxfId="316" priority="13" stopIfTrue="1" operator="lessThanOrEqual">
      <formula>0.01</formula>
    </cfRule>
    <cfRule type="cellIs" dxfId="315" priority="14" stopIfTrue="1" operator="between">
      <formula>0.01</formula>
      <formula>0.0201</formula>
    </cfRule>
    <cfRule type="cellIs" dxfId="314" priority="15" stopIfTrue="1" operator="greaterThanOrEqual">
      <formula>0.02</formula>
    </cfRule>
  </conditionalFormatting>
  <conditionalFormatting sqref="H99:CF99">
    <cfRule type="cellIs" dxfId="313" priority="10" stopIfTrue="1" operator="lessThanOrEqual">
      <formula>0.01</formula>
    </cfRule>
    <cfRule type="cellIs" dxfId="312" priority="11" stopIfTrue="1" operator="between">
      <formula>0.01</formula>
      <formula>0.0201</formula>
    </cfRule>
    <cfRule type="cellIs" dxfId="311" priority="12" stopIfTrue="1" operator="greaterThanOrEqual">
      <formula>0.02</formula>
    </cfRule>
  </conditionalFormatting>
  <conditionalFormatting sqref="H130:CF130 H137:CF137 H139:CF139">
    <cfRule type="expression" dxfId="310" priority="108" stopIfTrue="1">
      <formula>H131&lt;0.0501</formula>
    </cfRule>
    <cfRule type="expression" dxfId="309" priority="109" stopIfTrue="1">
      <formula>H131&lt;0.07501</formula>
    </cfRule>
    <cfRule type="expression" dxfId="308" priority="110" stopIfTrue="1">
      <formula>H131&gt;0.075</formula>
    </cfRule>
  </conditionalFormatting>
  <conditionalFormatting sqref="H131:CF131">
    <cfRule type="cellIs" dxfId="307" priority="111" stopIfTrue="1" operator="lessThanOrEqual">
      <formula>0.05</formula>
    </cfRule>
    <cfRule type="cellIs" dxfId="306" priority="112" stopIfTrue="1" operator="between">
      <formula>0.05</formula>
      <formula>0.07501</formula>
    </cfRule>
    <cfRule type="cellIs" dxfId="305" priority="113" stopIfTrue="1" operator="greaterThan">
      <formula>0.075</formula>
    </cfRule>
  </conditionalFormatting>
  <conditionalFormatting sqref="H132:CF132">
    <cfRule type="expression" dxfId="304" priority="117" stopIfTrue="1">
      <formula>H133&lt;0.0201</formula>
    </cfRule>
    <cfRule type="expression" dxfId="303" priority="118" stopIfTrue="1">
      <formula>H133&lt;0.0401</formula>
    </cfRule>
    <cfRule type="expression" dxfId="302" priority="119" stopIfTrue="1">
      <formula>H133&gt;0.04</formula>
    </cfRule>
  </conditionalFormatting>
  <conditionalFormatting sqref="H133:CF133">
    <cfRule type="cellIs" dxfId="301" priority="120" stopIfTrue="1" operator="lessThanOrEqual">
      <formula>0.02</formula>
    </cfRule>
    <cfRule type="cellIs" dxfId="300" priority="121" stopIfTrue="1" operator="between">
      <formula>0.02</formula>
      <formula>0.0401</formula>
    </cfRule>
    <cfRule type="cellIs" dxfId="299" priority="122" stopIfTrue="1" operator="greaterThan">
      <formula>0.04</formula>
    </cfRule>
  </conditionalFormatting>
  <conditionalFormatting sqref="H134:CF134">
    <cfRule type="expression" dxfId="298" priority="123" stopIfTrue="1">
      <formula>H135&lt;0.0301</formula>
    </cfRule>
    <cfRule type="expression" dxfId="297" priority="124" stopIfTrue="1">
      <formula>H135&lt;0.0501</formula>
    </cfRule>
    <cfRule type="expression" dxfId="296" priority="125" stopIfTrue="1">
      <formula>H135&gt;0.05</formula>
    </cfRule>
  </conditionalFormatting>
  <conditionalFormatting sqref="H135:CF135">
    <cfRule type="cellIs" dxfId="295" priority="126" stopIfTrue="1" operator="lessThanOrEqual">
      <formula>0.03</formula>
    </cfRule>
    <cfRule type="cellIs" dxfId="294" priority="127" stopIfTrue="1" operator="between">
      <formula>0.03</formula>
      <formula>0.0501</formula>
    </cfRule>
    <cfRule type="cellIs" dxfId="293" priority="128" stopIfTrue="1" operator="greaterThan">
      <formula>0.05</formula>
    </cfRule>
  </conditionalFormatting>
  <conditionalFormatting sqref="H136:CF136">
    <cfRule type="cellIs" dxfId="292" priority="129" stopIfTrue="1" operator="lessThan">
      <formula>201</formula>
    </cfRule>
    <cfRule type="cellIs" dxfId="291" priority="130" stopIfTrue="1" operator="lessThan">
      <formula>501</formula>
    </cfRule>
    <cfRule type="cellIs" dxfId="290" priority="131" stopIfTrue="1" operator="greaterThan">
      <formula>500</formula>
    </cfRule>
  </conditionalFormatting>
  <conditionalFormatting sqref="H138:CF138">
    <cfRule type="cellIs" dxfId="289" priority="132" stopIfTrue="1" operator="lessThan">
      <formula>0.005</formula>
    </cfRule>
    <cfRule type="cellIs" dxfId="288" priority="133" stopIfTrue="1" operator="between">
      <formula>0.005</formula>
      <formula>0.0101</formula>
    </cfRule>
    <cfRule type="cellIs" dxfId="287" priority="134" stopIfTrue="1" operator="greaterThan">
      <formula>0.01</formula>
    </cfRule>
  </conditionalFormatting>
  <conditionalFormatting sqref="H140:CF140">
    <cfRule type="cellIs" dxfId="286" priority="135" stopIfTrue="1" operator="lessThanOrEqual">
      <formula>0.01</formula>
    </cfRule>
    <cfRule type="cellIs" dxfId="285" priority="136" stopIfTrue="1" operator="between">
      <formula>0.01</formula>
      <formula>0.01501</formula>
    </cfRule>
    <cfRule type="cellIs" dxfId="284" priority="137" stopIfTrue="1" operator="greaterThan">
      <formula>0.015</formula>
    </cfRule>
  </conditionalFormatting>
  <conditionalFormatting sqref="H141:CF141">
    <cfRule type="expression" dxfId="283" priority="49" stopIfTrue="1">
      <formula>H142&lt;0.001</formula>
    </cfRule>
    <cfRule type="expression" dxfId="282" priority="50" stopIfTrue="1">
      <formula>H142&lt;0.001501</formula>
    </cfRule>
    <cfRule type="expression" dxfId="281" priority="51" stopIfTrue="1">
      <formula>H142&gt;0.015</formula>
    </cfRule>
  </conditionalFormatting>
  <conditionalFormatting sqref="H142:CF142">
    <cfRule type="cellIs" dxfId="280" priority="144" stopIfTrue="1" operator="lessThanOrEqual">
      <formula>0.001</formula>
    </cfRule>
    <cfRule type="cellIs" dxfId="279" priority="145" stopIfTrue="1" operator="between">
      <formula>0.001</formula>
      <formula>0.001501</formula>
    </cfRule>
    <cfRule type="cellIs" dxfId="278" priority="146" stopIfTrue="1" operator="greaterThan">
      <formula>0.0015</formula>
    </cfRule>
  </conditionalFormatting>
  <conditionalFormatting sqref="H144:CF144">
    <cfRule type="expression" dxfId="277" priority="141" stopIfTrue="1">
      <formula>H145 &lt; 0.25</formula>
    </cfRule>
    <cfRule type="expression" dxfId="276" priority="142" stopIfTrue="1">
      <formula>H145 &gt; 0.4</formula>
    </cfRule>
    <cfRule type="expression" dxfId="275" priority="143" stopIfTrue="1">
      <formula>H145 &gt;= 0.25</formula>
    </cfRule>
  </conditionalFormatting>
  <conditionalFormatting sqref="H145:CF145">
    <cfRule type="cellIs" dxfId="274" priority="138" stopIfTrue="1" operator="lessThan">
      <formula>0.25</formula>
    </cfRule>
    <cfRule type="cellIs" dxfId="273" priority="139" stopIfTrue="1" operator="greaterThan">
      <formula>0.4</formula>
    </cfRule>
    <cfRule type="cellIs" dxfId="272" priority="140" stopIfTrue="1" operator="greaterThanOrEqual">
      <formula>0.25</formula>
    </cfRule>
  </conditionalFormatting>
  <conditionalFormatting sqref="H146:CF146">
    <cfRule type="expression" dxfId="271" priority="147" stopIfTrue="1">
      <formula>H147&lt;0.0251</formula>
    </cfRule>
    <cfRule type="expression" dxfId="270" priority="148" stopIfTrue="1">
      <formula>H147&lt;0.0401</formula>
    </cfRule>
    <cfRule type="expression" dxfId="269" priority="149" stopIfTrue="1">
      <formula>H147&gt;0.04</formula>
    </cfRule>
  </conditionalFormatting>
  <conditionalFormatting sqref="H147:CF147">
    <cfRule type="cellIs" dxfId="268" priority="150" stopIfTrue="1" operator="lessThanOrEqual">
      <formula>0.025</formula>
    </cfRule>
    <cfRule type="cellIs" dxfId="267" priority="151" stopIfTrue="1" operator="between">
      <formula>0.025</formula>
      <formula>0.0401</formula>
    </cfRule>
    <cfRule type="cellIs" dxfId="266" priority="152" stopIfTrue="1" operator="greaterThan">
      <formula>0.04</formula>
    </cfRule>
  </conditionalFormatting>
  <conditionalFormatting sqref="H148:CF148">
    <cfRule type="expression" dxfId="265" priority="153" stopIfTrue="1">
      <formula>H150&lt;0.001</formula>
    </cfRule>
    <cfRule type="expression" dxfId="264" priority="154" stopIfTrue="1">
      <formula>H150&lt;0.001501</formula>
    </cfRule>
    <cfRule type="expression" dxfId="263" priority="155" stopIfTrue="1">
      <formula>H150&gt;0.0015</formula>
    </cfRule>
  </conditionalFormatting>
  <conditionalFormatting sqref="H160:CF160 H162:CF162 H166:CF166 H168:CF168">
    <cfRule type="expression" dxfId="262" priority="156" stopIfTrue="1">
      <formula>H161&lt;0.00501</formula>
    </cfRule>
    <cfRule type="expression" dxfId="261" priority="157" stopIfTrue="1">
      <formula>H161&lt;0.0101</formula>
    </cfRule>
    <cfRule type="expression" dxfId="260" priority="158" stopIfTrue="1">
      <formula>H161&gt;0.01</formula>
    </cfRule>
  </conditionalFormatting>
  <conditionalFormatting sqref="H161:CF161">
    <cfRule type="cellIs" dxfId="259" priority="159" stopIfTrue="1" operator="lessThanOrEqual">
      <formula>0.03</formula>
    </cfRule>
    <cfRule type="cellIs" dxfId="258" priority="160" stopIfTrue="1" operator="greaterThan">
      <formula>0.05</formula>
    </cfRule>
    <cfRule type="cellIs" dxfId="257" priority="161" stopIfTrue="1" operator="between">
      <formula>0.03</formula>
      <formula>0.05</formula>
    </cfRule>
  </conditionalFormatting>
  <conditionalFormatting sqref="H163:CF163">
    <cfRule type="cellIs" dxfId="256" priority="162" stopIfTrue="1" operator="lessThanOrEqual">
      <formula>0.005</formula>
    </cfRule>
    <cfRule type="cellIs" dxfId="255" priority="163" stopIfTrue="1" operator="greaterThan">
      <formula>0.01</formula>
    </cfRule>
    <cfRule type="cellIs" dxfId="254" priority="164" stopIfTrue="1" operator="between">
      <formula>0.005</formula>
      <formula>0.0101</formula>
    </cfRule>
  </conditionalFormatting>
  <conditionalFormatting sqref="H167:CF167">
    <cfRule type="cellIs" dxfId="253" priority="165" stopIfTrue="1" operator="lessThanOrEqual">
      <formula>0.01</formula>
    </cfRule>
    <cfRule type="cellIs" dxfId="252" priority="166" stopIfTrue="1" operator="greaterThan">
      <formula>0.03</formula>
    </cfRule>
    <cfRule type="cellIs" dxfId="251" priority="167" stopIfTrue="1" operator="between">
      <formula>0.01</formula>
      <formula>0.0301</formula>
    </cfRule>
  </conditionalFormatting>
  <conditionalFormatting sqref="H169:CF169">
    <cfRule type="cellIs" dxfId="250" priority="168" stopIfTrue="1" operator="lessThan">
      <formula>0.005</formula>
    </cfRule>
    <cfRule type="cellIs" dxfId="249" priority="169" stopIfTrue="1" operator="greaterThan">
      <formula>0.01</formula>
    </cfRule>
    <cfRule type="cellIs" dxfId="248" priority="170" stopIfTrue="1" operator="between">
      <formula>0.005</formula>
      <formula>0.0101</formula>
    </cfRule>
  </conditionalFormatting>
  <conditionalFormatting sqref="H180:CF180 H186:CF186">
    <cfRule type="expression" dxfId="247" priority="171" stopIfTrue="1">
      <formula>H181&lt;0.02</formula>
    </cfRule>
    <cfRule type="expression" dxfId="246" priority="172" stopIfTrue="1">
      <formula>H181&gt;0.04</formula>
    </cfRule>
    <cfRule type="expression" dxfId="245" priority="173" stopIfTrue="1">
      <formula>H181&lt;0.0401</formula>
    </cfRule>
  </conditionalFormatting>
  <conditionalFormatting sqref="H181:CF181 H187:CF187">
    <cfRule type="cellIs" dxfId="244" priority="174" stopIfTrue="1" operator="lessThan">
      <formula>0.02</formula>
    </cfRule>
    <cfRule type="cellIs" dxfId="243" priority="175" stopIfTrue="1" operator="greaterThan">
      <formula>0.04</formula>
    </cfRule>
    <cfRule type="cellIs" dxfId="242" priority="176" stopIfTrue="1" operator="between">
      <formula>0.02</formula>
      <formula>0.0401</formula>
    </cfRule>
  </conditionalFormatting>
  <conditionalFormatting sqref="H182:CF182 H184:CF184 H207:CF207 H213:CF213">
    <cfRule type="expression" dxfId="241" priority="177" stopIfTrue="1">
      <formula>H183&lt;0.01</formula>
    </cfRule>
    <cfRule type="expression" dxfId="240" priority="178" stopIfTrue="1">
      <formula>H183&gt;0.02</formula>
    </cfRule>
    <cfRule type="expression" dxfId="239" priority="179" stopIfTrue="1">
      <formula>H183&lt;0.0201</formula>
    </cfRule>
  </conditionalFormatting>
  <conditionalFormatting sqref="H183:CF183 H185:CF185">
    <cfRule type="cellIs" dxfId="238" priority="180" stopIfTrue="1" operator="lessThan">
      <formula>0.01</formula>
    </cfRule>
    <cfRule type="cellIs" dxfId="237" priority="181" stopIfTrue="1" operator="greaterThan">
      <formula>0.02</formula>
    </cfRule>
    <cfRule type="cellIs" dxfId="236" priority="182" stopIfTrue="1" operator="between">
      <formula>0.01</formula>
      <formula>0.0201</formula>
    </cfRule>
  </conditionalFormatting>
  <conditionalFormatting sqref="H196:CF196">
    <cfRule type="cellIs" dxfId="235" priority="183" stopIfTrue="1" operator="lessThanOrEqual">
      <formula>0</formula>
    </cfRule>
    <cfRule type="cellIs" dxfId="234" priority="184" stopIfTrue="1" operator="between">
      <formula>1</formula>
      <formula>5</formula>
    </cfRule>
    <cfRule type="cellIs" dxfId="233" priority="185" stopIfTrue="1" operator="greaterThan">
      <formula>5</formula>
    </cfRule>
  </conditionalFormatting>
  <conditionalFormatting sqref="H201:CF201">
    <cfRule type="expression" dxfId="232" priority="186" stopIfTrue="1">
      <formula>H202 &lt;= 0.03</formula>
    </cfRule>
    <cfRule type="expression" dxfId="231" priority="187" stopIfTrue="1">
      <formula xml:space="preserve"> H202 &gt; 0.05</formula>
    </cfRule>
    <cfRule type="expression" dxfId="230" priority="188" stopIfTrue="1">
      <formula xml:space="preserve"> H202 &lt;= 0.05</formula>
    </cfRule>
  </conditionalFormatting>
  <conditionalFormatting sqref="H202:CF202">
    <cfRule type="cellIs" dxfId="229" priority="52" stopIfTrue="1" operator="lessThanOrEqual">
      <formula>0.03</formula>
    </cfRule>
    <cfRule type="cellIs" dxfId="228" priority="53" stopIfTrue="1" operator="between">
      <formula>0.03</formula>
      <formula>0.05</formula>
    </cfRule>
    <cfRule type="cellIs" dxfId="227" priority="54" stopIfTrue="1" operator="greaterThan">
      <formula>0.05</formula>
    </cfRule>
  </conditionalFormatting>
  <conditionalFormatting sqref="H208:CF208 H214:CF214">
    <cfRule type="cellIs" dxfId="226" priority="189" stopIfTrue="1" operator="lessThanOrEqual">
      <formula>0.01</formula>
    </cfRule>
    <cfRule type="cellIs" dxfId="225" priority="190" stopIfTrue="1" operator="greaterThan">
      <formula>0.02</formula>
    </cfRule>
    <cfRule type="cellIs" dxfId="224" priority="191" stopIfTrue="1" operator="between">
      <formula>0.01</formula>
      <formula>0.0201</formula>
    </cfRule>
  </conditionalFormatting>
  <conditionalFormatting sqref="CA82:CF82 H88:CF88">
    <cfRule type="expression" dxfId="223" priority="99" stopIfTrue="1">
      <formula>H83 &lt;= 0.01</formula>
    </cfRule>
    <cfRule type="expression" dxfId="222" priority="100" stopIfTrue="1">
      <formula>H83 &gt;= 0.02</formula>
    </cfRule>
    <cfRule type="expression" dxfId="221" priority="101" stopIfTrue="1">
      <formula>H83 &gt; 0.01</formula>
    </cfRule>
  </conditionalFormatting>
  <hyperlinks>
    <hyperlink ref="F21" location="GRAPHS!A25" display="List Clean To Do's - Address Validation" xr:uid="{00000000-0004-0000-0800-000000000000}"/>
    <hyperlink ref="F34" location="GRAPHS!A80" display="SPU Accounts which should have had at least 1 actual read used on a bill in the past 100 days and haven't" xr:uid="{00000000-0004-0000-0800-000001000000}"/>
    <hyperlink ref="F37" location="GRAPHS!A145" display="LPU Accounts which should have had at least 1 actual read used on a bill in the past 100 days and haven't" xr:uid="{00000000-0004-0000-0800-000002000000}"/>
    <hyperlink ref="F39" location="GRAPHS!A205" display="Accounts which should have had at least 1 actual read used on a bill in the past 300 days and haven't" xr:uid="{00000000-0004-0000-0800-000003000000}"/>
    <hyperlink ref="F51" location="GRAPHS!A265" display="Routes Uploaded Late" xr:uid="{00000000-0004-0000-0800-000004000000}"/>
    <hyperlink ref="F53" location="GRAPHS!A325" display="Conventional Pending Field Activities (past scheduled date)" xr:uid="{00000000-0004-0000-0800-000005000000}"/>
    <hyperlink ref="F62" location="GRAPHS!A385" display="Unbilled Service Agreements - Inception to date" xr:uid="{00000000-0004-0000-0800-000006000000}"/>
    <hyperlink ref="F146" location="GRAPHS!A505" display="Refund To Do's in excess of 60 days" xr:uid="{00000000-0004-0000-0800-000007000000}"/>
    <hyperlink ref="F166" location="GRAPHS!A625" display="Conventional Unallocated Payments " xr:uid="{00000000-0004-0000-0800-000008000000}"/>
    <hyperlink ref="F225" location="GRAPHS!A685" display="- Inception To Date" xr:uid="{00000000-0004-0000-0800-000009000000}"/>
    <hyperlink ref="F148" location="GRAPHS!A560" display="Number of active customers linked to zero interest rate" xr:uid="{00000000-0004-0000-0800-00000A000000}"/>
    <hyperlink ref="F82" location="GRAPHS!A445" display="No. of active customers billed on zero consumption" xr:uid="{00000000-0004-0000-0800-00000B000000}"/>
    <hyperlink ref="F84" location="GRAPHS!A445" display="No. of active customers billed on zero consumption" xr:uid="{00000000-0004-0000-0800-00000C000000}"/>
    <hyperlink ref="F86" location="GRAPHS!A445" display="No. of active customers billed on zero consumption" xr:uid="{00000000-0004-0000-0800-00000D000000}"/>
  </hyperlinks>
  <pageMargins left="0.7" right="0.7" top="0.75" bottom="0.75" header="0.3" footer="0.3"/>
  <pageSetup orientation="portrait" r:id="rId1"/>
  <headerFooter>
    <oddFooter>&amp;L&amp;1#&amp;"Calibri"&amp;10 Sensitivity: Secret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7773453001EB4B8A3B065EA7CF87FF" ma:contentTypeVersion="1" ma:contentTypeDescription="Create a new document." ma:contentTypeScope="" ma:versionID="9564d1bc3666874967ecb28de6733c95">
  <xsd:schema xmlns:xsd="http://www.w3.org/2001/XMLSchema" xmlns:xs="http://www.w3.org/2001/XMLSchema" xmlns:p="http://schemas.microsoft.com/office/2006/metadata/properties" xmlns:ns2="49fbc061-21eb-4548-9af8-742f5653b46b" targetNamespace="http://schemas.microsoft.com/office/2006/metadata/properties" ma:root="true" ma:fieldsID="495c847d630f36911871c6cd7555042b" ns2:_="">
    <xsd:import namespace="49fbc061-21eb-4548-9af8-742f5653b46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fbc061-21eb-4548-9af8-742f5653b46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031BF8-3813-47E3-A206-2CE523F54A05}">
  <ds:schemaRefs>
    <ds:schemaRef ds:uri="http://schemas.microsoft.com/sharepoint/v3/contenttype/forms"/>
  </ds:schemaRefs>
</ds:datastoreItem>
</file>

<file path=customXml/itemProps2.xml><?xml version="1.0" encoding="utf-8"?>
<ds:datastoreItem xmlns:ds="http://schemas.openxmlformats.org/officeDocument/2006/customXml" ds:itemID="{CF4A67AD-A166-4C13-9B65-4EBAD0569C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fbc061-21eb-4548-9af8-742f5653b4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92CAED-2FF5-4AFA-A007-EB7BCF9B4926}">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dd17a35c-9c67-4dda-b948-74ee3b80cf57}" enabled="1" method="Privileged" siteId="{93aedbdc-cc67-4652-aa12-d250a876ae7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EASTERN CAPE</vt:lpstr>
      <vt:lpstr>FREE STATE</vt:lpstr>
      <vt:lpstr>GAUTENG</vt:lpstr>
      <vt:lpstr>KZN</vt:lpstr>
      <vt:lpstr>LIMPOPO</vt:lpstr>
      <vt:lpstr>MPUMALANGA</vt:lpstr>
      <vt:lpstr>NORTH WEST</vt:lpstr>
      <vt:lpstr>NORTHERN CAPE</vt:lpstr>
      <vt:lpstr>WESTERN CAPE</vt:lpstr>
      <vt:lpstr>KSACS</vt:lpstr>
      <vt:lpstr>Currency</vt:lpstr>
      <vt:lpstr>BOQ FREE STATE</vt:lpstr>
      <vt:lpstr>BOQ EASTERN CAPE</vt:lpstr>
      <vt:lpstr>KWAZULU NATAL</vt:lpstr>
      <vt:lpstr>BOQ GAUTENG</vt:lpstr>
      <vt:lpstr>BOQ NORTHERN CAPE</vt:lpstr>
      <vt:lpstr>BOQ WESTERN CAPE</vt:lpstr>
      <vt:lpstr>BOQ MPUMALANGA</vt:lpstr>
      <vt:lpstr>BOQ NORTH WEST</vt:lpstr>
      <vt:lpstr>BOQ LIMPOPO</vt:lpstr>
      <vt:lpstr>AMI breakdown</vt:lpstr>
      <vt:lpstr>'BOQ EASTERN CAPE'!Print_Area</vt:lpstr>
    </vt:vector>
  </TitlesOfParts>
  <Manager/>
  <Company>CICS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H_WS</dc:creator>
  <cp:keywords/>
  <dc:description/>
  <cp:lastModifiedBy>Marius Putter</cp:lastModifiedBy>
  <cp:revision/>
  <cp:lastPrinted>2025-08-19T13:18:42Z</cp:lastPrinted>
  <dcterms:created xsi:type="dcterms:W3CDTF">2009-05-06T09:04:35Z</dcterms:created>
  <dcterms:modified xsi:type="dcterms:W3CDTF">2025-11-17T12:21:33Z</dcterms:modified>
  <cp:category>::ODMA\GRPWISE\GT_HWH_College.HWH4.CC&amp;B Support Centre:4386.1</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0x010100EF7773453001EB4B8A3B065EA7CF87FF</vt:lpwstr>
  </property>
  <property fmtid="{D5CDD505-2E9C-101B-9397-08002B2CF9AE}" pid="3" name="MSIP_Label_dd17a35c-9c67-4dda-b948-74ee3b80cf57_Enabled">
    <vt:lpwstr>True</vt:lpwstr>
  </property>
  <property fmtid="{D5CDD505-2E9C-101B-9397-08002B2CF9AE}" pid="4" name="MSIP_Label_dd17a35c-9c67-4dda-b948-74ee3b80cf57_SiteId">
    <vt:lpwstr>93aedbdc-cc67-4652-aa12-d250a876ae79</vt:lpwstr>
  </property>
  <property fmtid="{D5CDD505-2E9C-101B-9397-08002B2CF9AE}" pid="5" name="MSIP_Label_dd17a35c-9c67-4dda-b948-74ee3b80cf57_Ref">
    <vt:lpwstr>https://api.informationprotection.azure.com/api/93aedbdc-cc67-4652-aa12-d250a876ae79</vt:lpwstr>
  </property>
  <property fmtid="{D5CDD505-2E9C-101B-9397-08002B2CF9AE}" pid="6" name="MSIP_Label_dd17a35c-9c67-4dda-b948-74ee3b80cf57_SetBy">
    <vt:lpwstr>LuckayHJ@eskom.co.za</vt:lpwstr>
  </property>
  <property fmtid="{D5CDD505-2E9C-101B-9397-08002B2CF9AE}" pid="7" name="MSIP_Label_dd17a35c-9c67-4dda-b948-74ee3b80cf57_SetDate">
    <vt:lpwstr>2019-06-04T10:10:43.2037181+02:00</vt:lpwstr>
  </property>
  <property fmtid="{D5CDD505-2E9C-101B-9397-08002B2CF9AE}" pid="8" name="MSIP_Label_dd17a35c-9c67-4dda-b948-74ee3b80cf57_Name">
    <vt:lpwstr>Public</vt:lpwstr>
  </property>
  <property fmtid="{D5CDD505-2E9C-101B-9397-08002B2CF9AE}" pid="9" name="MSIP_Label_dd17a35c-9c67-4dda-b948-74ee3b80cf57_Application">
    <vt:lpwstr>Microsoft Azure Information Protection</vt:lpwstr>
  </property>
  <property fmtid="{D5CDD505-2E9C-101B-9397-08002B2CF9AE}" pid="10" name="MSIP_Label_dd17a35c-9c67-4dda-b948-74ee3b80cf57_Extended_MSFT_Method">
    <vt:lpwstr>Manual</vt:lpwstr>
  </property>
  <property fmtid="{D5CDD505-2E9C-101B-9397-08002B2CF9AE}" pid="11" name="Sensitivity">
    <vt:lpwstr>Public</vt:lpwstr>
  </property>
</Properties>
</file>