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21756201\Desktop\DEPARTMENTAL BID DOCUMENTS\EDUCATION BID DOCUMENTS\"/>
    </mc:Choice>
  </mc:AlternateContent>
  <xr:revisionPtr revIDLastSave="0" documentId="8_{7EA95705-D40D-4D4B-9B57-6BBB37349609}" xr6:coauthVersionLast="47" xr6:coauthVersionMax="47" xr10:uidLastSave="{00000000-0000-0000-0000-000000000000}"/>
  <bookViews>
    <workbookView xWindow="-120" yWindow="-120" windowWidth="29040" windowHeight="15840" xr2:uid="{00000000-000D-0000-FFFF-FFFF00000000}"/>
  </bookViews>
  <sheets>
    <sheet name="FAKKEL" sheetId="1" r:id="rId1"/>
    <sheet name="JOHAN SLABBERT" sheetId="2" r:id="rId2"/>
    <sheet name="NOBILIS" sheetId="3" r:id="rId3"/>
    <sheet name="ORION" sheetId="4" r:id="rId4"/>
    <sheet name="QELO" sheetId="5" r:id="rId5"/>
    <sheet name="MALUTI" sheetId="6" r:id="rId6"/>
    <sheet name="LADYBRAND" sheetId="7" r:id="rId7"/>
    <sheet name="DR BOHMER AND TOTALS" sheetId="8" r:id="rId8"/>
  </sheets>
  <definedNames>
    <definedName name="_xlnm.Print_Area" localSheetId="0">FAKKEL!$A$1:$L$112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93" i="8" l="1"/>
  <c r="J92" i="8"/>
  <c r="J91" i="8"/>
  <c r="J89" i="8"/>
  <c r="J88" i="8"/>
  <c r="H111" i="1"/>
  <c r="H61" i="8"/>
  <c r="G90" i="8" l="1"/>
  <c r="H50" i="4"/>
  <c r="H49" i="4" l="1"/>
  <c r="G49" i="4"/>
  <c r="J26" i="7"/>
  <c r="H26" i="7"/>
  <c r="I26" i="7"/>
  <c r="G26" i="7"/>
  <c r="H38" i="6"/>
  <c r="G56" i="4"/>
  <c r="G69" i="4" s="1"/>
  <c r="H67" i="4"/>
  <c r="H69" i="4" s="1"/>
  <c r="G62" i="4"/>
  <c r="G67" i="4" s="1"/>
  <c r="G50" i="4"/>
  <c r="J41" i="3"/>
  <c r="H41" i="3"/>
  <c r="G41" i="3"/>
  <c r="J48" i="2"/>
  <c r="H56" i="4"/>
  <c r="G51" i="4"/>
  <c r="I83" i="8"/>
  <c r="H83" i="8"/>
  <c r="G83" i="8"/>
  <c r="F83" i="8"/>
  <c r="I67" i="8"/>
  <c r="H67" i="8"/>
  <c r="G67" i="8"/>
  <c r="F67" i="8"/>
  <c r="I61" i="8"/>
  <c r="G61" i="8"/>
  <c r="F61" i="8"/>
  <c r="I35" i="8"/>
  <c r="H35" i="8"/>
  <c r="G35" i="8"/>
  <c r="F35" i="8"/>
  <c r="I27" i="8"/>
  <c r="H27" i="8"/>
  <c r="G27" i="8"/>
  <c r="F27" i="8"/>
  <c r="I24" i="7"/>
  <c r="H24" i="7"/>
  <c r="G24" i="7"/>
  <c r="F24" i="7"/>
  <c r="I12" i="7"/>
  <c r="H12" i="7"/>
  <c r="H93" i="8" s="1"/>
  <c r="G12" i="7"/>
  <c r="G93" i="8" s="1"/>
  <c r="F12" i="7"/>
  <c r="I36" i="6"/>
  <c r="I38" i="6" s="1"/>
  <c r="H36" i="6"/>
  <c r="G36" i="6"/>
  <c r="G38" i="6" s="1"/>
  <c r="F36" i="6"/>
  <c r="I22" i="6"/>
  <c r="H22" i="6"/>
  <c r="G22" i="6"/>
  <c r="F22" i="6"/>
  <c r="I14" i="6"/>
  <c r="H14" i="6"/>
  <c r="G14" i="6"/>
  <c r="G92" i="8" s="1"/>
  <c r="F14" i="6"/>
  <c r="I13" i="5"/>
  <c r="I91" i="8" s="1"/>
  <c r="H13" i="5"/>
  <c r="H91" i="8" s="1"/>
  <c r="G13" i="5"/>
  <c r="G91" i="8" s="1"/>
  <c r="F13" i="5"/>
  <c r="I67" i="4"/>
  <c r="I69" i="4" s="1"/>
  <c r="F67" i="4"/>
  <c r="I56" i="4"/>
  <c r="F56" i="4"/>
  <c r="I44" i="4"/>
  <c r="H44" i="4"/>
  <c r="G44" i="4"/>
  <c r="F44" i="4"/>
  <c r="I27" i="4"/>
  <c r="H27" i="4"/>
  <c r="G27" i="4"/>
  <c r="F27" i="4"/>
  <c r="I15" i="4"/>
  <c r="I90" i="8" s="1"/>
  <c r="J90" i="8" s="1"/>
  <c r="H15" i="4"/>
  <c r="G15" i="4"/>
  <c r="F15" i="4"/>
  <c r="I39" i="3"/>
  <c r="H39" i="3"/>
  <c r="G39" i="3"/>
  <c r="F39" i="3"/>
  <c r="I24" i="3"/>
  <c r="H24" i="3"/>
  <c r="G24" i="3"/>
  <c r="F24" i="3"/>
  <c r="I10" i="3"/>
  <c r="I41" i="3" s="1"/>
  <c r="H10" i="3"/>
  <c r="G10" i="3"/>
  <c r="F10" i="3"/>
  <c r="I46" i="2"/>
  <c r="H46" i="2"/>
  <c r="G46" i="2"/>
  <c r="F46" i="2"/>
  <c r="I36" i="2"/>
  <c r="I48" i="2" s="1"/>
  <c r="H36" i="2"/>
  <c r="G36" i="2"/>
  <c r="F36" i="2"/>
  <c r="I19" i="2"/>
  <c r="I88" i="8" s="1"/>
  <c r="H19" i="2"/>
  <c r="H88" i="8" s="1"/>
  <c r="G19" i="2"/>
  <c r="G88" i="8" s="1"/>
  <c r="F19" i="2"/>
  <c r="K109" i="1"/>
  <c r="J109" i="1"/>
  <c r="I109" i="1"/>
  <c r="G109" i="1"/>
  <c r="K102" i="1"/>
  <c r="J102" i="1"/>
  <c r="I102" i="1"/>
  <c r="G102" i="1"/>
  <c r="K96" i="1"/>
  <c r="J96" i="1"/>
  <c r="I96" i="1"/>
  <c r="G96" i="1"/>
  <c r="K80" i="1"/>
  <c r="J80" i="1"/>
  <c r="I80" i="1"/>
  <c r="G80" i="1"/>
  <c r="K68" i="1"/>
  <c r="J68" i="1"/>
  <c r="I68" i="1"/>
  <c r="G68" i="1"/>
  <c r="K58" i="1"/>
  <c r="J58" i="1"/>
  <c r="I58" i="1"/>
  <c r="G58" i="1"/>
  <c r="K51" i="1"/>
  <c r="J51" i="1"/>
  <c r="I51" i="1"/>
  <c r="G51" i="1"/>
  <c r="K32" i="1"/>
  <c r="J32" i="1"/>
  <c r="I32" i="1"/>
  <c r="G32" i="1"/>
  <c r="K24" i="1"/>
  <c r="J24" i="1"/>
  <c r="I24" i="1"/>
  <c r="G24" i="1"/>
  <c r="I87" i="8" l="1"/>
  <c r="K111" i="1"/>
  <c r="H87" i="8"/>
  <c r="J111" i="1"/>
  <c r="G87" i="8"/>
  <c r="I111" i="1"/>
  <c r="L111" i="1" s="1"/>
  <c r="J38" i="6"/>
  <c r="I84" i="8"/>
  <c r="G84" i="8"/>
  <c r="H84" i="8"/>
  <c r="G94" i="8"/>
  <c r="J15" i="5"/>
  <c r="H92" i="8"/>
  <c r="I92" i="8"/>
  <c r="J69" i="4"/>
  <c r="H90" i="8"/>
  <c r="G48" i="2"/>
  <c r="H48" i="2"/>
  <c r="H94" i="8"/>
  <c r="I94" i="8"/>
  <c r="I93" i="8"/>
  <c r="G89" i="8"/>
  <c r="H89" i="8"/>
  <c r="I89" i="8"/>
  <c r="J94" i="8" l="1"/>
  <c r="J87" i="8"/>
  <c r="G95" i="8"/>
  <c r="J84" i="8"/>
  <c r="H95" i="8"/>
  <c r="I95" i="8"/>
  <c r="J95" i="8" l="1"/>
  <c r="C97" i="8"/>
  <c r="G97" i="8"/>
</calcChain>
</file>

<file path=xl/sharedStrings.xml><?xml version="1.0" encoding="utf-8"?>
<sst xmlns="http://schemas.openxmlformats.org/spreadsheetml/2006/main" count="1232" uniqueCount="596">
  <si>
    <t>A</t>
  </si>
  <si>
    <t>SCHOOLS OF SKILLS</t>
  </si>
  <si>
    <t>SASOLBURG: Fakkel School of Skiils, Sasolburg, 18 Jan Smuts Street,  Sasolburg, 1947</t>
  </si>
  <si>
    <t>KROONSTAAD: Johan Slabbert School of Skills, Kroonstad,  Du  Toit Straat,  Private  bag X26, Kroonstad,  9500</t>
  </si>
  <si>
    <t>WELKOM: Nobilis School of Skills, Naboom 5, Virginia, 9430</t>
  </si>
  <si>
    <t>WELKOM: Orion School of Skills, Oribi Street Doorn, Welkom, 9459</t>
  </si>
  <si>
    <t>BLOEMFONTEIN: Bohmer School of Skills, Walter Sisulu Road, Universitas, Bloemfontein, 9300</t>
  </si>
  <si>
    <t>BOTSHABELO: Qelo School of Skills, 270 Section D, Botshabelo, 9781</t>
  </si>
  <si>
    <t>LADYBRAND: Ladybrand School Of Skills, Collins Street, Ladybrand, 9745</t>
  </si>
  <si>
    <t>BETHELHEM: Maluti Hoogland, 28 Union St, Bethelhem, 9701</t>
  </si>
  <si>
    <t>Company Name:…..................................</t>
  </si>
  <si>
    <t>Signature:…..............................................</t>
  </si>
  <si>
    <t xml:space="preserve">FAKKEL SCHOOL OF SKILLS </t>
  </si>
  <si>
    <t>A1</t>
  </si>
  <si>
    <t xml:space="preserve">Motor Mechanics - (Non-Consumable) </t>
  </si>
  <si>
    <t>Item</t>
  </si>
  <si>
    <t xml:space="preserve">Description </t>
  </si>
  <si>
    <t xml:space="preserve">Quantity </t>
  </si>
  <si>
    <t>Unit Price</t>
  </si>
  <si>
    <t>Total Price (VAT Included)</t>
  </si>
  <si>
    <t>1.1</t>
  </si>
  <si>
    <t>Engine and Oil pressure test kit (11 piece)</t>
  </si>
  <si>
    <t>Is an instrument that monitors the oil pressure in your vehicle. This instrument not only tells you how much oil remains in your vehicle, but it is also an indicator of the general health of your engine.</t>
  </si>
  <si>
    <t>1.3</t>
  </si>
  <si>
    <t>Standing toolbox (103 pieces)</t>
  </si>
  <si>
    <t>Is a metal or plastic box which contains general tools that you need at home, for example to do repairs in your house or car.</t>
  </si>
  <si>
    <t>1.4</t>
  </si>
  <si>
    <t>Allen/spline socket set (46 piece)</t>
  </si>
  <si>
    <t>Is a small L shaped or T shaped tool with a 6-sided hexagonal tip which is used to loosen hex socket screws or bolts.</t>
  </si>
  <si>
    <t>1.5</t>
  </si>
  <si>
    <t>Battery Charger (12V/24V)</t>
  </si>
  <si>
    <t>Is a device that provides Direct Current (DC) to the battery to restore the used-up electrolyte.</t>
  </si>
  <si>
    <t>1.7</t>
  </si>
  <si>
    <t xml:space="preserve">Tyre inflator </t>
  </si>
  <si>
    <t>Is used to measure the pressure of the tyres of a car, motorbike or any vehicle that uses inflated tyres</t>
  </si>
  <si>
    <t>TOTAL</t>
  </si>
  <si>
    <t xml:space="preserve">Panel Beating and Spray painting  (Consumable) </t>
  </si>
  <si>
    <t>Drill bits set (100 Piece)</t>
  </si>
  <si>
    <t>Drill bit sets include a collection of drill bits, typically featuring a range of sizes to ensure suitability for different applications. Drill bits are the tools which allow drills to cut holes into different materials through the application of circular torque, or rotational force made from stainless steel.</t>
  </si>
  <si>
    <t>1.2</t>
  </si>
  <si>
    <t>P40 (115MM) Cutting discs Stainless Steel pack of 10</t>
  </si>
  <si>
    <t>They are used for cutting metals ,shaping and polishing  off.</t>
  </si>
  <si>
    <t>P80 Discs Velcro (100 pieces)</t>
  </si>
  <si>
    <t>Can be used for a universal range of application and materials. Sanding off of coatings and impurities.</t>
  </si>
  <si>
    <t xml:space="preserve">Panel Beating and Spray painting (Non-Consumable) </t>
  </si>
  <si>
    <t>Spray Gun (1.4mm)</t>
  </si>
  <si>
    <t>Spray guns are equipment that can spray paint or varnish using air pressure to apply it or spread it on a surface made from stainless steel.</t>
  </si>
  <si>
    <t>1.6</t>
  </si>
  <si>
    <t>Wheel Creeper (1010 x 370 x 120mm)</t>
  </si>
  <si>
    <t>Enhances the action of getting underneath a stationary car by providing a stable wheel-driven platform to support your body and its movements.</t>
  </si>
  <si>
    <t>1.8</t>
  </si>
  <si>
    <t xml:space="preserve"> 4 Ton Trolley Jack</t>
  </si>
  <si>
    <t>The device is designed to use hydraulic fluid and one-way valves to raise a ram rod so as to lift vehicles in order for the user to be able to change tires.</t>
  </si>
  <si>
    <t>1.9</t>
  </si>
  <si>
    <t>4 piece Spoon and dolly set</t>
  </si>
  <si>
    <t>A spoon dolly is a specialized metalworking tool used in metal shaping and forming processes, particularly in the field of auto body repair and fabrication. It is part of a group of tools known as dollies and hammers, which are used together to shape and contour metal surfaces.</t>
  </si>
  <si>
    <t>1.10</t>
  </si>
  <si>
    <t>50L Compressor</t>
  </si>
  <si>
    <t>An air compressor is a machine that takes ambient air from the surroundings and discharges it at a higher pressure.</t>
  </si>
  <si>
    <t>1.11</t>
  </si>
  <si>
    <t xml:space="preserve">Tyre Pressure Gauge </t>
  </si>
  <si>
    <t>Used to measure the pressure of the tyres of a car, motorbike or any vehicle that uses inflated tyres.</t>
  </si>
  <si>
    <t>1.12</t>
  </si>
  <si>
    <t>Toolbox with tools(85 pieces)</t>
  </si>
  <si>
    <t>A tool box is a metal or plastic box which contains general tools that you need at home, for example to do repairs in your house or car.</t>
  </si>
  <si>
    <t>1.13</t>
  </si>
  <si>
    <t>Angle Grinder (115 mm)</t>
  </si>
  <si>
    <t>Is a handheld power tool that can be used for a variety of metal fabrication jobs that include cutting, grinding, deburring, finishing and polishing.</t>
  </si>
  <si>
    <t>1.14</t>
  </si>
  <si>
    <t>Heat gun  2000W</t>
  </si>
  <si>
    <t>A heat gun comprises a source of heat, usually an electrically heated element or a propane/liquified petroleum gas, a mechanism to move the hot air such as an electric fan, unless gas pressure is sufficient</t>
  </si>
  <si>
    <t>1.15</t>
  </si>
  <si>
    <t>Under coat gun</t>
  </si>
  <si>
    <t>This gun simply screws onto a standard tin of underbody coating material and creates a venturi action that sucks up the material and pushes it through the gun nozzle</t>
  </si>
  <si>
    <t>1.16</t>
  </si>
  <si>
    <t>Dual action palm sander 150mm and loop 2.4 mm</t>
  </si>
  <si>
    <t>Used for shaping putty repair patches and smoothing metal for painting made from steel</t>
  </si>
  <si>
    <t>1.18</t>
  </si>
  <si>
    <t>150 mm Bench grinder (370W)</t>
  </si>
  <si>
    <t>A bench grinder is a power tool that is typically mounted to a workbench or other sturdy surface. It consists of two grinding wheels, each with different grit sizes, which rotate at high speeds.</t>
  </si>
  <si>
    <t>1.19</t>
  </si>
  <si>
    <t>Pop rivet gun( 270mm)</t>
  </si>
  <si>
    <t>The most common use of an aluminium pop rivet gun is to fasten pieces of metal together made from steel.</t>
  </si>
  <si>
    <t>1.20</t>
  </si>
  <si>
    <t xml:space="preserve">3Ton tresal </t>
  </si>
  <si>
    <t>Serves as a safe, secure locking device to prevent accidental disengagement of the load</t>
  </si>
  <si>
    <t>1.21</t>
  </si>
  <si>
    <t>11 Piece Trim removal set</t>
  </si>
  <si>
    <t>Used for removing welding rag, spot weld and grinding excess weld.</t>
  </si>
  <si>
    <t xml:space="preserve">Maintanance (Consumable) </t>
  </si>
  <si>
    <t>2 Piece Reciprocating sawblade (Metal) 150×4,3mm</t>
  </si>
  <si>
    <t>Reciprocating saw blades designed for cutting metal.</t>
  </si>
  <si>
    <t>Jigsaw blades 44×114×114mm</t>
  </si>
  <si>
    <t>A sharp power tool that's used for cutting curvy lines in wood or other materials.</t>
  </si>
  <si>
    <t>2 (Set of 2)</t>
  </si>
  <si>
    <t xml:space="preserve">Maintanace (Non-Consumable) </t>
  </si>
  <si>
    <t xml:space="preserve"> 250 W Mig Inverter Welder</t>
  </si>
  <si>
    <t>MIG welder is used to join metal parts together. It functions to join steel, stainless steel, cast iron, and aluminum. MIG welding is used on sheet metal, pressure vessels, steel structures, pipelines, and automotive parts.</t>
  </si>
  <si>
    <t>Electric impact drill  500W</t>
  </si>
  <si>
    <t>An electric impact drill, also known as an impact driver or impact wrench, is a power tool designed for drilling holes and driving screws or bolts.</t>
  </si>
  <si>
    <t>Reciprocating saw (900W)</t>
  </si>
  <si>
    <t> It is used to cut through a variety of materials, including wood, metal, plastic, and even masonry, which makes it ideal for breaking down walls, removing old fixtures, and taking apart structures.</t>
  </si>
  <si>
    <t>Belt sander( 76×457mm)</t>
  </si>
  <si>
    <t>A sander used in shaping and finishing wood and other materials.</t>
  </si>
  <si>
    <t>1.17</t>
  </si>
  <si>
    <t>Jigsaw</t>
  </si>
  <si>
    <t>Welding (Consumables)</t>
  </si>
  <si>
    <t>CO2 Welding machine</t>
  </si>
  <si>
    <t>The welding machine which supplies a constant voltage. This constant voltage creates a short-circuit arc between the welding wire and the materials to be welded.</t>
  </si>
  <si>
    <t>115mm grinding discs (5 piece pack)</t>
  </si>
  <si>
    <t>These are disc-shaped and tend to feature a ribbed edge that is suitable for grinding rough metal edges with rapid succession</t>
  </si>
  <si>
    <t>5 packs</t>
  </si>
  <si>
    <t>15 Kg Co2 welding wire (1.2m)</t>
  </si>
  <si>
    <t>It is a very heavy-duty welding wire and is much hotter than solid wires and tends to weld the materials of thickness of 18 gauges and beyond. Most of these CO2 Welding Wires in the industry is used in the Metal Inert Gas welding process (MIG)</t>
  </si>
  <si>
    <t>5 rolls</t>
  </si>
  <si>
    <t xml:space="preserve">200mm Wheel wire brush </t>
  </si>
  <si>
    <t>Wire brush designed primarily for cleaning metal prior to welding or removing slag after a weld has been made as well as other brushing applications.</t>
  </si>
  <si>
    <t xml:space="preserve">5L Hand grit soap </t>
  </si>
  <si>
    <t>A solvent free, hand cleaning paste with grit, designed to clean hard working hands. It contains skin conditioning agent to protect the skin.</t>
  </si>
  <si>
    <t xml:space="preserve">MIG wire 0.8mm 5kg </t>
  </si>
  <si>
    <t>Standard 0.8mm Mild steel MIG Wire suitable for use with Argon Mix Shielding gas. This grade is the MIG Wire most commonly used by Fabricators and Welders working with Mild steel.</t>
  </si>
  <si>
    <t>115mm cut-off discs (5 pack)</t>
  </si>
  <si>
    <t>It is used for precise cuts on thin sheet metal, profiles, and small diameter rods, a 1-millimeter Ultra Cut wheel will provide smooth cutting and exceptional control for clean, ultra-precise cuts</t>
  </si>
  <si>
    <t xml:space="preserve">Welding (Non-Consumable) </t>
  </si>
  <si>
    <t>A handheld power tool that can be used for a variety of metal fabrication jobs that include cutting, grinding, deburring, finishing and polishing</t>
  </si>
  <si>
    <t>Engineering Square (100 x 150mm)</t>
  </si>
  <si>
    <t>Engineers squares are used to accurately check and mark angles, or to verify the squareness of straight edges and lines.</t>
  </si>
  <si>
    <t xml:space="preserve">Hydraulic Pipe bender </t>
  </si>
  <si>
    <t>Pipe benders are commonly used in the plumbing trade for bending and shaping a variety of pipes to make them suitable for a wide range of applications and fitting locations.</t>
  </si>
  <si>
    <t>Co2 weldin machine</t>
  </si>
  <si>
    <t>A CO2 welding machine is a relatively new kind of welding machine that is gas-powered. This means that there is no need for a flame, and you do not need any oxygen to weld</t>
  </si>
  <si>
    <t xml:space="preserve">Inverter Arc welders (250A) </t>
  </si>
  <si>
    <t>Arc welding is a type of welding process using an electric arc to create heat to melt and join metals.</t>
  </si>
  <si>
    <t>Cutting torch</t>
  </si>
  <si>
    <t>Blowpipe by which metal is preheated with a flame and then oxidized rapidly and removed by a jet of oxygen issuing centrally through the preheating flame</t>
  </si>
  <si>
    <t xml:space="preserve">2 lb Hammers </t>
  </si>
  <si>
    <t>A tool that has a heavy metal head attached to a handle and that is used for hitting nails or breaking things apart</t>
  </si>
  <si>
    <t xml:space="preserve">Combination square </t>
  </si>
  <si>
    <t>A combination square is a multi-purpose measuring and marking tool used in metalworking, woodworking, and stonemasonry</t>
  </si>
  <si>
    <t>5L Floor paint</t>
  </si>
  <si>
    <t>Floor paint comes in fewer, darker colours than decorative wall paint and is meant to be unobtrusive outside of factory and commercial settings.</t>
  </si>
  <si>
    <t xml:space="preserve">3 pce step drill set  </t>
  </si>
  <si>
    <t>Used for cutting varying hole sizes in material up to 4mm thick without changing the drill bit.</t>
  </si>
  <si>
    <t xml:space="preserve">Scriber </t>
  </si>
  <si>
    <t>A scriber is a hand tool used in metal work to mark lines on workpieces, prior to machining.</t>
  </si>
  <si>
    <t>Woodworking (Consumables)</t>
  </si>
  <si>
    <t xml:space="preserve">Sanding belt </t>
  </si>
  <si>
    <t>A sanding belt used in shaping and finishing wood and other materials.</t>
  </si>
  <si>
    <t>Woodworking (Non-Consumables)</t>
  </si>
  <si>
    <t xml:space="preserve">75 x 533mm 720W Belt sander </t>
  </si>
  <si>
    <t>Jig saw 450W GST 650</t>
  </si>
  <si>
    <t>Panel saw blade 350mm</t>
  </si>
  <si>
    <t>A panel saw blade is a type of cutting tool designed specifically for use with panel saws.</t>
  </si>
  <si>
    <t>1.22</t>
  </si>
  <si>
    <t xml:space="preserve">JOHAN SLABBERT SCHOOL </t>
  </si>
  <si>
    <t>Motor Mechanics (Non-Consumables)</t>
  </si>
  <si>
    <t>Model engine kits</t>
  </si>
  <si>
    <t>Is a small internal combustion engine typically used to power a radio-controlled aircraft, radio-controlled car, radio-controlled boat, free flight, control line aircraft, or ground-running tether car model.</t>
  </si>
  <si>
    <t xml:space="preserve">Compression tester </t>
  </si>
  <si>
    <t>Are used to determine a material's behavior under applied crushing loads, and are typically conducted by applying compressive pressure to a test specimen (usually of either a cuboid or cylindrical geometry) using platens or specialized fixtures on a universal testing machine.</t>
  </si>
  <si>
    <t xml:space="preserve">Load tester </t>
  </si>
  <si>
    <t>It a designed to load test the output of transformer-type, engine- or motor-driven generator welding power sources. This portable unit can be used to test AC or DC welder outputs, and to demonstrate welding equipment to prospective customers.</t>
  </si>
  <si>
    <t>A micrometer is a tool that measures the size of a target by enclosing it.</t>
  </si>
  <si>
    <t xml:space="preserve">195 Compact MIG welder </t>
  </si>
  <si>
    <t>The Mig 195 Welder Dual Comes with a chipping hammer and welding shield. Single-phase, flux wire welding machine for flux (No gas) and Gas welding. The largest users of the Mig Welder are heavy and medium-heavy industries. It's also common for hobbyists and home users.</t>
  </si>
  <si>
    <t>Automotive Electric Multimeter</t>
  </si>
  <si>
    <t>Is a test tool used to measure two or more electrical values—principally voltage (volts), current (amps) and resistance (ohms).</t>
  </si>
  <si>
    <t>Tool box kit (139 pieces)</t>
  </si>
  <si>
    <t>Is a tool used to tighten nuts and bolts to a predetermined torque value</t>
  </si>
  <si>
    <t>2 sets</t>
  </si>
  <si>
    <t>Is a device designed to raise a part of a vehicle via its chassis.</t>
  </si>
  <si>
    <t>Lift consists of two upright columns with four adjustable arms attached to a carriage assembly and two hydraulic cylinders</t>
  </si>
  <si>
    <t xml:space="preserve">Tyre pressure gauge </t>
  </si>
  <si>
    <t>Vernier (150mm)</t>
  </si>
  <si>
    <t>Is defined as a measuring device that is used for the measurement of linear dimensions.</t>
  </si>
  <si>
    <t>Sockets often come as a "socket set" with many different sizes or types of sockets to fit the heads of different-sized fasteners</t>
  </si>
  <si>
    <t>Allen key sets (9 piece T-Handle)</t>
  </si>
  <si>
    <t>Wheel creeper (1010 x 370 x 120mm)</t>
  </si>
  <si>
    <t xml:space="preserve">Welding (Non-Consumables) </t>
  </si>
  <si>
    <t xml:space="preserve">150mm G clamps </t>
  </si>
  <si>
    <t>A type of metal fastening device used to join two or more workpieces together.</t>
  </si>
  <si>
    <t>115mm Angle Grinders</t>
  </si>
  <si>
    <t xml:space="preserve">C clamp grip plier </t>
  </si>
  <si>
    <t>Are used to hold materials in place, usually wood or metal.</t>
  </si>
  <si>
    <t>Core wire MIG/TIG welder (220V)</t>
  </si>
  <si>
    <t>MIG welding uses a continuously-fed electrode wire and shielding gas via a hand-held torch. TIG welding uses a non-consumable tungsten electrode with a shielding gas fed through a supply line and a separate, hand held filler rod that is manually fed into the weld pool.</t>
  </si>
  <si>
    <t xml:space="preserve">Inverter AC/DC welder </t>
  </si>
  <si>
    <t>It converts AC power supply into a lower usable output voltage</t>
  </si>
  <si>
    <t>A plasma cutter or plasma cutting system uses a plasma stream to transfer energy to a conductive work material. The plasma stream is typically formed by forcing a gas such as nitrogen, oxygen, argon — or even air — through a narrow nozzle.</t>
  </si>
  <si>
    <t>Cutting tools used in metalworking to create screw threads, which are helical ridges that allow screws and bolts to be inserted and tightened securely.</t>
  </si>
  <si>
    <t xml:space="preserve">Pedal Spot welder </t>
  </si>
  <si>
    <t>A pedal spot welder, also known as a foot-operated spot welder, is a welding machine used for joining two pieces of metal together through the process of spot welding. Spot welding is a resistance welding technique where metal surfaces are melted and fused together at localized points.</t>
  </si>
  <si>
    <t>Guillotine (1000mm)</t>
  </si>
  <si>
    <t>Machine for beheading by means of a heavy blade that slides down in vertical guides.</t>
  </si>
  <si>
    <t>Welding screen 3m</t>
  </si>
  <si>
    <t>A welding screen is used to create a safe working environment whilst welding. This is done by dispersing UV light eye hazards, providing optical protection and preventing welding splatter and flash burns</t>
  </si>
  <si>
    <t xml:space="preserve">Radial Arm saw </t>
  </si>
  <si>
    <t>Circular saws that cut downward, either with or against the wood grain (rip or crosscut)</t>
  </si>
  <si>
    <t xml:space="preserve">Band saw </t>
  </si>
  <si>
    <t>A power saw with a long, sharp blade consisting of a continuous band of toothed metal stretched between two or more wheels to cut material</t>
  </si>
  <si>
    <t>A tool with an electrical motor that rotates a replaceable drill bit at your choice of speeds to create a hole in a variety of materials.</t>
  </si>
  <si>
    <t>Work on rechargeable batteries, allowing the user to insert a battery pack and instantly have an operating drill without a power cable</t>
  </si>
  <si>
    <t xml:space="preserve">Dovetail jig </t>
  </si>
  <si>
    <t>A device which holds timber in a vertical position so that each dovetail joint can be cut with a router.</t>
  </si>
  <si>
    <t>NOBILIS SCHOOL</t>
  </si>
  <si>
    <t xml:space="preserve">1Kg Fire Extinguishers </t>
  </si>
  <si>
    <t>Applied agent that will cool burning heat, smother fuel or remove oxygen so the fire cannot continue to burn. A portable fire extinguisher can quickly control a small fire if applied by an individual properly trained.</t>
  </si>
  <si>
    <t xml:space="preserve">12V/24V Battery charger </t>
  </si>
  <si>
    <t>A device that provides Direct Current (DC) to the battery to restore the used-up electrolyte.</t>
  </si>
  <si>
    <t>50L Compressor (230 V)</t>
  </si>
  <si>
    <t>A mechanical flowing device designed to increase the pressure of a gas by reducing its volume</t>
  </si>
  <si>
    <t>Welding (Non-Consumables)</t>
  </si>
  <si>
    <t>Angle grinder (115mm)</t>
  </si>
  <si>
    <t>Angle grinder (230mm)</t>
  </si>
  <si>
    <t>A handheld power tool that can be used for a variety of metal fabrication jobs that include cutting, grinding, deburring, finishing and polishing.</t>
  </si>
  <si>
    <t xml:space="preserve">50L Air Compressor </t>
  </si>
  <si>
    <t>Contain compressed or liquefied acetylene; instead they contain acetylene gas dissolved in acetone that is absorbed onto a porous mass within the cylinder.</t>
  </si>
  <si>
    <t>Plasma Cutter (cut 40)</t>
  </si>
  <si>
    <t>Cutting system uses a plasma stream to transfer energy to a conductive work material.</t>
  </si>
  <si>
    <t>Roll slip bender (915mm)</t>
  </si>
  <si>
    <t>Capable of producing constant-radius and pinching/crushing bends in sheet metal.</t>
  </si>
  <si>
    <t xml:space="preserve">Pedal Spot Welder </t>
  </si>
  <si>
    <t>Woodwork and Timber (Non-Consumables)</t>
  </si>
  <si>
    <t>Applied agent that will cool burning heat, smother fuel or remove oxygen so the fire cannot continue to burn.</t>
  </si>
  <si>
    <t>Safety glasses/googles</t>
  </si>
  <si>
    <t>Standard safety glasses are designed to protect against light to moderate impact and flying particles and are constructed of metal or plastic with impact-resistant glass or plastic lenses</t>
  </si>
  <si>
    <t xml:space="preserve">Ear muffs </t>
  </si>
  <si>
    <t>Ear muffs are a type of personal protective equipment (PPE) designed to protect the ears from excessive noise levels, as well as other potential hazards such as flying debris or extreme weather conditions. They consist of ear cups connected by a headband or another means of secure attachment.</t>
  </si>
  <si>
    <t>Electric hand drill</t>
  </si>
  <si>
    <t xml:space="preserve">Jig saw </t>
  </si>
  <si>
    <t xml:space="preserve">Portable belt sander </t>
  </si>
  <si>
    <t>Orbital sander (300W)</t>
  </si>
  <si>
    <t>Hand-held tools that work by rotating themselves elliptically to create a smooth surface.</t>
  </si>
  <si>
    <t xml:space="preserve">Table saw </t>
  </si>
  <si>
    <t>Versatile saws used for cutting across (crosscut) and with (rip) the wood grain.</t>
  </si>
  <si>
    <t>Surface planer</t>
  </si>
  <si>
    <t>Used in the initial preparation of wood, producing flat faces and square edges.</t>
  </si>
  <si>
    <t>Circular saws that cut downward, either with or against the wood grain (rip or crosscut).</t>
  </si>
  <si>
    <t xml:space="preserve">ORION SCHOOL OF SKILLS </t>
  </si>
  <si>
    <t>Panel Beating (Non-Consumables)</t>
  </si>
  <si>
    <t>Fencing Pliers (300mm)</t>
  </si>
  <si>
    <t>Pliers, hand-operated tool for holding and gripping small articles or for bending and cutting wire</t>
  </si>
  <si>
    <t xml:space="preserve">Lock grip U type pliers </t>
  </si>
  <si>
    <t>These pliers have a unique design with a "U" shape, featuring serrated jaws that provide a strong grip when clamped onto an object. Lock grip U-type pliers are primarily used for clamping, holding, or gripping objects securely.</t>
  </si>
  <si>
    <t xml:space="preserve">Lock grip C  pliers </t>
  </si>
  <si>
    <t>These pliers have a C-shaped or C-clamp design, resembling a "C" when viewed from the side. The primary function of lock grip C-type pliers is to clamp or hold objects firmly in place.</t>
  </si>
  <si>
    <t xml:space="preserve">Polisher 180mm </t>
  </si>
  <si>
    <t>A rotary polisher is a type typically used by professionals to restore bodywork and paintwork after panel beating</t>
  </si>
  <si>
    <t xml:space="preserve">Tin Snip left (250mm) </t>
  </si>
  <si>
    <t>These are good for cutting thin gauge metal sheet, metal mesh, and other mainly flat metal items.</t>
  </si>
  <si>
    <t>Tin Snip right (250mm)</t>
  </si>
  <si>
    <t>Right-cutting tin snips have blades that are angled to the right. When holding the tool with the handles facing upward, the blades are positioned to cut a curve or turn to the right side of the material being cut.</t>
  </si>
  <si>
    <t xml:space="preserve">Grip Straight Tin Snip (250mm)
</t>
  </si>
  <si>
    <t>Straight-cut tin snips have straight blades, typically made of hardened steel. They are primarily used for cutting straight lines in sheet metal, aluminum, or other thin materials.</t>
  </si>
  <si>
    <t>Rubber sanding block (3 pack)</t>
  </si>
  <si>
    <t>Remove materials from high areas on uneven surfaces. Rough sand or make cosmetic repairs</t>
  </si>
  <si>
    <t xml:space="preserve">7 piece panel beating kit  </t>
  </si>
  <si>
    <t>A collection of tools used primarily in automotive repair and bodywork. It consists of various specialized tools designed to manipulate and repair vehicle body panels, straighten dents, and restore damaged surfaces.</t>
  </si>
  <si>
    <t xml:space="preserve">Angle Grinder (115mm) </t>
  </si>
  <si>
    <t>It is used for drilling</t>
  </si>
  <si>
    <t>Plumbing (Non-Consumables)</t>
  </si>
  <si>
    <t xml:space="preserve">Copper pipe cutter </t>
  </si>
  <si>
    <t>A pipe cutter uses a sharp cutting wheel to penetrate through the pipe material and cut it off slowly.</t>
  </si>
  <si>
    <t>Shifting spanners (300mm)</t>
  </si>
  <si>
    <t>Shifting spanners are an open-end wrench with a movable jaw, allowing it to be used with different sizes of fastener head rather than just one fastener size.</t>
  </si>
  <si>
    <t>Is a tool used to indicate how parallel (level) or perpendicular (plumb) a surface is relative to the earth.</t>
  </si>
  <si>
    <t>Pipe wrench (600mm)</t>
  </si>
  <si>
    <t>A wrench for gripping and turning a cylindrical object (such as a pipe) usually by use of two serrated jaws so designed as to grip the pipe when turning in one direction only.</t>
  </si>
  <si>
    <t>Waterpump plier (300mm)</t>
  </si>
  <si>
    <t>Water pump pliers are the ideal choice for a great grip and can turn and grip a wide range of industrial workpieces, including bolts and nuts.</t>
  </si>
  <si>
    <t>100L Direct solar geyser kit</t>
  </si>
  <si>
    <t>The direct geyser system pumps the warm water through the vacuum tubes attached to the geyser. The water warms up while running through the solar manifold</t>
  </si>
  <si>
    <t>5.4kw Heat pump</t>
  </si>
  <si>
    <t>An energy-efficient alternative to furnaces and air conditioners for all climates. Like your refrigerator, heat pumps use electricity to transfer heat from a cool space to a warm space, making the cool space cooler and the warm space warmer.</t>
  </si>
  <si>
    <t>Try square (300mm)</t>
  </si>
  <si>
    <t>A woodworking tool used for marking and checking 90° angles on pieces of wood.</t>
  </si>
  <si>
    <t>Marking gauge (200mm)</t>
  </si>
  <si>
    <t>Used in woodworking to mark out lines for cutting or other purposes.</t>
  </si>
  <si>
    <t>Tenon saw (11 Tpi)</t>
  </si>
  <si>
    <t>The tenon saw typically features a narrow, straight-backed blade with fine teeth that are sharpened for making straight cuts and tenon joints.</t>
  </si>
  <si>
    <t>Wood chisel set (6 piece set)</t>
  </si>
  <si>
    <t>A wood chisel is a cutting tool that consists of a flat, sharp metal blade used in woodworking and carpentry for shaping, carving, and cutting wood.</t>
  </si>
  <si>
    <t xml:space="preserve">Claw hammer </t>
  </si>
  <si>
    <t>A hammer with a head that is curved and partially split in the back so that it can be used for pulling out nails.</t>
  </si>
  <si>
    <t>1200W Router (woodworking)</t>
  </si>
  <si>
    <t>A woodworking router is a versatile power tool used for shaping, cutting, and hollowing out areas in wood.</t>
  </si>
  <si>
    <t xml:space="preserve">Cordless drill </t>
  </si>
  <si>
    <t>Cordless drills work on rechargeable batteries, allowing the user to insert a battery pack and instantly have an operating drill without a power cable</t>
  </si>
  <si>
    <t>Jigsaw (600W)</t>
  </si>
  <si>
    <t>Belt sander (76 x 457mm)</t>
  </si>
  <si>
    <t>185mm Skill saw (1200W)</t>
  </si>
  <si>
    <t>A Skil saw is a handheld power tool commonly used in woodworking, construction, and DIY projects.</t>
  </si>
  <si>
    <t>Vernier caliper (150mm)</t>
  </si>
  <si>
    <t>A Vernier caliper is a measuring instrument used for more precise linear measurements than standard rulers or tape measures.</t>
  </si>
  <si>
    <t xml:space="preserve">Micrometer </t>
  </si>
  <si>
    <t>Instrument for making precise linear measurements of dimensions such as diameters, thicknesses, and lengths of solid bodies;</t>
  </si>
  <si>
    <t>Engineering scribe (3 piece set)</t>
  </si>
  <si>
    <t>A scribe is a precision hand tool used in various engineering and metalworking applications. The scribe is an essential tool for creating accurate guidelines before machining, welding, or other precision work.</t>
  </si>
  <si>
    <t>Adjustable ruler (25mm)</t>
  </si>
  <si>
    <t>The ruler can be set to different angles, allowing welders to measure and mark angles accurately. This flexibility is especially useful when working on projects that involve cutting and welding materials at specific angles.</t>
  </si>
  <si>
    <t>Round files (200mm)</t>
  </si>
  <si>
    <t>Machinist's files and, just like half round files, they can be used for creating semicircular grooves, finishing and deburring concave surfaces.</t>
  </si>
  <si>
    <t>90 degree welding clamp (75 x 53mm)</t>
  </si>
  <si>
    <t>Can be used to hold the workpiece at an angle of 90 degrees</t>
  </si>
  <si>
    <t>Woodwork and Timber (Consumables)</t>
  </si>
  <si>
    <t>Cordless drill bit set</t>
  </si>
  <si>
    <t>A cordless drill bit set is a collection of drill bits designed for use with cordless drills. Cordless drills are versatile power tools that are widely used for drilling holes and driving screws in various materials such as wood, metal, plastic, and masonry.</t>
  </si>
  <si>
    <t>5 boxes</t>
  </si>
  <si>
    <t>Screws Jar (4 x 20mm pack of 600)</t>
  </si>
  <si>
    <t>To attach wallboard to studs. But the toothy threads and trumpet-shaped heads make them a tempting choice for other tasks</t>
  </si>
  <si>
    <t>Pneumatic stapler</t>
  </si>
  <si>
    <t>Use compressed air to provide the force that drives a staple into wood, concrete, roofing materials, or plastic.</t>
  </si>
  <si>
    <t xml:space="preserve">5L Handwash </t>
  </si>
  <si>
    <t>Used for washing hands</t>
  </si>
  <si>
    <t>2 bottles</t>
  </si>
  <si>
    <t>Rawl bolts (4 piece pack)</t>
  </si>
  <si>
    <t>Rawl bolts are expansion anchors that are used to secure heavy loads to masonry or concrete surfaces. They consist of a threaded bolt and a sleeve, often made of metal or plastic.</t>
  </si>
  <si>
    <t>15 packs</t>
  </si>
  <si>
    <t xml:space="preserve">QELO SCHOOL OF SKILLS </t>
  </si>
  <si>
    <t>Bath tub (1700 x 700mm)</t>
  </si>
  <si>
    <t>A long plastic, metal, or ceramic container that is filled with water so that you can sit or lie in it to wash your whole body.</t>
  </si>
  <si>
    <t xml:space="preserve">5L Zink </t>
  </si>
  <si>
    <t>Zinc is an alloy popularly used in the manufacture of pipe fittings, including tees and elbows. It can also be used to make pipes themselves. Zinc is useful because it has a low melting point, making it easier to work with than other metals.</t>
  </si>
  <si>
    <t xml:space="preserve">Rivet gun </t>
  </si>
  <si>
    <t>Placed on the rivet, pulling the mandrel into the rivet body, causing it to expand and grip the parts to be joined.</t>
  </si>
  <si>
    <t>Pressure control valve (22mm)</t>
  </si>
  <si>
    <t>Pressure-control valves are found in virtually every hydraulic system, and they assist in a variety of functions, from keeping system pressures safely below a desired upper limit to maintaining a set pressure in part of a circuit.</t>
  </si>
  <si>
    <t xml:space="preserve">Steel square ruler </t>
  </si>
  <si>
    <t>Heavy weight black coated steel measuring square, with measurements of inches in white on one side and centimetre/ millimetres on the other side.</t>
  </si>
  <si>
    <t xml:space="preserve">Compression fitting </t>
  </si>
  <si>
    <t>A type of pipe joint that uses an external screw thread to compress the two ends together.</t>
  </si>
  <si>
    <t xml:space="preserve">Toilet pan </t>
  </si>
  <si>
    <t>The base of the toilet and the part you sit on. It typically attaches to the floor or the wall and contains the bowl which refuse enters and water flushes into.</t>
  </si>
  <si>
    <t xml:space="preserve">Pick </t>
  </si>
  <si>
    <t>Picks are commonly used in plumbing and construction to dig narrow trenches or channels for laying pipes, conduits, or other underground utilities.</t>
  </si>
  <si>
    <t xml:space="preserve">Y-junction connector </t>
  </si>
  <si>
    <t>A Y-junction connector, also known as a Y-connector or Y-coupler, is a type of fitting or component in the shape of the letter "Y." It is designed to split or combine fluid or gas flow into two separate paths.</t>
  </si>
  <si>
    <t>MALUTI HOOGLAND SKOOL/SCHOOL</t>
  </si>
  <si>
    <t>Two post hoist</t>
  </si>
  <si>
    <t>Drawer roller tool set</t>
  </si>
  <si>
    <t>A multi-drawer tool cabinet, designed to work either as a stand-alone tool box, OR, serve as the base for a Tool Chest.</t>
  </si>
  <si>
    <t>Steel work tables are primarily made of steel, providing strength, stability, and resistance to wear and tear. They provide a stable platform for performing various tasks, such as assembly work, repair, maintenance, crafting, or processing in industrial, commercial, or domestic settings.</t>
  </si>
  <si>
    <t>a handheld power tool that can be used for a variety of metal fabrication jobs that include cutting, grinding, deburring, finishing and polishing</t>
  </si>
  <si>
    <t>The pedestal drill has a long column which stands on the floor. This means it is capable of being used to drill large pieces of materials and produce larger holes. This is because the table can be lowered allowing long pieces of material to be positioned into the machine for drilling</t>
  </si>
  <si>
    <t>Welding Helmets</t>
  </si>
  <si>
    <t>A welding helmet is a type of personal protective equipment used in performing certain types of welding to protect the eyes, face, and neck from flash burn, sparks, infrared and ultraviolet light, and intense heat</t>
  </si>
  <si>
    <t>Vise grips set (2 piece set, 250mm and 125mm)</t>
  </si>
  <si>
    <t>Locking pliers (also called Vise-Grips, a vice grip, Mole wrench or mole grips) are pliers that can be locked into position, using an "over-center" cam action</t>
  </si>
  <si>
    <t>P40 (115MM) Cutting discs Stainless Steel (pack of 10)</t>
  </si>
  <si>
    <t>Hacksaw Blades 24 TPI( 100 piece per pack)</t>
  </si>
  <si>
    <t>Hacksaw blades vary by length, material, and TPI (teeth-per-inch). Length: Most hacksaw blades are 150, 254, or 300 mm long (6, 10, or 12 inches). Material: Common materials are classified by: Bimetal material: Bimetal hacksaw blades typically have high speed steel teeth electron beam welded onto spring steel.</t>
  </si>
  <si>
    <t>Welding (Non-consumables)</t>
  </si>
  <si>
    <t>Guilotine Shear (1000mm)</t>
  </si>
  <si>
    <t>Cordless drill</t>
  </si>
  <si>
    <t>Vice grips set (2 piece set, 250mm and 125mm)</t>
  </si>
  <si>
    <t>Chipping Hammers (5 piece pack)</t>
  </si>
  <si>
    <t>Welding or chipping hammers are used to clean and remove slag from welds (dressing) and can also be used for boiler scaling applications</t>
  </si>
  <si>
    <t>Bench vice (105 mm)</t>
  </si>
  <si>
    <t>Bench vice, is a mechanical device used to securely hold an object in place while work is being done on it. It is an essential tool in woodworking, metalworking, and other crafts where a stable and firm grip on a workpiece is necessary. The bench vise is typically mounted to a workbench or other sturdy surface, providing a stable platform for various tasks.</t>
  </si>
  <si>
    <t>Welding screen (3m x 2m)</t>
  </si>
  <si>
    <t>LADYBRAND SCHOOL OF SKILLS</t>
  </si>
  <si>
    <t>Stand drill 16mm 3/5 hp</t>
  </si>
  <si>
    <t>A stand drill, also known as a drill press, is a fixed power tool used for drilling precise and accurate holes in various materials.</t>
  </si>
  <si>
    <t>Bench grinder sander tool</t>
  </si>
  <si>
    <t>A bench grinder is an appliance that is used to sharpen other tools.</t>
  </si>
  <si>
    <t>200 L Compressor</t>
  </si>
  <si>
    <t>Welding magnets with switch</t>
  </si>
  <si>
    <t>Magnetic workholding solutions that are designed for welding.</t>
  </si>
  <si>
    <t>Metal Files (5 piece pack)</t>
  </si>
  <si>
    <t>Metal files consist of a hardened steel bar with rows of parallel, sharp teeth or ridges known as teeth or cuts. They are used for shaping and smoothing metal surfaces by removing material through abrasion.</t>
  </si>
  <si>
    <t>4 packs</t>
  </si>
  <si>
    <t>Woodworking and Timber (Non-consumables)</t>
  </si>
  <si>
    <t>6" x 9" Belt and Disc sander</t>
  </si>
  <si>
    <t>FM300 dust collector</t>
  </si>
  <si>
    <t>Large suction capacity, supports 2 smaller woodworking machines. Main sleeve 125 mm and branch sleeve with 2 x 100 mm sleeves. Stand with castors, supplied complete with filter sacks and chip sacks.</t>
  </si>
  <si>
    <t>14" Band saw</t>
  </si>
  <si>
    <t>Compound mitre saw</t>
  </si>
  <si>
    <t>Blades that pivot left and right for angled cuts and tilt in a single direction for beveled cuts.</t>
  </si>
  <si>
    <t>300 x 900mm Wood Lathe</t>
  </si>
  <si>
    <t>A wood lathe consists of a horizontal bed or base, a headstock at one end, a tailstock at the opposite end, and a tool rest between them. The lathe also includes a motor that drives the spindle. The primary purpose of a wood lathe is to turn wooden workpieces into various shapes such as bowls, spindles, table legs, furniture components, or decorative items.</t>
  </si>
  <si>
    <t>Martlet table saw 250mm</t>
  </si>
  <si>
    <t>Are versatile saws used for cutting across (crosscut) and with (rip) the wood grain.</t>
  </si>
  <si>
    <t>560mm Drum Sander</t>
  </si>
  <si>
    <t xml:space="preserve">A drum sander is a woodworking machine designed for sanding and smoothing large wooden surfaces efficiently. </t>
  </si>
  <si>
    <t>DR. BOHMER SCHOOL OF SKILLS</t>
  </si>
  <si>
    <t>Motor Mechanics (Non-Consumable)</t>
  </si>
  <si>
    <t>Multi-meter</t>
  </si>
  <si>
    <t>Angle Grinder 115mm</t>
  </si>
  <si>
    <t>Belt sander</t>
  </si>
  <si>
    <t>Cutt-off saw</t>
  </si>
  <si>
    <t>A cut off saw is a simple, yet powerful cutting tool used widely in metal cutting.</t>
  </si>
  <si>
    <t>Drill bits (Steel/Wood/Concrete)</t>
  </si>
  <si>
    <t>2 Sets</t>
  </si>
  <si>
    <t>A set of hand tools used for the insertion and removal of screws.</t>
  </si>
  <si>
    <t>Side Cutter</t>
  </si>
  <si>
    <t>Side cutters are used on wire and the leads of electronic components, as well as to strip insulation.</t>
  </si>
  <si>
    <t>Pliers</t>
  </si>
  <si>
    <t>Pliers are a tool with two handles at one end and two hard, flat, metal parts at the other. Pliers are used for holding or pulling out things such as nails, or for bending or cutting wire.</t>
  </si>
  <si>
    <t>Ball-pein hammer</t>
  </si>
  <si>
    <t>A type of peining hammer used in metalworking. It has two heads, one flat and the other, called the peen, rounded.</t>
  </si>
  <si>
    <t>The electrode cable is your welding lead, which delivers power to the electrode and attaches to the electrode holder.</t>
  </si>
  <si>
    <t>Vice grip plier</t>
  </si>
  <si>
    <t>Vice 15Omm</t>
  </si>
  <si>
    <t>Vise, device consisting of two parallel jaws for holding a workpiece; one of the jaws is fixed and the other movable by a screw, a lever, or a cam.</t>
  </si>
  <si>
    <t>Square 150mm</t>
  </si>
  <si>
    <t>Wrench</t>
  </si>
  <si>
    <t>Shifting Spanner</t>
  </si>
  <si>
    <t>Welding (Non-Consumable)</t>
  </si>
  <si>
    <t>115mm Angle grinder</t>
  </si>
  <si>
    <t>Chipping hammer</t>
  </si>
  <si>
    <t>An extension cord is a great way to power an arc welder if you don't have a dedicated circuit for it. It is designed to carry electrical power from the power source to the welding equipment, allowing flexibility in positioning the welding machine in different locations.</t>
  </si>
  <si>
    <t>150mm C clamps</t>
  </si>
  <si>
    <t>Welding table clamps are devices used to secure workpieces to a welding table or work surface during welding or fabrication processes. They are essential tools for holding materials firmly in place, preventing movement or distortion while welding, cutting, or grinding.</t>
  </si>
  <si>
    <t>Body punches</t>
  </si>
  <si>
    <t>A punch is a tool used to indent or create a hole through a hard surface. They usually consist of a hard metal rod with a narrow tip at one end and a broad flat "butt" at the other.</t>
  </si>
  <si>
    <t>C clamp grip plier</t>
  </si>
  <si>
    <t>Core wire MIG/TIG welder</t>
  </si>
  <si>
    <t>Corner jig clamp</t>
  </si>
  <si>
    <t>Corner jig clamps in welding are tools designed to hold two workpieces at a right angle, forming a corner joint.</t>
  </si>
  <si>
    <t>Cross drill vice</t>
  </si>
  <si>
    <t>A versatile tool for either the engineer or woodworking enthusiast. Makes precision drilling a breeze by allowing the user to change the X and Y axis positions very quickly.</t>
  </si>
  <si>
    <t>Die grinder 250mm</t>
  </si>
  <si>
    <t>A straight grinder or die grinder is a hand-held power tool with a rotating spindle on which a collet and cutting bit are mounted.</t>
  </si>
  <si>
    <t>Drill bits 1-13mm</t>
  </si>
  <si>
    <t>Drill press</t>
  </si>
  <si>
    <t>The drill press is an essential tool for drilling flat surfaces, achieving excellent results in terms of precision and timing. </t>
  </si>
  <si>
    <t>Heavy Duty-Cut Off Saw 450mm</t>
  </si>
  <si>
    <t>Hydraulic Break press 2.5 meter</t>
  </si>
  <si>
    <t>A hydraulic brake press, also known simply as a hydraulic press brake or just a press brake, is a machine commonly used in metal fabrication, including welding, for bending and shaping sheet metal. It is a versatile tool that employs hydraulic force to apply pressure on the metal workpiece, causing it to deform and take on a desired shape.</t>
  </si>
  <si>
    <t>Inverter AC/DC welder</t>
  </si>
  <si>
    <t>Jobber drill bit set</t>
  </si>
  <si>
    <t>A jobber drill bit is a type of drill bit commonly used for general-purpose drilling tasks. Jobber drill bits are characterized by their medium length, typically longer than stub or screw machine drill bits but shorter than taper-length or extra-long drill bits.</t>
  </si>
  <si>
    <t>Oxy/acetylene bottles, also known as gas cylinders or tanks, are containers that store and transport the gases oxygen (O2) and acetylene (C2H2). These cylinders are commonly used in welding and cutting applications, as the oxy/acetylene gas mixture provides a high-temperature flame suitable for various metalworking processes.</t>
  </si>
  <si>
    <t>Portable Band Saw</t>
  </si>
  <si>
    <t>A portable band saw is a handheld or easily transportable power tool designed for cutting various materials, primarily metal and plastic. Portable band saws are versatile tools commonly used in metalworking, fabrication, construction, and other applications where accurate and efficient cutting is required.</t>
  </si>
  <si>
    <t>Rivet gun</t>
  </si>
  <si>
    <t>The sanding belt is a loop of abrasive material that rotates around two cylindrical drums. It is available in various grits for different levels of material removal and finishing.</t>
  </si>
  <si>
    <t>Workbenches or tables with vices</t>
  </si>
  <si>
    <t>Workbenches or tables with vises are specialized work surfaces designed to provide a sturdy and versatile platform for various tasks. These benches often feature built-in vises, which are devices used for holding workpieces securely in place during tasks such as sawing, drilling, filing, or gluing.</t>
  </si>
  <si>
    <t>Claw hammers</t>
  </si>
  <si>
    <t>A claw hammer is a versatile hand tool commonly used for driving nails and removing them. It features a distinctive dual-sided head with one end for driving nails and the other end, known as the "claw," for pulling nails out of wood.</t>
  </si>
  <si>
    <t>Woodworking Chisels (set)</t>
  </si>
  <si>
    <t>Portable belt sander</t>
  </si>
  <si>
    <t>Orbital sander</t>
  </si>
  <si>
    <t>An orbital sander is a power tool used for sanding and finishing various surfaces. It is commonly employed in woodworking for smoothing and preparing surfaces before painting, staining, or applying finishes.</t>
  </si>
  <si>
    <t>Table Saw (Circular saw floor models)</t>
  </si>
  <si>
    <t>Radial arm saw</t>
  </si>
  <si>
    <t xml:space="preserve">A radial arm saw is a versatile woodworking machine that consists of a circular saw mounted on an arm that can be rotated, adjusted, and extended. This tool is used for a variety of woodworking tasks, including cross-cutting, ripping, mitering, and beveling. </t>
  </si>
  <si>
    <t xml:space="preserve">A surface planer, also known as a thickness planer, is a woodworking machine used to achieve precise thickness and smoothness on boards or lumber. </t>
  </si>
  <si>
    <t>Chisel Mortising machine</t>
  </si>
  <si>
    <t>A chisel mortising machine, also known as a mortiser or mortising machine, is a specialized woodworking tool designed for cutting square or rectangular holes called mortises in wood.</t>
  </si>
  <si>
    <t>Lathe</t>
  </si>
  <si>
    <t xml:space="preserve">A lathe is a machine tool used in woodworking, metalworking, and other machining processes to shape and cut materials symmetrically around an axis of rotation. Lathes are versatile tools that can be used for various operations, including turning, facing, drilling, knurling, and threading. </t>
  </si>
  <si>
    <t>TOTAL PER SCHOOL</t>
  </si>
  <si>
    <t>YEAR ONE</t>
  </si>
  <si>
    <t>YEAR TWO</t>
  </si>
  <si>
    <t>YEAR THREE</t>
  </si>
  <si>
    <t>DR BOHMER SCHOOL OF SKILLS</t>
  </si>
  <si>
    <t>GRAND TOTAL PER YEAR</t>
  </si>
  <si>
    <t>Name and Surname: __________________________</t>
  </si>
  <si>
    <t>Signature: _________________________________</t>
  </si>
  <si>
    <t>Date: ______________________________________</t>
  </si>
  <si>
    <t>2.1</t>
  </si>
  <si>
    <t>2.2</t>
  </si>
  <si>
    <t>2.3</t>
  </si>
  <si>
    <t>2.4</t>
  </si>
  <si>
    <t>2.5</t>
  </si>
  <si>
    <t>2.6</t>
  </si>
  <si>
    <t>2.7</t>
  </si>
  <si>
    <t>2.8</t>
  </si>
  <si>
    <t>2.9</t>
  </si>
  <si>
    <t>2.10</t>
  </si>
  <si>
    <t>2.11</t>
  </si>
  <si>
    <t>2.12</t>
  </si>
  <si>
    <t>3.1</t>
  </si>
  <si>
    <t>3.2</t>
  </si>
  <si>
    <t>3.3</t>
  </si>
  <si>
    <t>3.4</t>
  </si>
  <si>
    <t>3.5</t>
  </si>
  <si>
    <t>3.6</t>
  </si>
  <si>
    <t>3.7</t>
  </si>
  <si>
    <t>3.8</t>
  </si>
  <si>
    <t>3.9</t>
  </si>
  <si>
    <t>3.10</t>
  </si>
  <si>
    <t>3.11</t>
  </si>
  <si>
    <t>3.12</t>
  </si>
  <si>
    <t>4.1</t>
  </si>
  <si>
    <t>4.2</t>
  </si>
  <si>
    <t>4.3</t>
  </si>
  <si>
    <t>4.4</t>
  </si>
  <si>
    <t>4.5</t>
  </si>
  <si>
    <t>4.6</t>
  </si>
  <si>
    <t>4.7</t>
  </si>
  <si>
    <t>5.1</t>
  </si>
  <si>
    <t>5.2</t>
  </si>
  <si>
    <t>5.3</t>
  </si>
  <si>
    <t>5.4</t>
  </si>
  <si>
    <t>5.5</t>
  </si>
  <si>
    <t>5.6</t>
  </si>
  <si>
    <t>1.23</t>
  </si>
  <si>
    <t>3.13</t>
  </si>
  <si>
    <t>3.14</t>
  </si>
  <si>
    <t>3.15</t>
  </si>
  <si>
    <t>3.16</t>
  </si>
  <si>
    <t>3.17</t>
  </si>
  <si>
    <t>3.18</t>
  </si>
  <si>
    <t>3.19</t>
  </si>
  <si>
    <t>3.20</t>
  </si>
  <si>
    <t>3.21</t>
  </si>
  <si>
    <t>5.7</t>
  </si>
  <si>
    <t>5.8</t>
  </si>
  <si>
    <t>5.9</t>
  </si>
  <si>
    <t>5.10</t>
  </si>
  <si>
    <t>5.11</t>
  </si>
  <si>
    <t>5.12</t>
  </si>
  <si>
    <t>Company's name:__________________________</t>
  </si>
  <si>
    <t>JOHAN SLABBERT</t>
  </si>
  <si>
    <t>NOBILIS</t>
  </si>
  <si>
    <t xml:space="preserve">Grand total for three years </t>
  </si>
  <si>
    <t>TOTAL PER YEAR FOR ALL ITEMS ON SCENARIO WHERE QUANTITY OF ONE IS ORDERED FOR EACH AND EVERY ITEM</t>
  </si>
  <si>
    <r>
      <t xml:space="preserve">GRAND TOTAL (ALL 3 YEARS FOR ALL ITEMS AND ALL SCHOOLS) </t>
    </r>
    <r>
      <rPr>
        <b/>
        <sz val="9"/>
        <color theme="1"/>
        <rFont val="Arial Black"/>
        <family val="2"/>
      </rPr>
      <t>ON SCENARIO THAT ONE OF EACH ITEM IS PURCHASED</t>
    </r>
  </si>
  <si>
    <t>ORION</t>
  </si>
  <si>
    <t>QELO</t>
  </si>
  <si>
    <t>Ball Pein Hammer - similar or equal to Gedore</t>
  </si>
  <si>
    <t>MALUTI</t>
  </si>
  <si>
    <t>LADYBRAND</t>
  </si>
  <si>
    <t>DR BOHMER</t>
  </si>
  <si>
    <r>
      <rPr>
        <b/>
        <u val="singleAccounting"/>
        <sz val="11"/>
        <color theme="1"/>
        <rFont val="Arial"/>
        <family val="2"/>
      </rPr>
      <t>Year One:</t>
    </r>
    <r>
      <rPr>
        <b/>
        <sz val="11"/>
        <color theme="1"/>
        <rFont val="Arial"/>
        <family val="2"/>
      </rPr>
      <t xml:space="preserve">
Unit price (Including VAT and Supply and Delivery to specific school)</t>
    </r>
  </si>
  <si>
    <r>
      <rPr>
        <b/>
        <u val="singleAccounting"/>
        <sz val="11"/>
        <color theme="1"/>
        <rFont val="Arial"/>
        <family val="2"/>
      </rPr>
      <t>Year Two:</t>
    </r>
    <r>
      <rPr>
        <b/>
        <sz val="11"/>
        <color theme="1"/>
        <rFont val="Arial"/>
        <family val="2"/>
      </rPr>
      <t xml:space="preserve">
Unit price (Including VAT and Supply and Delivery to specific school)</t>
    </r>
  </si>
  <si>
    <r>
      <rPr>
        <b/>
        <u val="singleAccounting"/>
        <sz val="11"/>
        <color theme="1"/>
        <rFont val="Arial"/>
        <family val="2"/>
      </rPr>
      <t>Year Three:</t>
    </r>
    <r>
      <rPr>
        <b/>
        <sz val="11"/>
        <color theme="1"/>
        <rFont val="Arial"/>
        <family val="2"/>
      </rPr>
      <t xml:space="preserve">
Unit price (Including VAT and Supply and Delivery to specific school)</t>
    </r>
  </si>
  <si>
    <t>Micrometer set (4 pieces)</t>
  </si>
  <si>
    <r>
      <rPr>
        <b/>
        <u val="singleAccounting"/>
        <sz val="9"/>
        <color theme="1"/>
        <rFont val="Arial"/>
        <family val="2"/>
      </rPr>
      <t>Year One:</t>
    </r>
    <r>
      <rPr>
        <b/>
        <sz val="9"/>
        <color theme="1"/>
        <rFont val="Arial"/>
        <family val="2"/>
      </rPr>
      <t xml:space="preserve">
Unit price (Including VAT and Supply and Delivery to specific school)</t>
    </r>
  </si>
  <si>
    <r>
      <rPr>
        <b/>
        <u val="singleAccounting"/>
        <sz val="9"/>
        <color theme="1"/>
        <rFont val="Arial"/>
        <family val="2"/>
      </rPr>
      <t>Year Two:</t>
    </r>
    <r>
      <rPr>
        <b/>
        <sz val="9"/>
        <color theme="1"/>
        <rFont val="Arial"/>
        <family val="2"/>
      </rPr>
      <t xml:space="preserve">
Unit price (Including VAT and Supply and Delivery to specific school)</t>
    </r>
  </si>
  <si>
    <r>
      <rPr>
        <b/>
        <u val="singleAccounting"/>
        <sz val="9"/>
        <color theme="1"/>
        <rFont val="Arial"/>
        <family val="2"/>
      </rPr>
      <t>Year Three:</t>
    </r>
    <r>
      <rPr>
        <b/>
        <sz val="9"/>
        <color theme="1"/>
        <rFont val="Arial"/>
        <family val="2"/>
      </rPr>
      <t xml:space="preserve">
Unit price (Including VAT and Supply and Delivery to specific school)</t>
    </r>
  </si>
  <si>
    <t>TOTALS PER SCHOOL PER YEAR</t>
  </si>
  <si>
    <t>TOTAL PER YEAR FOR ALL SCHOOLS</t>
  </si>
  <si>
    <t>FAKKEL</t>
  </si>
  <si>
    <t>Model engine kits(Plastic)</t>
  </si>
  <si>
    <t>Torque wrench set(32 pieces)</t>
  </si>
  <si>
    <t>Trolley jack(2 Ton Hydraullic )</t>
  </si>
  <si>
    <t xml:space="preserve">2-Post  Lift 4 Ton </t>
  </si>
  <si>
    <t>Plasma cutter (cut 40 Amp 220V)</t>
  </si>
  <si>
    <t>Hand drill 500 W (light duty)</t>
  </si>
  <si>
    <t>Cordless rechargeable lithium-iondrill set(24V)</t>
  </si>
  <si>
    <t>2-Post Lift 4 Ton</t>
  </si>
  <si>
    <t>Oxygen bottles 10 Liter (for welding oxy/acetylene)</t>
  </si>
  <si>
    <t>Impact drill 18V (cordless)</t>
  </si>
  <si>
    <t>Steel work tables(200kg loading capacity)</t>
  </si>
  <si>
    <t>Bench grinder Hbg 150- 150W (15 cm wheel diameter)</t>
  </si>
  <si>
    <t>Compressor 200 L with 2.2  KW output</t>
  </si>
  <si>
    <t>Engine Model (Plastic)</t>
  </si>
  <si>
    <t>Inverter DC Welder  220V</t>
  </si>
  <si>
    <t>Load Tester 12V</t>
  </si>
  <si>
    <t>MIG Welder 130GM with 220V output</t>
  </si>
  <si>
    <t>Complete Toolbox with tools (metal 85 pieces)</t>
  </si>
  <si>
    <t>Screw driver set 6 pieces</t>
  </si>
  <si>
    <t>Cordless drill 24V</t>
  </si>
  <si>
    <t>Extension cords 40 m</t>
  </si>
  <si>
    <t>Screwdrivers (set 6 pieces)</t>
  </si>
  <si>
    <t xml:space="preserve">Woodworking (Non-Consumables)                                 </t>
  </si>
  <si>
    <t>NB:</t>
  </si>
  <si>
    <t>6.1</t>
  </si>
  <si>
    <t>6.2</t>
  </si>
  <si>
    <t>6.3</t>
  </si>
  <si>
    <t>6.4</t>
  </si>
  <si>
    <t>6.5</t>
  </si>
  <si>
    <t>6.6</t>
  </si>
  <si>
    <t>6.7</t>
  </si>
  <si>
    <t>7.1</t>
  </si>
  <si>
    <t>7.2</t>
  </si>
  <si>
    <t>7.3</t>
  </si>
  <si>
    <t>7.4</t>
  </si>
  <si>
    <t>7.5</t>
  </si>
  <si>
    <t>7.6</t>
  </si>
  <si>
    <t>7.7</t>
  </si>
  <si>
    <t>7.8</t>
  </si>
  <si>
    <t>7.9</t>
  </si>
  <si>
    <t>7.10</t>
  </si>
  <si>
    <t>7.11</t>
  </si>
  <si>
    <t>7.12</t>
  </si>
  <si>
    <t>8.1</t>
  </si>
  <si>
    <t>9.1</t>
  </si>
  <si>
    <t>9.2</t>
  </si>
  <si>
    <t>9.3</t>
  </si>
  <si>
    <t>Socket sets (46 pieces)</t>
  </si>
  <si>
    <t>Tap &amp; die set  (60 pieces)</t>
  </si>
  <si>
    <t>Spirit level (450mm)</t>
  </si>
  <si>
    <t>Lead 20m</t>
  </si>
  <si>
    <t>Extension cords 20m</t>
  </si>
  <si>
    <t>Plasma cutter   (cut 40 Amp 220V)</t>
  </si>
  <si>
    <t>Oxy/Acetyl bottles 100kg</t>
  </si>
  <si>
    <t>TOTAL FOR 3 YEARS</t>
  </si>
  <si>
    <t>SPECIFICATIONS AND PRICING SCHEDULE: E8/2025/2026: SUPPLY AND DELIVERY OF TECHNICAL OCCUPATIONAL LTSM FOR SCHOOLS AT SKILLS</t>
  </si>
  <si>
    <t>NOTE: PRICES MUST BE TYPED IN THE WHITE CELLS FOR YEAR ONE TO YEAR THREE.  THE TOTAL AND GRAND TOTAL  PRICES WILL ADD AUTOMATICALLY.  COLUMNS HAVE BEEN FORMATTED, ONLY PUT THE AMOUNTS. Do not put the "R" for rand before you capture the amount as it is already set to automatically put the R. Use a comma if cents are involved (e.g. R2,03 Do not use a full stop).
A HARD COPY SHOULD BE SIGNED  AND THE NAME OF THE COMPANY COMPLETED IN THE SPACE PROVIDED. THE COMPLETED AND SIGNED PRINTED HARD COPIES SHOULD FORM PART OF THE BID DOCUMENTS TO BE SUBMITTED.</t>
  </si>
  <si>
    <t xml:space="preserve">PLEASE NOTE THAT THERE ARE 8 SCHOOLS - ONE SCHOOL PER SHEET.
PRICES MUST BE ALL INCLUSIVE (VAT, SUPPLY AND DELIVERY TO THE MENTIONED  SCHOOLS AT THE UNDER-MENTIONED ADRESSES.) 
BIDDERS SHOULD PRICE PER UNIT. BIDDERS SHOULD QUOTE ON  EACH AND EVERY ITEM FOR ALL EIGHT SCHOOLS AND FOR ALL THREE YEARS. 
IF ALL ITEMS ARE NOT PRICED, YOUR OFFER WILL BE DISQUALIFIED. 
QUANTITIES ARE "AS AND WHEN REQUIRED". NO QUANTITIES CAN BE GUARNTEED AND PURCHASES WILL BE DEPENDING ON NEEDS AND AVAILABLE BUDGET
THE FREE STATE DEPARTMENT OF EDUCATION RESERVES THE RIGHT TO APPOINT ONE OR MORE THAN ONE SERVICE PROVIDER. </t>
  </si>
  <si>
    <t>Pedestal drill (16mm)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</si>
</sst>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164" formatCode="_-[$R-1C09]* #,##0.00_-;\-[$R-1C09]* #,##0.00_-;_-[$R-1C09]* &quot;-&quot;??_-;_-@"/>
    <numFmt numFmtId="165" formatCode="_-&quot;R&quot;* #,##0.00_-;\-&quot;R&quot;* #,##0.00_-;_-&quot;R&quot;* &quot;-&quot;??_-;_-@"/>
    <numFmt numFmtId="166" formatCode="&quot;R&quot;#,##0.00"/>
  </numFmts>
  <fonts count="35" x14ac:knownFonts="1">
    <font>
      <sz val="11"/>
      <color rgb="FF000000"/>
      <name val="Arial"/>
      <scheme val="minor"/>
    </font>
    <font>
      <sz val="12"/>
      <color theme="1"/>
      <name val="Arial"/>
      <family val="2"/>
    </font>
    <font>
      <sz val="11"/>
      <name val="Arial"/>
      <family val="2"/>
    </font>
    <font>
      <b/>
      <sz val="12"/>
      <color theme="1"/>
      <name val="Arial"/>
      <family val="2"/>
    </font>
    <font>
      <sz val="12"/>
      <color rgb="FF0A0A0A"/>
      <name val="Arial"/>
      <family val="2"/>
    </font>
    <font>
      <sz val="11"/>
      <color theme="1"/>
      <name val="Arial"/>
      <family val="2"/>
      <scheme val="minor"/>
    </font>
    <font>
      <sz val="11"/>
      <color rgb="FF000000"/>
      <name val="Arial"/>
      <family val="2"/>
      <scheme val="minor"/>
    </font>
    <font>
      <sz val="8"/>
      <name val="Arial"/>
      <family val="2"/>
      <scheme val="minor"/>
    </font>
    <font>
      <b/>
      <sz val="11"/>
      <color rgb="FF000000"/>
      <name val="Arial"/>
      <family val="2"/>
      <scheme val="minor"/>
    </font>
    <font>
      <sz val="11"/>
      <color rgb="FF000000"/>
      <name val="Arial Black"/>
      <family val="2"/>
    </font>
    <font>
      <b/>
      <sz val="12"/>
      <color theme="1"/>
      <name val="Arial Black"/>
      <family val="2"/>
    </font>
    <font>
      <sz val="11"/>
      <color theme="1"/>
      <name val="Arial Black"/>
      <family val="2"/>
    </font>
    <font>
      <b/>
      <sz val="12"/>
      <color theme="1"/>
      <name val="Arial"/>
      <family val="2"/>
    </font>
    <font>
      <b/>
      <sz val="12"/>
      <name val="Arial"/>
      <family val="2"/>
    </font>
    <font>
      <sz val="9"/>
      <color rgb="FF000000"/>
      <name val="Arial Black"/>
      <family val="2"/>
    </font>
    <font>
      <sz val="9"/>
      <color rgb="FF000000"/>
      <name val="Arial"/>
      <family val="2"/>
      <scheme val="minor"/>
    </font>
    <font>
      <b/>
      <sz val="11"/>
      <color rgb="FF000000"/>
      <name val="Arial Black"/>
      <family val="2"/>
    </font>
    <font>
      <b/>
      <sz val="9"/>
      <color theme="1"/>
      <name val="Arial Black"/>
      <family val="2"/>
    </font>
    <font>
      <b/>
      <sz val="8"/>
      <color rgb="FF000000"/>
      <name val="Arial"/>
      <family val="2"/>
      <scheme val="minor"/>
    </font>
    <font>
      <b/>
      <sz val="11"/>
      <color theme="1"/>
      <name val="Arial"/>
      <family val="2"/>
    </font>
    <font>
      <b/>
      <u val="singleAccounting"/>
      <sz val="11"/>
      <color theme="1"/>
      <name val="Arial"/>
      <family val="2"/>
    </font>
    <font>
      <sz val="12"/>
      <color theme="1"/>
      <name val="Arial"/>
      <family val="2"/>
    </font>
    <font>
      <sz val="11"/>
      <name val="Arial Black"/>
      <family val="2"/>
    </font>
    <font>
      <sz val="12"/>
      <color theme="1"/>
      <name val="Arial Black"/>
      <family val="2"/>
    </font>
    <font>
      <b/>
      <sz val="12"/>
      <name val="Arial Black"/>
      <family val="2"/>
    </font>
    <font>
      <b/>
      <sz val="14"/>
      <color rgb="FF000000"/>
      <name val="Arial"/>
      <family val="2"/>
      <scheme val="minor"/>
    </font>
    <font>
      <b/>
      <sz val="14"/>
      <color theme="1"/>
      <name val="Arial"/>
      <family val="2"/>
      <scheme val="minor"/>
    </font>
    <font>
      <b/>
      <sz val="10"/>
      <color theme="1"/>
      <name val="Arial"/>
      <family val="2"/>
    </font>
    <font>
      <b/>
      <sz val="9"/>
      <color theme="1"/>
      <name val="Arial"/>
      <family val="2"/>
    </font>
    <font>
      <b/>
      <u val="singleAccounting"/>
      <sz val="9"/>
      <color theme="1"/>
      <name val="Arial"/>
      <family val="2"/>
    </font>
    <font>
      <b/>
      <u/>
      <sz val="12"/>
      <color theme="1"/>
      <name val="Arial Black"/>
      <family val="2"/>
    </font>
    <font>
      <sz val="12"/>
      <name val="Arial"/>
      <family val="2"/>
    </font>
    <font>
      <sz val="11"/>
      <name val="Arial"/>
      <family val="2"/>
      <scheme val="minor"/>
    </font>
    <font>
      <b/>
      <sz val="12"/>
      <color rgb="FF000000"/>
      <name val="Arial"/>
      <family val="2"/>
      <scheme val="minor"/>
    </font>
    <font>
      <b/>
      <sz val="10"/>
      <color rgb="FF000000"/>
      <name val="Arial Black"/>
      <family val="2"/>
    </font>
  </fonts>
  <fills count="30">
    <fill>
      <patternFill patternType="none"/>
    </fill>
    <fill>
      <patternFill patternType="gray125"/>
    </fill>
    <fill>
      <patternFill patternType="solid">
        <fgColor rgb="FFFF0000"/>
        <bgColor rgb="FFFF0000"/>
      </patternFill>
    </fill>
    <fill>
      <patternFill patternType="solid">
        <fgColor rgb="FF92D050"/>
        <bgColor rgb="FF92D050"/>
      </patternFill>
    </fill>
    <fill>
      <patternFill patternType="solid">
        <fgColor rgb="FFFFFF00"/>
        <bgColor rgb="FFFFFF00"/>
      </patternFill>
    </fill>
    <fill>
      <patternFill patternType="solid">
        <fgColor rgb="FF00B0F0"/>
        <bgColor rgb="FF00B0F0"/>
      </patternFill>
    </fill>
    <fill>
      <patternFill patternType="solid">
        <fgColor rgb="FFBF9000"/>
        <bgColor rgb="FFBF9000"/>
      </patternFill>
    </fill>
    <fill>
      <patternFill patternType="solid">
        <fgColor rgb="FF669900"/>
        <bgColor rgb="FF669900"/>
      </patternFill>
    </fill>
    <fill>
      <patternFill patternType="solid">
        <fgColor theme="0" tint="-4.9989318521683403E-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0" tint="-0.249977111117893"/>
        <bgColor rgb="FF7F7F7F"/>
      </patternFill>
    </fill>
    <fill>
      <patternFill patternType="solid">
        <fgColor theme="7" tint="0.59999389629810485"/>
        <bgColor indexed="64"/>
      </patternFill>
    </fill>
    <fill>
      <patternFill patternType="solid">
        <fgColor theme="0" tint="-4.9989318521683403E-2"/>
        <bgColor rgb="FF44546A"/>
      </patternFill>
    </fill>
    <fill>
      <patternFill patternType="solid">
        <fgColor theme="0" tint="-4.9989318521683403E-2"/>
        <bgColor rgb="FFFF0000"/>
      </patternFill>
    </fill>
    <fill>
      <patternFill patternType="solid">
        <fgColor theme="0" tint="-4.9989318521683403E-2"/>
        <bgColor rgb="FF92D050"/>
      </patternFill>
    </fill>
    <fill>
      <patternFill patternType="solid">
        <fgColor theme="0" tint="-4.9989318521683403E-2"/>
        <bgColor rgb="FFFFFF00"/>
      </patternFill>
    </fill>
    <fill>
      <patternFill patternType="solid">
        <fgColor theme="0" tint="-4.9989318521683403E-2"/>
        <bgColor rgb="FF00B0F0"/>
      </patternFill>
    </fill>
    <fill>
      <patternFill patternType="solid">
        <fgColor theme="0" tint="-4.9989318521683403E-2"/>
        <bgColor rgb="FF7030A0"/>
      </patternFill>
    </fill>
    <fill>
      <patternFill patternType="solid">
        <fgColor theme="0" tint="-4.9989318521683403E-2"/>
        <bgColor rgb="FFBF9000"/>
      </patternFill>
    </fill>
    <fill>
      <patternFill patternType="solid">
        <fgColor theme="0" tint="-4.9989318521683403E-2"/>
        <bgColor rgb="FF7F7F7F"/>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7" tint="-0.249977111117893"/>
        <bgColor indexed="64"/>
      </patternFill>
    </fill>
    <fill>
      <patternFill patternType="solid">
        <fgColor theme="6" tint="0.79998168889431442"/>
        <bgColor indexed="64"/>
      </patternFill>
    </fill>
    <fill>
      <patternFill patternType="solid">
        <fgColor theme="6" tint="0.79998168889431442"/>
        <bgColor rgb="FF44546A"/>
      </patternFill>
    </fill>
    <fill>
      <patternFill patternType="solid">
        <fgColor rgb="FFFF0000"/>
        <bgColor indexed="64"/>
      </patternFill>
    </fill>
    <fill>
      <patternFill patternType="solid">
        <fgColor rgb="FFCC66FF"/>
        <bgColor rgb="FF7030A0"/>
      </patternFill>
    </fill>
    <fill>
      <patternFill patternType="solid">
        <fgColor rgb="FFCC66FF"/>
        <bgColor indexed="64"/>
      </patternFill>
    </fill>
  </fills>
  <borders count="3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top style="thin">
        <color rgb="FF000000"/>
      </top>
      <bottom/>
      <diagonal/>
    </border>
    <border>
      <left style="thin">
        <color rgb="FF000000"/>
      </left>
      <right/>
      <top style="thin">
        <color indexed="64"/>
      </top>
      <bottom style="thin">
        <color indexed="64"/>
      </bottom>
      <diagonal/>
    </border>
  </borders>
  <cellStyleXfs count="1">
    <xf numFmtId="0" fontId="0" fillId="0" borderId="0"/>
  </cellStyleXfs>
  <cellXfs count="353">
    <xf numFmtId="0" fontId="0" fillId="0" borderId="0" xfId="0"/>
    <xf numFmtId="0" fontId="3" fillId="8" borderId="6" xfId="0" applyFont="1" applyFill="1" applyBorder="1" applyAlignment="1">
      <alignment horizontal="left" vertical="center" wrapText="1"/>
    </xf>
    <xf numFmtId="165" fontId="1" fillId="8" borderId="6" xfId="0" applyNumberFormat="1" applyFont="1" applyFill="1" applyBorder="1" applyAlignment="1">
      <alignment vertical="center" wrapText="1"/>
    </xf>
    <xf numFmtId="0" fontId="9" fillId="0" borderId="0" xfId="0" applyFont="1"/>
    <xf numFmtId="0" fontId="3" fillId="8" borderId="6" xfId="0" applyFont="1" applyFill="1" applyBorder="1" applyAlignment="1">
      <alignment vertical="center" wrapText="1"/>
    </xf>
    <xf numFmtId="0" fontId="3" fillId="8" borderId="21" xfId="0" applyFont="1" applyFill="1" applyBorder="1" applyAlignment="1">
      <alignment horizontal="center" vertical="center" wrapText="1"/>
    </xf>
    <xf numFmtId="0" fontId="3" fillId="0" borderId="25" xfId="0" applyFont="1" applyBorder="1" applyAlignment="1">
      <alignment horizontal="center" vertical="center" wrapText="1"/>
    </xf>
    <xf numFmtId="164" fontId="3" fillId="0" borderId="25" xfId="0" applyNumberFormat="1" applyFont="1" applyBorder="1" applyAlignment="1">
      <alignment horizontal="center" vertical="center" wrapText="1"/>
    </xf>
    <xf numFmtId="165" fontId="19" fillId="8" borderId="25" xfId="0" applyNumberFormat="1" applyFont="1" applyFill="1" applyBorder="1" applyAlignment="1">
      <alignment horizontal="left" vertical="center" wrapText="1"/>
    </xf>
    <xf numFmtId="0" fontId="1" fillId="0" borderId="4" xfId="0" applyFont="1" applyBorder="1" applyAlignment="1">
      <alignment horizontal="center" vertical="center" wrapText="1"/>
    </xf>
    <xf numFmtId="0" fontId="3" fillId="0" borderId="4" xfId="0" applyFont="1" applyBorder="1" applyAlignment="1">
      <alignment horizontal="center" vertical="center" wrapText="1"/>
    </xf>
    <xf numFmtId="164" fontId="3" fillId="0" borderId="4" xfId="0" applyNumberFormat="1" applyFont="1" applyBorder="1" applyAlignment="1">
      <alignment horizontal="center" vertical="center" wrapText="1"/>
    </xf>
    <xf numFmtId="0" fontId="1" fillId="0" borderId="4" xfId="0" applyFont="1" applyBorder="1" applyAlignment="1">
      <alignment vertical="center" wrapText="1"/>
    </xf>
    <xf numFmtId="165" fontId="1" fillId="0" borderId="4" xfId="0" applyNumberFormat="1" applyFont="1" applyBorder="1" applyAlignment="1">
      <alignment horizontal="center" vertical="center" wrapText="1"/>
    </xf>
    <xf numFmtId="0" fontId="3" fillId="8" borderId="6" xfId="0" applyFont="1" applyFill="1" applyBorder="1" applyAlignment="1">
      <alignment horizontal="center" vertical="center" wrapText="1"/>
    </xf>
    <xf numFmtId="0" fontId="3" fillId="0" borderId="4" xfId="0" applyFont="1" applyBorder="1" applyAlignment="1">
      <alignment vertical="center" wrapText="1"/>
    </xf>
    <xf numFmtId="164" fontId="3" fillId="0" borderId="4" xfId="0" applyNumberFormat="1" applyFont="1" applyBorder="1" applyAlignment="1">
      <alignment vertical="center" wrapText="1"/>
    </xf>
    <xf numFmtId="0" fontId="1" fillId="0" borderId="3" xfId="0" applyFont="1" applyBorder="1" applyAlignment="1">
      <alignment vertical="center" wrapText="1"/>
    </xf>
    <xf numFmtId="165" fontId="1" fillId="0" borderId="4" xfId="0" applyNumberFormat="1" applyFont="1" applyBorder="1" applyAlignment="1">
      <alignment vertical="center" wrapText="1"/>
    </xf>
    <xf numFmtId="0" fontId="3" fillId="8" borderId="3"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vertical="center" wrapText="1"/>
    </xf>
    <xf numFmtId="164" fontId="3" fillId="0" borderId="7" xfId="0" applyNumberFormat="1" applyFont="1" applyBorder="1" applyAlignment="1">
      <alignment vertical="center" wrapText="1"/>
    </xf>
    <xf numFmtId="0" fontId="3" fillId="0" borderId="22" xfId="0" applyFont="1" applyBorder="1" applyAlignment="1">
      <alignment vertical="center" wrapText="1"/>
    </xf>
    <xf numFmtId="0" fontId="1" fillId="0" borderId="22" xfId="0" applyFont="1" applyBorder="1" applyAlignment="1">
      <alignment horizontal="center" vertical="center" wrapText="1"/>
    </xf>
    <xf numFmtId="164" fontId="3" fillId="0" borderId="22" xfId="0" applyNumberFormat="1" applyFont="1" applyBorder="1" applyAlignment="1">
      <alignment vertical="center" wrapText="1"/>
    </xf>
    <xf numFmtId="0" fontId="1" fillId="0" borderId="22" xfId="0" applyFont="1" applyBorder="1" applyAlignment="1">
      <alignment vertical="center" wrapText="1"/>
    </xf>
    <xf numFmtId="165" fontId="1" fillId="0" borderId="22" xfId="0" applyNumberFormat="1" applyFont="1" applyBorder="1" applyAlignment="1">
      <alignment horizontal="center" vertical="center" wrapText="1"/>
    </xf>
    <xf numFmtId="165" fontId="1" fillId="0" borderId="22" xfId="0" applyNumberFormat="1" applyFont="1" applyBorder="1" applyAlignment="1">
      <alignment vertical="center" wrapText="1"/>
    </xf>
    <xf numFmtId="165" fontId="1" fillId="0" borderId="10" xfId="0" applyNumberFormat="1" applyFont="1" applyBorder="1" applyAlignment="1">
      <alignment vertical="center" wrapText="1"/>
    </xf>
    <xf numFmtId="0" fontId="1" fillId="0" borderId="3" xfId="0" applyFont="1" applyBorder="1" applyAlignment="1">
      <alignment horizontal="left" vertical="center" wrapText="1"/>
    </xf>
    <xf numFmtId="0" fontId="1" fillId="8" borderId="3" xfId="0" applyFont="1" applyFill="1" applyBorder="1" applyAlignment="1">
      <alignment horizontal="left" vertical="center" wrapText="1"/>
    </xf>
    <xf numFmtId="0" fontId="0" fillId="0" borderId="9" xfId="0" applyBorder="1"/>
    <xf numFmtId="44" fontId="9" fillId="8" borderId="13" xfId="0" applyNumberFormat="1" applyFont="1" applyFill="1" applyBorder="1"/>
    <xf numFmtId="44" fontId="9" fillId="8" borderId="6" xfId="0" applyNumberFormat="1" applyFont="1" applyFill="1" applyBorder="1"/>
    <xf numFmtId="0" fontId="0" fillId="21" borderId="9" xfId="0" applyFill="1" applyBorder="1"/>
    <xf numFmtId="0" fontId="9" fillId="8" borderId="14" xfId="0" applyFont="1" applyFill="1" applyBorder="1" applyAlignment="1">
      <alignment horizontal="left"/>
    </xf>
    <xf numFmtId="165" fontId="1" fillId="8" borderId="15" xfId="0" applyNumberFormat="1" applyFont="1" applyFill="1" applyBorder="1" applyAlignment="1">
      <alignment horizontal="center" vertical="center" wrapText="1"/>
    </xf>
    <xf numFmtId="165" fontId="1" fillId="8" borderId="16" xfId="0" applyNumberFormat="1" applyFont="1" applyFill="1" applyBorder="1" applyAlignment="1">
      <alignment vertical="center" wrapText="1"/>
    </xf>
    <xf numFmtId="0" fontId="0" fillId="8" borderId="6" xfId="0" applyFill="1" applyBorder="1"/>
    <xf numFmtId="0" fontId="6" fillId="8" borderId="6" xfId="0" applyFont="1" applyFill="1" applyBorder="1"/>
    <xf numFmtId="0" fontId="1" fillId="8" borderId="3" xfId="0" applyFont="1" applyFill="1" applyBorder="1" applyAlignment="1">
      <alignment vertical="center" wrapText="1"/>
    </xf>
    <xf numFmtId="0" fontId="0" fillId="8" borderId="11" xfId="0" applyFill="1" applyBorder="1"/>
    <xf numFmtId="0" fontId="3" fillId="8" borderId="12" xfId="0" applyFont="1" applyFill="1" applyBorder="1" applyAlignment="1">
      <alignment horizontal="left" vertical="center" wrapText="1"/>
    </xf>
    <xf numFmtId="0" fontId="3" fillId="8" borderId="7" xfId="0" applyFont="1" applyFill="1" applyBorder="1" applyAlignment="1">
      <alignment horizontal="center" vertical="center" wrapText="1"/>
    </xf>
    <xf numFmtId="0" fontId="3" fillId="8" borderId="7" xfId="0" applyFont="1" applyFill="1" applyBorder="1" applyAlignment="1">
      <alignment vertical="center" wrapText="1"/>
    </xf>
    <xf numFmtId="164" fontId="3" fillId="8" borderId="7" xfId="0" applyNumberFormat="1" applyFont="1" applyFill="1" applyBorder="1" applyAlignment="1">
      <alignment vertical="center" wrapText="1"/>
    </xf>
    <xf numFmtId="165" fontId="3" fillId="8" borderId="7" xfId="0" applyNumberFormat="1" applyFont="1" applyFill="1" applyBorder="1" applyAlignment="1">
      <alignment horizontal="center" vertical="center" wrapText="1"/>
    </xf>
    <xf numFmtId="0" fontId="0" fillId="0" borderId="27" xfId="0" applyBorder="1"/>
    <xf numFmtId="0" fontId="1" fillId="0" borderId="26" xfId="0" applyFont="1" applyBorder="1" applyAlignment="1">
      <alignment vertical="center" wrapText="1"/>
    </xf>
    <xf numFmtId="0" fontId="1" fillId="0" borderId="26" xfId="0" applyFont="1" applyBorder="1" applyAlignment="1">
      <alignment horizontal="center" vertical="center" wrapText="1"/>
    </xf>
    <xf numFmtId="0" fontId="3" fillId="0" borderId="26" xfId="0" applyFont="1" applyBorder="1" applyAlignment="1">
      <alignment horizontal="center" vertical="center" wrapText="1"/>
    </xf>
    <xf numFmtId="164" fontId="3" fillId="0" borderId="26" xfId="0" applyNumberFormat="1" applyFont="1" applyBorder="1" applyAlignment="1">
      <alignment vertical="center" wrapText="1"/>
    </xf>
    <xf numFmtId="165" fontId="1" fillId="0" borderId="26" xfId="0" applyNumberFormat="1" applyFont="1" applyBorder="1" applyAlignment="1">
      <alignment horizontal="center" vertical="center" wrapText="1"/>
    </xf>
    <xf numFmtId="165" fontId="1" fillId="0" borderId="23" xfId="0" applyNumberFormat="1" applyFont="1" applyBorder="1" applyAlignment="1">
      <alignment vertical="center" wrapText="1"/>
    </xf>
    <xf numFmtId="0" fontId="9" fillId="8" borderId="14" xfId="0" applyFont="1" applyFill="1" applyBorder="1"/>
    <xf numFmtId="165" fontId="1" fillId="8" borderId="15" xfId="0" applyNumberFormat="1" applyFont="1" applyFill="1" applyBorder="1" applyAlignment="1">
      <alignment vertical="center" wrapText="1"/>
    </xf>
    <xf numFmtId="0" fontId="6" fillId="8" borderId="11" xfId="0" applyFont="1" applyFill="1" applyBorder="1"/>
    <xf numFmtId="0" fontId="1" fillId="8" borderId="12" xfId="0" applyFont="1" applyFill="1" applyBorder="1" applyAlignment="1">
      <alignment horizontal="left" vertical="center" wrapText="1"/>
    </xf>
    <xf numFmtId="0" fontId="1" fillId="0" borderId="7" xfId="0" applyFont="1" applyBorder="1" applyAlignment="1">
      <alignment horizontal="center" vertical="center" wrapText="1"/>
    </xf>
    <xf numFmtId="164" fontId="3" fillId="0" borderId="7" xfId="0" applyNumberFormat="1" applyFont="1" applyBorder="1" applyAlignment="1">
      <alignment horizontal="center" vertical="center" wrapText="1"/>
    </xf>
    <xf numFmtId="165" fontId="1" fillId="0" borderId="7" xfId="0" applyNumberFormat="1" applyFont="1" applyBorder="1" applyAlignment="1">
      <alignment horizontal="center" vertical="center" wrapText="1"/>
    </xf>
    <xf numFmtId="0" fontId="0" fillId="25" borderId="6" xfId="0" applyFill="1" applyBorder="1"/>
    <xf numFmtId="164" fontId="3" fillId="8" borderId="6" xfId="0" applyNumberFormat="1" applyFont="1" applyFill="1" applyBorder="1" applyAlignment="1">
      <alignment vertical="center" wrapText="1"/>
    </xf>
    <xf numFmtId="165" fontId="3" fillId="8" borderId="6" xfId="0" applyNumberFormat="1" applyFont="1" applyFill="1" applyBorder="1" applyAlignment="1">
      <alignment horizontal="center" vertical="center" wrapText="1"/>
    </xf>
    <xf numFmtId="0" fontId="8" fillId="8" borderId="11" xfId="0" applyFont="1" applyFill="1" applyBorder="1" applyAlignment="1">
      <alignment wrapText="1"/>
    </xf>
    <xf numFmtId="0" fontId="9" fillId="8" borderId="6" xfId="0" applyFont="1" applyFill="1" applyBorder="1"/>
    <xf numFmtId="0" fontId="0" fillId="22" borderId="9" xfId="0" applyFill="1" applyBorder="1" applyAlignment="1">
      <alignment horizontal="left"/>
    </xf>
    <xf numFmtId="0" fontId="16" fillId="8" borderId="14" xfId="0" applyFont="1" applyFill="1" applyBorder="1" applyAlignment="1">
      <alignment horizontal="left"/>
    </xf>
    <xf numFmtId="0" fontId="0" fillId="8" borderId="6" xfId="0" applyFill="1" applyBorder="1" applyAlignment="1">
      <alignment horizontal="left"/>
    </xf>
    <xf numFmtId="0" fontId="3" fillId="8" borderId="25" xfId="0" applyFont="1" applyFill="1" applyBorder="1" applyAlignment="1">
      <alignment horizontal="center" vertical="center" wrapText="1"/>
    </xf>
    <xf numFmtId="164" fontId="3" fillId="8" borderId="25" xfId="0" applyNumberFormat="1" applyFont="1" applyFill="1" applyBorder="1" applyAlignment="1">
      <alignment horizontal="center" vertical="center" wrapText="1"/>
    </xf>
    <xf numFmtId="0" fontId="6" fillId="0" borderId="6" xfId="0" applyFont="1" applyBorder="1" applyAlignment="1">
      <alignment horizontal="left"/>
    </xf>
    <xf numFmtId="0" fontId="0" fillId="25" borderId="11" xfId="0" applyFill="1" applyBorder="1" applyAlignment="1">
      <alignment horizontal="left"/>
    </xf>
    <xf numFmtId="0" fontId="0" fillId="0" borderId="27" xfId="0" applyBorder="1" applyAlignment="1">
      <alignment horizontal="left"/>
    </xf>
    <xf numFmtId="0" fontId="3" fillId="0" borderId="26" xfId="0" applyFont="1" applyBorder="1" applyAlignment="1">
      <alignment vertical="center" wrapText="1"/>
    </xf>
    <xf numFmtId="165" fontId="1" fillId="0" borderId="26" xfId="0" applyNumberFormat="1" applyFont="1" applyBorder="1" applyAlignment="1">
      <alignment vertical="center" wrapText="1"/>
    </xf>
    <xf numFmtId="0" fontId="0" fillId="25" borderId="6" xfId="0" applyFill="1" applyBorder="1" applyAlignment="1">
      <alignment horizontal="left"/>
    </xf>
    <xf numFmtId="0" fontId="3" fillId="8" borderId="3" xfId="0" applyFont="1" applyFill="1" applyBorder="1" applyAlignment="1">
      <alignment horizontal="left" vertical="center" wrapText="1"/>
    </xf>
    <xf numFmtId="0" fontId="3" fillId="8" borderId="4" xfId="0" applyFont="1" applyFill="1" applyBorder="1" applyAlignment="1">
      <alignment horizontal="center" vertical="center" wrapText="1"/>
    </xf>
    <xf numFmtId="0" fontId="3" fillId="8" borderId="4" xfId="0" applyFont="1" applyFill="1" applyBorder="1" applyAlignment="1">
      <alignment vertical="center" wrapText="1"/>
    </xf>
    <xf numFmtId="164" fontId="3" fillId="8" borderId="4" xfId="0" applyNumberFormat="1" applyFont="1" applyFill="1" applyBorder="1" applyAlignment="1">
      <alignment vertical="center" wrapText="1"/>
    </xf>
    <xf numFmtId="165" fontId="3" fillId="8" borderId="4" xfId="0" applyNumberFormat="1" applyFont="1" applyFill="1" applyBorder="1" applyAlignment="1">
      <alignment horizontal="center" vertical="center" wrapText="1"/>
    </xf>
    <xf numFmtId="0" fontId="0" fillId="0" borderId="11" xfId="0" applyBorder="1" applyAlignment="1">
      <alignment horizontal="left"/>
    </xf>
    <xf numFmtId="0" fontId="1" fillId="0" borderId="12" xfId="0" applyFont="1" applyBorder="1" applyAlignment="1">
      <alignment vertical="center" wrapText="1"/>
    </xf>
    <xf numFmtId="165" fontId="1" fillId="0" borderId="8" xfId="0" applyNumberFormat="1" applyFont="1" applyBorder="1" applyAlignment="1">
      <alignment vertical="center" wrapText="1"/>
    </xf>
    <xf numFmtId="165" fontId="1" fillId="0" borderId="7" xfId="0" applyNumberFormat="1" applyFont="1" applyBorder="1" applyAlignment="1">
      <alignment vertical="center" wrapText="1"/>
    </xf>
    <xf numFmtId="0" fontId="0" fillId="8" borderId="11" xfId="0" applyFill="1" applyBorder="1" applyAlignment="1">
      <alignment horizontal="left"/>
    </xf>
    <xf numFmtId="0" fontId="0" fillId="0" borderId="9" xfId="0" applyBorder="1" applyAlignment="1">
      <alignment horizontal="left"/>
    </xf>
    <xf numFmtId="0" fontId="0" fillId="0" borderId="22" xfId="0" applyBorder="1"/>
    <xf numFmtId="0" fontId="0" fillId="0" borderId="10" xfId="0" applyBorder="1"/>
    <xf numFmtId="0" fontId="8" fillId="8" borderId="23" xfId="0" applyFont="1" applyFill="1" applyBorder="1" applyAlignment="1">
      <alignment wrapText="1"/>
    </xf>
    <xf numFmtId="0" fontId="0" fillId="8" borderId="13" xfId="0" applyFill="1" applyBorder="1"/>
    <xf numFmtId="0" fontId="0" fillId="0" borderId="0" xfId="0" applyAlignment="1">
      <alignment horizontal="left"/>
    </xf>
    <xf numFmtId="164" fontId="3" fillId="8" borderId="7" xfId="0" applyNumberFormat="1" applyFont="1" applyFill="1" applyBorder="1" applyAlignment="1">
      <alignment horizontal="center" vertical="center" wrapText="1"/>
    </xf>
    <xf numFmtId="0" fontId="1" fillId="8" borderId="12" xfId="0" applyFont="1" applyFill="1" applyBorder="1" applyAlignment="1">
      <alignment vertical="center" wrapText="1"/>
    </xf>
    <xf numFmtId="0" fontId="0" fillId="12" borderId="9" xfId="0" applyFill="1" applyBorder="1"/>
    <xf numFmtId="0" fontId="27" fillId="8" borderId="3" xfId="0" applyFont="1" applyFill="1" applyBorder="1" applyAlignment="1">
      <alignment horizontal="left" vertical="center" wrapText="1"/>
    </xf>
    <xf numFmtId="44" fontId="8" fillId="8" borderId="6" xfId="0" applyNumberFormat="1" applyFont="1" applyFill="1" applyBorder="1" applyAlignment="1">
      <alignment wrapText="1"/>
    </xf>
    <xf numFmtId="0" fontId="6" fillId="0" borderId="5" xfId="0" applyFont="1" applyBorder="1"/>
    <xf numFmtId="166" fontId="6" fillId="0" borderId="5" xfId="0" applyNumberFormat="1" applyFont="1" applyBorder="1"/>
    <xf numFmtId="166" fontId="9" fillId="8" borderId="6" xfId="0" applyNumberFormat="1" applyFont="1" applyFill="1" applyBorder="1"/>
    <xf numFmtId="0" fontId="6" fillId="0" borderId="0" xfId="0" applyFont="1"/>
    <xf numFmtId="0" fontId="6" fillId="8" borderId="6" xfId="0" applyFont="1" applyFill="1" applyBorder="1" applyAlignment="1">
      <alignment horizontal="left"/>
    </xf>
    <xf numFmtId="0" fontId="14" fillId="8" borderId="5" xfId="0" applyFont="1" applyFill="1" applyBorder="1"/>
    <xf numFmtId="0" fontId="14" fillId="0" borderId="0" xfId="0" applyFont="1"/>
    <xf numFmtId="0" fontId="0" fillId="10" borderId="9" xfId="0" applyFill="1" applyBorder="1" applyAlignment="1">
      <alignment horizontal="left"/>
    </xf>
    <xf numFmtId="165" fontId="1" fillId="8" borderId="21" xfId="0" applyNumberFormat="1" applyFont="1" applyFill="1" applyBorder="1" applyAlignment="1">
      <alignment vertical="center" wrapText="1"/>
    </xf>
    <xf numFmtId="165" fontId="19" fillId="8" borderId="4" xfId="0" applyNumberFormat="1" applyFont="1" applyFill="1" applyBorder="1" applyAlignment="1">
      <alignment horizontal="left" vertical="center" wrapText="1"/>
    </xf>
    <xf numFmtId="0" fontId="21" fillId="0" borderId="3" xfId="0" applyFont="1" applyBorder="1" applyAlignment="1">
      <alignment vertical="center" wrapText="1"/>
    </xf>
    <xf numFmtId="0" fontId="6" fillId="8" borderId="11" xfId="0" applyFont="1" applyFill="1" applyBorder="1" applyAlignment="1">
      <alignment horizontal="left"/>
    </xf>
    <xf numFmtId="0" fontId="3" fillId="8" borderId="17" xfId="0" applyFont="1" applyFill="1" applyBorder="1" applyAlignment="1">
      <alignment horizontal="left" vertical="center" wrapText="1"/>
    </xf>
    <xf numFmtId="0" fontId="3" fillId="8" borderId="18" xfId="0" applyFont="1" applyFill="1" applyBorder="1" applyAlignment="1">
      <alignment horizontal="center" vertical="center" wrapText="1"/>
    </xf>
    <xf numFmtId="0" fontId="3" fillId="8" borderId="18" xfId="0" applyFont="1" applyFill="1" applyBorder="1" applyAlignment="1">
      <alignment vertical="center" wrapText="1"/>
    </xf>
    <xf numFmtId="164" fontId="3" fillId="8" borderId="18" xfId="0" applyNumberFormat="1" applyFont="1" applyFill="1" applyBorder="1" applyAlignment="1">
      <alignment vertical="center" wrapText="1"/>
    </xf>
    <xf numFmtId="165" fontId="3" fillId="8" borderId="18" xfId="0" applyNumberFormat="1" applyFont="1" applyFill="1" applyBorder="1" applyAlignment="1">
      <alignment horizontal="center" vertical="center" wrapText="1"/>
    </xf>
    <xf numFmtId="165" fontId="3" fillId="8" borderId="19" xfId="0" applyNumberFormat="1" applyFont="1" applyFill="1" applyBorder="1" applyAlignment="1">
      <alignment horizontal="center" vertical="center" wrapText="1"/>
    </xf>
    <xf numFmtId="0" fontId="0" fillId="0" borderId="14" xfId="0" applyBorder="1" applyAlignment="1">
      <alignment horizontal="left"/>
    </xf>
    <xf numFmtId="0" fontId="1" fillId="0" borderId="15" xfId="0" applyFont="1" applyBorder="1" applyAlignment="1">
      <alignment horizontal="left" vertical="center" wrapText="1"/>
    </xf>
    <xf numFmtId="0" fontId="1" fillId="0" borderId="15" xfId="0" applyFont="1" applyBorder="1" applyAlignment="1">
      <alignment horizontal="center" vertical="center" wrapText="1"/>
    </xf>
    <xf numFmtId="0" fontId="3" fillId="0" borderId="15" xfId="0" applyFont="1" applyBorder="1" applyAlignment="1">
      <alignment horizontal="center" vertical="center" wrapText="1"/>
    </xf>
    <xf numFmtId="164" fontId="3" fillId="0" borderId="15" xfId="0" applyNumberFormat="1" applyFont="1" applyBorder="1" applyAlignment="1">
      <alignment horizontal="center" vertical="center" wrapText="1"/>
    </xf>
    <xf numFmtId="165" fontId="1" fillId="0" borderId="15" xfId="0" applyNumberFormat="1" applyFont="1" applyBorder="1" applyAlignment="1">
      <alignment horizontal="center" vertical="center" wrapText="1"/>
    </xf>
    <xf numFmtId="165" fontId="1" fillId="0" borderId="15" xfId="0" applyNumberFormat="1" applyFont="1" applyBorder="1" applyAlignment="1">
      <alignment vertical="center" wrapText="1"/>
    </xf>
    <xf numFmtId="165" fontId="1" fillId="0" borderId="16" xfId="0" applyNumberFormat="1" applyFont="1" applyBorder="1" applyAlignment="1">
      <alignment vertical="center" wrapText="1"/>
    </xf>
    <xf numFmtId="44" fontId="8" fillId="8" borderId="10" xfId="0" applyNumberFormat="1" applyFont="1" applyFill="1" applyBorder="1" applyAlignment="1">
      <alignment wrapText="1"/>
    </xf>
    <xf numFmtId="166" fontId="9" fillId="8" borderId="13" xfId="0" applyNumberFormat="1" applyFont="1" applyFill="1" applyBorder="1"/>
    <xf numFmtId="166" fontId="16" fillId="8" borderId="6" xfId="0" applyNumberFormat="1" applyFont="1" applyFill="1" applyBorder="1" applyAlignment="1">
      <alignment wrapText="1"/>
    </xf>
    <xf numFmtId="0" fontId="0" fillId="24" borderId="9" xfId="0" applyFill="1" applyBorder="1" applyAlignment="1">
      <alignment horizontal="left"/>
    </xf>
    <xf numFmtId="0" fontId="9" fillId="8" borderId="13" xfId="0" applyFont="1" applyFill="1" applyBorder="1" applyAlignment="1">
      <alignment horizontal="left"/>
    </xf>
    <xf numFmtId="165" fontId="1" fillId="8" borderId="24" xfId="0" applyNumberFormat="1" applyFont="1" applyFill="1" applyBorder="1" applyAlignment="1">
      <alignment vertical="center" wrapText="1"/>
    </xf>
    <xf numFmtId="165" fontId="1" fillId="8" borderId="25" xfId="0" applyNumberFormat="1" applyFont="1" applyFill="1" applyBorder="1" applyAlignment="1">
      <alignment vertical="center" wrapText="1"/>
    </xf>
    <xf numFmtId="164" fontId="3" fillId="8" borderId="4" xfId="0" applyNumberFormat="1" applyFont="1" applyFill="1" applyBorder="1" applyAlignment="1">
      <alignment horizontal="center" vertical="center" wrapText="1"/>
    </xf>
    <xf numFmtId="164" fontId="3" fillId="8" borderId="6" xfId="0" applyNumberFormat="1" applyFont="1" applyFill="1" applyBorder="1" applyAlignment="1">
      <alignment horizontal="center" vertical="center" wrapText="1"/>
    </xf>
    <xf numFmtId="0" fontId="3" fillId="0" borderId="22" xfId="0" applyFont="1" applyBorder="1" applyAlignment="1">
      <alignment horizontal="center" vertical="center" wrapText="1"/>
    </xf>
    <xf numFmtId="164" fontId="3" fillId="0" borderId="22" xfId="0" applyNumberFormat="1" applyFont="1" applyBorder="1" applyAlignment="1">
      <alignment horizontal="center" vertical="center" wrapText="1"/>
    </xf>
    <xf numFmtId="0" fontId="16" fillId="8" borderId="13" xfId="0" applyFont="1" applyFill="1" applyBorder="1" applyAlignment="1">
      <alignment horizontal="left"/>
    </xf>
    <xf numFmtId="0" fontId="3" fillId="0" borderId="12" xfId="0" applyFont="1" applyBorder="1" applyAlignment="1">
      <alignment horizontal="left" vertical="center" wrapText="1"/>
    </xf>
    <xf numFmtId="0" fontId="16" fillId="0" borderId="13" xfId="0" applyFont="1" applyBorder="1" applyAlignment="1">
      <alignment horizontal="left"/>
    </xf>
    <xf numFmtId="165" fontId="1" fillId="0" borderId="24" xfId="0" applyNumberFormat="1" applyFont="1" applyBorder="1" applyAlignment="1">
      <alignment vertical="center" wrapText="1"/>
    </xf>
    <xf numFmtId="165" fontId="1" fillId="0" borderId="25" xfId="0" applyNumberFormat="1" applyFont="1" applyBorder="1" applyAlignment="1">
      <alignment vertical="center" wrapText="1"/>
    </xf>
    <xf numFmtId="0" fontId="0" fillId="24" borderId="14" xfId="0" applyFill="1" applyBorder="1" applyAlignment="1">
      <alignment horizontal="left"/>
    </xf>
    <xf numFmtId="0" fontId="16" fillId="8" borderId="6" xfId="0" applyFont="1" applyFill="1" applyBorder="1" applyAlignment="1">
      <alignment horizontal="left"/>
    </xf>
    <xf numFmtId="0" fontId="0" fillId="8" borderId="13" xfId="0" applyFill="1" applyBorder="1" applyAlignment="1">
      <alignment horizontal="left"/>
    </xf>
    <xf numFmtId="165" fontId="28" fillId="8" borderId="25" xfId="0" applyNumberFormat="1" applyFont="1" applyFill="1" applyBorder="1" applyAlignment="1">
      <alignment horizontal="left" vertical="center" wrapText="1"/>
    </xf>
    <xf numFmtId="0" fontId="3" fillId="8" borderId="11" xfId="0" applyFont="1" applyFill="1" applyBorder="1" applyAlignment="1">
      <alignment horizontal="left" vertical="center" wrapText="1"/>
    </xf>
    <xf numFmtId="164" fontId="3" fillId="8" borderId="11" xfId="0" applyNumberFormat="1" applyFont="1" applyFill="1" applyBorder="1" applyAlignment="1">
      <alignment horizontal="center" vertical="center" wrapText="1"/>
    </xf>
    <xf numFmtId="165" fontId="3" fillId="8" borderId="11" xfId="0" applyNumberFormat="1" applyFont="1" applyFill="1" applyBorder="1" applyAlignment="1">
      <alignment horizontal="center" vertical="center" wrapText="1"/>
    </xf>
    <xf numFmtId="0" fontId="1" fillId="0" borderId="22" xfId="0" applyFont="1" applyBorder="1" applyAlignment="1">
      <alignment horizontal="left" vertical="center" wrapText="1"/>
    </xf>
    <xf numFmtId="165" fontId="1" fillId="8" borderId="22" xfId="0" applyNumberFormat="1" applyFont="1" applyFill="1" applyBorder="1" applyAlignment="1">
      <alignment vertical="center" wrapText="1"/>
    </xf>
    <xf numFmtId="165" fontId="1" fillId="8" borderId="10" xfId="0" applyNumberFormat="1" applyFont="1" applyFill="1" applyBorder="1" applyAlignment="1">
      <alignment vertical="center" wrapText="1"/>
    </xf>
    <xf numFmtId="0" fontId="0" fillId="8" borderId="27" xfId="0" applyFill="1" applyBorder="1" applyAlignment="1">
      <alignment horizontal="left"/>
    </xf>
    <xf numFmtId="165" fontId="11" fillId="8" borderId="4" xfId="0" applyNumberFormat="1" applyFont="1" applyFill="1" applyBorder="1" applyAlignment="1">
      <alignment horizontal="center" vertical="center" wrapText="1"/>
    </xf>
    <xf numFmtId="165" fontId="9" fillId="8" borderId="6" xfId="0" applyNumberFormat="1" applyFont="1" applyFill="1" applyBorder="1"/>
    <xf numFmtId="0" fontId="1" fillId="8" borderId="23" xfId="0" applyFont="1" applyFill="1" applyBorder="1" applyAlignment="1">
      <alignment vertical="center" wrapText="1"/>
    </xf>
    <xf numFmtId="0" fontId="1" fillId="8" borderId="21" xfId="0" applyFont="1" applyFill="1" applyBorder="1" applyAlignment="1">
      <alignment horizontal="center" vertical="center" wrapText="1"/>
    </xf>
    <xf numFmtId="165" fontId="1" fillId="0" borderId="1" xfId="0" applyNumberFormat="1" applyFont="1" applyBorder="1" applyAlignment="1">
      <alignment vertical="center" wrapText="1"/>
    </xf>
    <xf numFmtId="0" fontId="0" fillId="8" borderId="9" xfId="0" applyFill="1" applyBorder="1" applyAlignment="1">
      <alignment horizontal="left"/>
    </xf>
    <xf numFmtId="0" fontId="13" fillId="8" borderId="10" xfId="0" applyFont="1" applyFill="1" applyBorder="1" applyAlignment="1">
      <alignment horizontal="left" vertical="center" wrapText="1"/>
    </xf>
    <xf numFmtId="0" fontId="3" fillId="13" borderId="3" xfId="0" applyFont="1" applyFill="1" applyBorder="1" applyAlignment="1">
      <alignment horizontal="left" vertical="center" wrapText="1"/>
    </xf>
    <xf numFmtId="0" fontId="3" fillId="26" borderId="4" xfId="0" applyFont="1" applyFill="1" applyBorder="1" applyAlignment="1">
      <alignment horizontal="left" vertical="center" wrapText="1"/>
    </xf>
    <xf numFmtId="0" fontId="33" fillId="8" borderId="6" xfId="0" applyFont="1" applyFill="1" applyBorder="1"/>
    <xf numFmtId="0" fontId="3" fillId="14" borderId="3" xfId="0" applyFont="1" applyFill="1" applyBorder="1" applyAlignment="1">
      <alignment vertical="center" wrapText="1"/>
    </xf>
    <xf numFmtId="165" fontId="3" fillId="2" borderId="4" xfId="0" applyNumberFormat="1" applyFont="1" applyFill="1" applyBorder="1" applyAlignment="1">
      <alignment vertical="center" wrapText="1"/>
    </xf>
    <xf numFmtId="165" fontId="33" fillId="8" borderId="6" xfId="0" applyNumberFormat="1" applyFont="1" applyFill="1" applyBorder="1"/>
    <xf numFmtId="0" fontId="3" fillId="15" borderId="3" xfId="0" applyFont="1" applyFill="1" applyBorder="1" applyAlignment="1">
      <alignment vertical="center" wrapText="1"/>
    </xf>
    <xf numFmtId="165" fontId="3" fillId="3" borderId="4" xfId="0" applyNumberFormat="1" applyFont="1" applyFill="1" applyBorder="1" applyAlignment="1">
      <alignment vertical="center" wrapText="1"/>
    </xf>
    <xf numFmtId="0" fontId="12" fillId="8" borderId="6" xfId="0" applyFont="1" applyFill="1" applyBorder="1" applyAlignment="1">
      <alignment vertical="center" wrapText="1"/>
    </xf>
    <xf numFmtId="0" fontId="3" fillId="16" borderId="3" xfId="0" applyFont="1" applyFill="1" applyBorder="1" applyAlignment="1">
      <alignment vertical="center" wrapText="1"/>
    </xf>
    <xf numFmtId="165" fontId="3" fillId="4" borderId="4" xfId="0" applyNumberFormat="1" applyFont="1" applyFill="1" applyBorder="1" applyAlignment="1">
      <alignment vertical="center" wrapText="1"/>
    </xf>
    <xf numFmtId="0" fontId="3" fillId="17" borderId="3" xfId="0" applyFont="1" applyFill="1" applyBorder="1" applyAlignment="1">
      <alignment vertical="center" wrapText="1"/>
    </xf>
    <xf numFmtId="165" fontId="3" fillId="5" borderId="4" xfId="0" applyNumberFormat="1" applyFont="1" applyFill="1" applyBorder="1" applyAlignment="1">
      <alignment vertical="center" wrapText="1"/>
    </xf>
    <xf numFmtId="0" fontId="3" fillId="8" borderId="3" xfId="0" applyFont="1" applyFill="1" applyBorder="1" applyAlignment="1">
      <alignment vertical="center" wrapText="1"/>
    </xf>
    <xf numFmtId="165" fontId="3" fillId="12" borderId="4" xfId="0" applyNumberFormat="1" applyFont="1" applyFill="1" applyBorder="1" applyAlignment="1">
      <alignment vertical="center" wrapText="1"/>
    </xf>
    <xf numFmtId="0" fontId="3" fillId="18" borderId="3" xfId="0" applyFont="1" applyFill="1" applyBorder="1" applyAlignment="1">
      <alignment vertical="center" wrapText="1"/>
    </xf>
    <xf numFmtId="165" fontId="3" fillId="28" borderId="4" xfId="0" applyNumberFormat="1" applyFont="1" applyFill="1" applyBorder="1" applyAlignment="1">
      <alignment vertical="center" wrapText="1"/>
    </xf>
    <xf numFmtId="165" fontId="3" fillId="10" borderId="4" xfId="0" applyNumberFormat="1" applyFont="1" applyFill="1" applyBorder="1" applyAlignment="1">
      <alignment vertical="center" wrapText="1"/>
    </xf>
    <xf numFmtId="0" fontId="3" fillId="19" borderId="3" xfId="0" applyFont="1" applyFill="1" applyBorder="1" applyAlignment="1">
      <alignment vertical="center" wrapText="1"/>
    </xf>
    <xf numFmtId="165" fontId="3" fillId="6" borderId="4" xfId="0" applyNumberFormat="1" applyFont="1" applyFill="1" applyBorder="1" applyAlignment="1">
      <alignment vertical="center" wrapText="1"/>
    </xf>
    <xf numFmtId="0" fontId="3" fillId="8" borderId="10" xfId="0" applyFont="1" applyFill="1" applyBorder="1" applyAlignment="1">
      <alignment vertical="center" wrapText="1"/>
    </xf>
    <xf numFmtId="0" fontId="3" fillId="20" borderId="3" xfId="0" applyFont="1" applyFill="1" applyBorder="1" applyAlignment="1">
      <alignment vertical="center" wrapText="1"/>
    </xf>
    <xf numFmtId="165" fontId="3" fillId="11" borderId="4" xfId="0" applyNumberFormat="1" applyFont="1" applyFill="1" applyBorder="1" applyAlignment="1">
      <alignment horizontal="left" vertical="center" wrapText="1"/>
    </xf>
    <xf numFmtId="0" fontId="9" fillId="0" borderId="0" xfId="0" applyFont="1" applyAlignment="1">
      <alignment horizontal="left"/>
    </xf>
    <xf numFmtId="0" fontId="10" fillId="7" borderId="4" xfId="0" applyFont="1" applyFill="1" applyBorder="1" applyAlignment="1">
      <alignment wrapText="1"/>
    </xf>
    <xf numFmtId="165" fontId="10" fillId="7" borderId="4" xfId="0" applyNumberFormat="1" applyFont="1" applyFill="1" applyBorder="1"/>
    <xf numFmtId="165" fontId="11" fillId="9" borderId="0" xfId="0" applyNumberFormat="1" applyFont="1" applyFill="1"/>
    <xf numFmtId="0" fontId="25" fillId="0" borderId="0" xfId="0" applyFont="1" applyAlignment="1">
      <alignment horizontal="left"/>
    </xf>
    <xf numFmtId="0" fontId="26" fillId="0" borderId="0" xfId="0" applyFont="1"/>
    <xf numFmtId="0" fontId="25" fillId="0" borderId="0" xfId="0" applyFont="1"/>
    <xf numFmtId="0" fontId="5" fillId="0" borderId="0" xfId="0" applyFont="1"/>
    <xf numFmtId="165" fontId="1" fillId="0" borderId="4" xfId="0" applyNumberFormat="1" applyFont="1" applyBorder="1" applyAlignment="1" applyProtection="1">
      <alignment horizontal="center" vertical="center" wrapText="1"/>
      <protection locked="0"/>
    </xf>
    <xf numFmtId="165" fontId="1" fillId="0" borderId="7" xfId="0" applyNumberFormat="1" applyFont="1" applyBorder="1" applyAlignment="1" applyProtection="1">
      <alignment horizontal="center" vertical="center" wrapText="1"/>
      <protection locked="0"/>
    </xf>
    <xf numFmtId="0" fontId="1" fillId="0" borderId="0" xfId="0" applyFont="1" applyAlignment="1">
      <alignment vertical="center" wrapText="1"/>
    </xf>
    <xf numFmtId="0" fontId="31" fillId="0" borderId="0" xfId="0" applyFont="1" applyAlignment="1">
      <alignment horizontal="left" vertical="center" wrapText="1"/>
    </xf>
    <xf numFmtId="0" fontId="13" fillId="0" borderId="6" xfId="0" applyFont="1" applyBorder="1" applyAlignment="1">
      <alignment horizontal="left" vertical="center" wrapText="1"/>
    </xf>
    <xf numFmtId="0" fontId="32" fillId="0" borderId="0" xfId="0" applyFont="1" applyAlignment="1">
      <alignment horizontal="left"/>
    </xf>
    <xf numFmtId="0" fontId="3" fillId="0" borderId="11" xfId="0" applyFont="1" applyBorder="1" applyAlignment="1">
      <alignment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1" fillId="8" borderId="6" xfId="0" applyFont="1" applyFill="1" applyBorder="1" applyAlignment="1">
      <alignment vertical="center" wrapText="1"/>
    </xf>
    <xf numFmtId="165" fontId="1" fillId="8" borderId="6" xfId="0"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8" borderId="6" xfId="0" applyFont="1" applyFill="1" applyBorder="1" applyAlignment="1">
      <alignment horizontal="center" vertical="center" wrapText="1"/>
    </xf>
    <xf numFmtId="0" fontId="1" fillId="0" borderId="5" xfId="0" applyFont="1" applyBorder="1" applyAlignment="1">
      <alignment horizontal="center" vertical="center" wrapText="1"/>
    </xf>
    <xf numFmtId="0" fontId="3" fillId="0" borderId="5" xfId="0" applyFont="1" applyBorder="1" applyAlignment="1">
      <alignment vertical="center" wrapText="1"/>
    </xf>
    <xf numFmtId="164" fontId="3" fillId="0" borderId="5" xfId="0" applyNumberFormat="1" applyFont="1" applyBorder="1" applyAlignment="1">
      <alignment vertical="center" wrapText="1"/>
    </xf>
    <xf numFmtId="0" fontId="1" fillId="0" borderId="5" xfId="0" applyFont="1" applyBorder="1" applyAlignment="1">
      <alignment vertical="center" wrapText="1"/>
    </xf>
    <xf numFmtId="165" fontId="1" fillId="0" borderId="5" xfId="0" applyNumberFormat="1" applyFont="1" applyBorder="1" applyAlignment="1">
      <alignment horizontal="center" vertical="center" wrapText="1"/>
    </xf>
    <xf numFmtId="165" fontId="1" fillId="0" borderId="5" xfId="0" applyNumberFormat="1" applyFont="1" applyBorder="1" applyAlignment="1">
      <alignment vertical="center" wrapText="1"/>
    </xf>
    <xf numFmtId="0" fontId="1" fillId="27" borderId="9" xfId="0" applyFont="1" applyFill="1" applyBorder="1" applyAlignment="1">
      <alignment vertical="center" wrapText="1"/>
    </xf>
    <xf numFmtId="0" fontId="10" fillId="0" borderId="0" xfId="0" applyFont="1" applyAlignment="1">
      <alignment horizontal="center" vertical="center" wrapText="1"/>
    </xf>
    <xf numFmtId="0" fontId="10" fillId="8" borderId="6" xfId="0" applyFont="1" applyFill="1" applyBorder="1" applyAlignment="1">
      <alignment horizontal="center" vertical="center" wrapText="1"/>
    </xf>
    <xf numFmtId="165" fontId="23" fillId="0" borderId="16" xfId="0" applyNumberFormat="1" applyFont="1" applyBorder="1" applyAlignment="1">
      <alignment vertical="center" wrapText="1"/>
    </xf>
    <xf numFmtId="0" fontId="23" fillId="0" borderId="0" xfId="0" applyFont="1" applyAlignment="1">
      <alignment vertical="center" wrapText="1"/>
    </xf>
    <xf numFmtId="0" fontId="3" fillId="0" borderId="0" xfId="0" applyFont="1" applyAlignment="1">
      <alignment vertical="center" wrapText="1"/>
    </xf>
    <xf numFmtId="0" fontId="1" fillId="25" borderId="3" xfId="0" applyFont="1" applyFill="1" applyBorder="1" applyAlignment="1">
      <alignment horizontal="left" vertical="center" wrapText="1"/>
    </xf>
    <xf numFmtId="0" fontId="1" fillId="25" borderId="3" xfId="0" applyFont="1" applyFill="1" applyBorder="1" applyAlignment="1">
      <alignment vertical="center" wrapText="1"/>
    </xf>
    <xf numFmtId="0" fontId="3" fillId="25" borderId="3" xfId="0" applyFont="1" applyFill="1" applyBorder="1" applyAlignment="1">
      <alignment horizontal="left" vertical="center" wrapText="1"/>
    </xf>
    <xf numFmtId="165" fontId="3" fillId="25" borderId="4" xfId="0" applyNumberFormat="1" applyFont="1" applyFill="1" applyBorder="1" applyAlignment="1">
      <alignment horizontal="center" vertical="center" wrapText="1"/>
    </xf>
    <xf numFmtId="0" fontId="23" fillId="8" borderId="6" xfId="0" applyFont="1" applyFill="1" applyBorder="1" applyAlignment="1">
      <alignment vertical="center" wrapText="1"/>
    </xf>
    <xf numFmtId="165" fontId="23" fillId="0" borderId="4" xfId="0" applyNumberFormat="1" applyFont="1" applyBorder="1" applyAlignment="1">
      <alignment vertical="center" wrapText="1"/>
    </xf>
    <xf numFmtId="0" fontId="3" fillId="25"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23" fillId="0" borderId="0" xfId="0" applyFont="1" applyAlignment="1">
      <alignment horizontal="center" vertical="center" wrapText="1"/>
    </xf>
    <xf numFmtId="0" fontId="23" fillId="8" borderId="6" xfId="0" applyFont="1" applyFill="1" applyBorder="1" applyAlignment="1">
      <alignment horizontal="center" vertical="center" wrapText="1"/>
    </xf>
    <xf numFmtId="165" fontId="23" fillId="8" borderId="4" xfId="0" applyNumberFormat="1" applyFont="1" applyFill="1" applyBorder="1" applyAlignment="1">
      <alignment vertical="center" wrapText="1"/>
    </xf>
    <xf numFmtId="0" fontId="3" fillId="25" borderId="12" xfId="0" applyFont="1" applyFill="1" applyBorder="1" applyAlignment="1">
      <alignment horizontal="left" vertical="center" wrapText="1"/>
    </xf>
    <xf numFmtId="165" fontId="3" fillId="25" borderId="7" xfId="0" applyNumberFormat="1" applyFont="1" applyFill="1" applyBorder="1" applyAlignment="1">
      <alignment horizontal="center" vertical="center" wrapText="1"/>
    </xf>
    <xf numFmtId="0" fontId="3" fillId="8" borderId="9" xfId="0" applyFont="1" applyFill="1" applyBorder="1" applyAlignment="1">
      <alignment horizontal="center" vertical="center" wrapText="1"/>
    </xf>
    <xf numFmtId="0" fontId="23" fillId="8" borderId="13" xfId="0" applyFont="1" applyFill="1" applyBorder="1" applyAlignment="1">
      <alignment horizontal="center" vertical="center" wrapText="1"/>
    </xf>
    <xf numFmtId="0" fontId="3" fillId="25" borderId="4" xfId="0" applyFont="1" applyFill="1" applyBorder="1" applyAlignment="1">
      <alignment horizontal="center" vertical="center" wrapText="1"/>
    </xf>
    <xf numFmtId="0" fontId="3" fillId="25" borderId="4" xfId="0" applyFont="1" applyFill="1" applyBorder="1" applyAlignment="1">
      <alignment vertical="center" wrapText="1"/>
    </xf>
    <xf numFmtId="164" fontId="3" fillId="25" borderId="4" xfId="0" applyNumberFormat="1" applyFont="1" applyFill="1" applyBorder="1" applyAlignment="1">
      <alignment vertical="center" wrapText="1"/>
    </xf>
    <xf numFmtId="0" fontId="3" fillId="0" borderId="4" xfId="0" applyFont="1" applyBorder="1" applyAlignment="1">
      <alignment horizontal="left" vertical="center" wrapText="1"/>
    </xf>
    <xf numFmtId="165" fontId="10" fillId="8" borderId="4" xfId="0" applyNumberFormat="1" applyFont="1" applyFill="1" applyBorder="1" applyAlignment="1">
      <alignment horizontal="left" vertical="center" wrapText="1"/>
    </xf>
    <xf numFmtId="0" fontId="3" fillId="25" borderId="7" xfId="0" applyFont="1" applyFill="1" applyBorder="1" applyAlignment="1">
      <alignment horizontal="center" vertical="center" wrapText="1"/>
    </xf>
    <xf numFmtId="0" fontId="3" fillId="25" borderId="7" xfId="0" applyFont="1" applyFill="1" applyBorder="1" applyAlignment="1">
      <alignment vertical="center" wrapText="1"/>
    </xf>
    <xf numFmtId="164" fontId="3" fillId="25" borderId="7" xfId="0" applyNumberFormat="1" applyFont="1" applyFill="1" applyBorder="1" applyAlignment="1">
      <alignment vertical="center" wrapText="1"/>
    </xf>
    <xf numFmtId="0" fontId="1" fillId="8" borderId="9" xfId="0" applyFont="1" applyFill="1" applyBorder="1" applyAlignment="1">
      <alignment horizontal="center" vertical="center" wrapText="1"/>
    </xf>
    <xf numFmtId="165" fontId="23" fillId="8" borderId="4" xfId="0" applyNumberFormat="1" applyFont="1" applyFill="1" applyBorder="1" applyAlignment="1">
      <alignment horizontal="center" vertical="center" wrapText="1"/>
    </xf>
    <xf numFmtId="165" fontId="3" fillId="0" borderId="4" xfId="0" applyNumberFormat="1" applyFont="1" applyBorder="1" applyAlignment="1">
      <alignment horizontal="center" vertical="center" wrapText="1"/>
    </xf>
    <xf numFmtId="0" fontId="8" fillId="8" borderId="10" xfId="0" applyFont="1" applyFill="1" applyBorder="1" applyAlignment="1">
      <alignment wrapText="1"/>
    </xf>
    <xf numFmtId="0" fontId="9" fillId="8" borderId="13" xfId="0" applyFont="1" applyFill="1" applyBorder="1"/>
    <xf numFmtId="164" fontId="3" fillId="0" borderId="0" xfId="0" applyNumberFormat="1" applyFont="1" applyAlignment="1">
      <alignment vertical="center" wrapText="1"/>
    </xf>
    <xf numFmtId="165" fontId="1" fillId="0" borderId="0" xfId="0" applyNumberFormat="1" applyFont="1" applyAlignment="1">
      <alignment horizontal="center" vertical="center" wrapText="1"/>
    </xf>
    <xf numFmtId="165" fontId="1" fillId="0" borderId="0" xfId="0" applyNumberFormat="1" applyFont="1" applyAlignment="1">
      <alignment vertical="center" wrapText="1"/>
    </xf>
    <xf numFmtId="0" fontId="0" fillId="23" borderId="9" xfId="0" applyFill="1" applyBorder="1"/>
    <xf numFmtId="44" fontId="0" fillId="0" borderId="0" xfId="0" applyNumberFormat="1"/>
    <xf numFmtId="0" fontId="16" fillId="8" borderId="14" xfId="0" applyFont="1" applyFill="1" applyBorder="1" applyAlignment="1">
      <alignment horizontal="left" vertical="top"/>
    </xf>
    <xf numFmtId="0" fontId="6" fillId="8" borderId="6" xfId="0" applyFont="1" applyFill="1" applyBorder="1" applyAlignment="1">
      <alignment horizontal="left" vertical="center"/>
    </xf>
    <xf numFmtId="0" fontId="1" fillId="0" borderId="4" xfId="0" applyFont="1" applyBorder="1" applyAlignment="1">
      <alignment horizontal="left" vertical="center" wrapText="1"/>
    </xf>
    <xf numFmtId="164" fontId="3" fillId="0" borderId="4" xfId="0" applyNumberFormat="1" applyFont="1" applyBorder="1" applyAlignment="1">
      <alignment horizontal="left" vertical="center" wrapText="1"/>
    </xf>
    <xf numFmtId="44" fontId="0" fillId="0" borderId="0" xfId="0" applyNumberFormat="1" applyAlignment="1">
      <alignment horizontal="left" vertical="center"/>
    </xf>
    <xf numFmtId="0" fontId="0" fillId="0" borderId="0" xfId="0" applyAlignment="1">
      <alignment horizontal="left" vertical="center"/>
    </xf>
    <xf numFmtId="0" fontId="0" fillId="25" borderId="11" xfId="0" applyFill="1" applyBorder="1"/>
    <xf numFmtId="0" fontId="0" fillId="23" borderId="14" xfId="0" applyFill="1" applyBorder="1"/>
    <xf numFmtId="165" fontId="19" fillId="0" borderId="25" xfId="0" applyNumberFormat="1" applyFont="1" applyBorder="1" applyAlignment="1">
      <alignment horizontal="left" vertical="center" wrapText="1"/>
    </xf>
    <xf numFmtId="0" fontId="0" fillId="23" borderId="6" xfId="0" applyFill="1" applyBorder="1"/>
    <xf numFmtId="0" fontId="16" fillId="8" borderId="9" xfId="0" applyFont="1" applyFill="1" applyBorder="1" applyAlignment="1">
      <alignment horizontal="left"/>
    </xf>
    <xf numFmtId="165" fontId="23" fillId="8" borderId="22" xfId="0" applyNumberFormat="1" applyFont="1" applyFill="1" applyBorder="1" applyAlignment="1">
      <alignment vertical="center" wrapText="1"/>
    </xf>
    <xf numFmtId="165" fontId="23" fillId="8" borderId="10" xfId="0" applyNumberFormat="1" applyFont="1" applyFill="1" applyBorder="1" applyAlignment="1">
      <alignment vertical="center" wrapText="1"/>
    </xf>
    <xf numFmtId="44" fontId="9" fillId="0" borderId="0" xfId="0" applyNumberFormat="1" applyFont="1"/>
    <xf numFmtId="44" fontId="8" fillId="0" borderId="0" xfId="0" applyNumberFormat="1" applyFont="1"/>
    <xf numFmtId="44" fontId="18" fillId="8" borderId="10" xfId="0" applyNumberFormat="1" applyFont="1" applyFill="1" applyBorder="1" applyAlignment="1">
      <alignment wrapText="1"/>
    </xf>
    <xf numFmtId="44" fontId="16" fillId="8" borderId="6" xfId="0" applyNumberFormat="1" applyFont="1" applyFill="1" applyBorder="1" applyAlignment="1">
      <alignment wrapText="1"/>
    </xf>
    <xf numFmtId="165" fontId="1" fillId="0" borderId="4" xfId="0" applyNumberFormat="1" applyFont="1" applyBorder="1" applyAlignment="1" applyProtection="1">
      <alignment horizontal="left" vertical="center" wrapText="1"/>
      <protection locked="0"/>
    </xf>
    <xf numFmtId="0" fontId="0" fillId="29" borderId="9" xfId="0" applyFill="1" applyBorder="1" applyAlignment="1">
      <alignment horizontal="left"/>
    </xf>
    <xf numFmtId="0" fontId="16" fillId="25" borderId="14" xfId="0" applyFont="1" applyFill="1" applyBorder="1" applyAlignment="1">
      <alignment horizontal="left"/>
    </xf>
    <xf numFmtId="165" fontId="1" fillId="25" borderId="22" xfId="0" applyNumberFormat="1" applyFont="1" applyFill="1" applyBorder="1" applyAlignment="1">
      <alignment vertical="center" wrapText="1"/>
    </xf>
    <xf numFmtId="165" fontId="1" fillId="25" borderId="10" xfId="0" applyNumberFormat="1" applyFont="1" applyFill="1" applyBorder="1" applyAlignment="1">
      <alignment vertical="center" wrapText="1"/>
    </xf>
    <xf numFmtId="44" fontId="18" fillId="8" borderId="6" xfId="0" applyNumberFormat="1" applyFont="1" applyFill="1" applyBorder="1" applyAlignment="1">
      <alignment wrapText="1"/>
    </xf>
    <xf numFmtId="44" fontId="14" fillId="8" borderId="13" xfId="0" applyNumberFormat="1" applyFont="1" applyFill="1" applyBorder="1"/>
    <xf numFmtId="44" fontId="14" fillId="8" borderId="6" xfId="0" applyNumberFormat="1" applyFont="1" applyFill="1" applyBorder="1"/>
    <xf numFmtId="0" fontId="10" fillId="8" borderId="2" xfId="0" applyFont="1" applyFill="1" applyBorder="1" applyAlignment="1">
      <alignment horizontal="left" vertical="center" wrapText="1"/>
    </xf>
    <xf numFmtId="0" fontId="22" fillId="8" borderId="2" xfId="0" applyFont="1" applyFill="1" applyBorder="1"/>
    <xf numFmtId="0" fontId="22" fillId="8" borderId="3" xfId="0" applyFont="1" applyFill="1" applyBorder="1"/>
    <xf numFmtId="0" fontId="10" fillId="2" borderId="2" xfId="0" applyFont="1" applyFill="1" applyBorder="1" applyAlignment="1">
      <alignment horizontal="center" vertical="center" wrapText="1"/>
    </xf>
    <xf numFmtId="0" fontId="22" fillId="0" borderId="2" xfId="0" applyFont="1" applyBorder="1"/>
    <xf numFmtId="0" fontId="22" fillId="0" borderId="3" xfId="0" applyFont="1" applyBorder="1"/>
    <xf numFmtId="0" fontId="10" fillId="0" borderId="2" xfId="0" applyFont="1" applyBorder="1" applyAlignment="1">
      <alignment horizontal="left" vertical="center" wrapText="1"/>
    </xf>
    <xf numFmtId="0" fontId="10" fillId="2" borderId="20" xfId="0" applyFont="1" applyFill="1" applyBorder="1" applyAlignment="1">
      <alignment horizontal="center" vertical="center" wrapText="1"/>
    </xf>
    <xf numFmtId="0" fontId="22" fillId="0" borderId="20" xfId="0" applyFont="1" applyBorder="1"/>
    <xf numFmtId="0" fontId="22" fillId="0" borderId="21" xfId="0" applyFont="1" applyBorder="1"/>
    <xf numFmtId="0" fontId="10" fillId="0" borderId="14" xfId="0" applyFont="1" applyBorder="1" applyAlignment="1">
      <alignment horizontal="left" vertical="center" wrapText="1"/>
    </xf>
    <xf numFmtId="0" fontId="22" fillId="0" borderId="15" xfId="0" applyFont="1" applyBorder="1"/>
    <xf numFmtId="0" fontId="30" fillId="8" borderId="1" xfId="0" applyFont="1" applyFill="1" applyBorder="1" applyAlignment="1">
      <alignment vertical="center" wrapText="1"/>
    </xf>
    <xf numFmtId="0" fontId="9" fillId="8" borderId="2" xfId="0" applyFont="1" applyFill="1" applyBorder="1"/>
    <xf numFmtId="0" fontId="9" fillId="8" borderId="3" xfId="0" applyFont="1" applyFill="1" applyBorder="1"/>
    <xf numFmtId="0" fontId="3" fillId="0" borderId="5" xfId="0" applyFont="1" applyBorder="1" applyAlignment="1">
      <alignment horizontal="left" vertical="center" wrapText="1"/>
    </xf>
    <xf numFmtId="0" fontId="8" fillId="0" borderId="5" xfId="0" applyFont="1" applyBorder="1" applyAlignment="1">
      <alignment horizontal="lef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0" fontId="14" fillId="8" borderId="9" xfId="0" applyFont="1" applyFill="1" applyBorder="1" applyAlignment="1">
      <alignment wrapText="1"/>
    </xf>
    <xf numFmtId="0" fontId="14" fillId="8" borderId="15" xfId="0" applyFont="1" applyFill="1" applyBorder="1" applyAlignment="1">
      <alignment wrapText="1"/>
    </xf>
    <xf numFmtId="0" fontId="15" fillId="8" borderId="16" xfId="0" applyFont="1" applyFill="1" applyBorder="1" applyAlignment="1">
      <alignment wrapText="1"/>
    </xf>
    <xf numFmtId="0" fontId="13" fillId="8" borderId="2" xfId="0" applyFont="1" applyFill="1" applyBorder="1" applyAlignment="1">
      <alignment horizontal="left" vertical="center" wrapText="1"/>
    </xf>
    <xf numFmtId="0" fontId="2" fillId="8" borderId="2" xfId="0" applyFont="1" applyFill="1" applyBorder="1" applyAlignment="1">
      <alignment horizontal="left"/>
    </xf>
    <xf numFmtId="0" fontId="2" fillId="8" borderId="3" xfId="0" applyFont="1" applyFill="1" applyBorder="1" applyAlignment="1">
      <alignment horizontal="left"/>
    </xf>
    <xf numFmtId="0" fontId="19" fillId="8" borderId="28" xfId="0" applyFont="1" applyFill="1" applyBorder="1" applyAlignment="1">
      <alignment horizontal="left" vertical="center" wrapText="1"/>
    </xf>
    <xf numFmtId="0" fontId="19" fillId="8" borderId="12" xfId="0" applyFont="1" applyFill="1" applyBorder="1" applyAlignment="1">
      <alignment horizontal="left" vertical="center" wrapText="1"/>
    </xf>
    <xf numFmtId="0" fontId="3" fillId="8" borderId="6" xfId="0" applyFont="1" applyFill="1" applyBorder="1" applyAlignment="1">
      <alignment horizontal="left" vertical="center" wrapText="1"/>
    </xf>
    <xf numFmtId="0" fontId="2" fillId="8" borderId="6" xfId="0" applyFont="1" applyFill="1" applyBorder="1"/>
    <xf numFmtId="0" fontId="1" fillId="8" borderId="6" xfId="0" applyFont="1" applyFill="1" applyBorder="1" applyAlignment="1">
      <alignment vertical="center" wrapText="1"/>
    </xf>
    <xf numFmtId="0" fontId="1" fillId="8" borderId="6" xfId="0" applyFont="1" applyFill="1" applyBorder="1" applyAlignment="1">
      <alignment horizontal="left" vertical="center" wrapText="1"/>
    </xf>
    <xf numFmtId="0" fontId="10" fillId="2" borderId="29" xfId="0" applyFont="1" applyFill="1" applyBorder="1" applyAlignment="1">
      <alignment horizontal="center" vertical="center" wrapText="1"/>
    </xf>
    <xf numFmtId="0" fontId="22" fillId="0" borderId="22" xfId="0" applyFont="1" applyBorder="1"/>
    <xf numFmtId="0" fontId="22" fillId="0" borderId="10" xfId="0" applyFont="1" applyBorder="1"/>
    <xf numFmtId="0" fontId="15" fillId="8" borderId="10" xfId="0" applyFont="1" applyFill="1" applyBorder="1" applyAlignment="1">
      <alignment wrapText="1"/>
    </xf>
    <xf numFmtId="0" fontId="10" fillId="3" borderId="22"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8" borderId="14" xfId="0" applyFont="1" applyFill="1" applyBorder="1" applyAlignment="1">
      <alignment horizontal="left" vertical="center" wrapText="1"/>
    </xf>
    <xf numFmtId="0" fontId="22" fillId="8" borderId="15" xfId="0" applyFont="1" applyFill="1" applyBorder="1"/>
    <xf numFmtId="0" fontId="14" fillId="8" borderId="13" xfId="0" applyFont="1" applyFill="1" applyBorder="1" applyAlignment="1">
      <alignment horizontal="left" wrapText="1"/>
    </xf>
    <xf numFmtId="0" fontId="14" fillId="8" borderId="13" xfId="0" applyFont="1" applyFill="1" applyBorder="1" applyAlignment="1">
      <alignment wrapText="1"/>
    </xf>
    <xf numFmtId="0" fontId="10" fillId="4" borderId="22" xfId="0" applyFont="1" applyFill="1" applyBorder="1" applyAlignment="1">
      <alignment horizontal="center" vertical="center" wrapText="1"/>
    </xf>
    <xf numFmtId="0" fontId="34" fillId="8" borderId="13" xfId="0" applyFont="1" applyFill="1" applyBorder="1" applyAlignment="1">
      <alignment wrapText="1"/>
    </xf>
    <xf numFmtId="0" fontId="10" fillId="5" borderId="27" xfId="0" applyFont="1" applyFill="1" applyBorder="1" applyAlignment="1">
      <alignment horizontal="center" vertical="center" wrapText="1"/>
    </xf>
    <xf numFmtId="0" fontId="22" fillId="0" borderId="26" xfId="0" applyFont="1" applyBorder="1"/>
    <xf numFmtId="0" fontId="22" fillId="0" borderId="23" xfId="0" applyFont="1" applyBorder="1"/>
    <xf numFmtId="0" fontId="10" fillId="8" borderId="9" xfId="0" applyFont="1" applyFill="1" applyBorder="1" applyAlignment="1">
      <alignment horizontal="left" vertical="center" wrapText="1"/>
    </xf>
    <xf numFmtId="0" fontId="22" fillId="8" borderId="22" xfId="0" applyFont="1" applyFill="1" applyBorder="1"/>
    <xf numFmtId="0" fontId="10" fillId="5" borderId="22"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22" fillId="0" borderId="16" xfId="0" applyFont="1" applyBorder="1"/>
    <xf numFmtId="0" fontId="22" fillId="23" borderId="22" xfId="0" applyFont="1" applyFill="1" applyBorder="1"/>
    <xf numFmtId="0" fontId="22" fillId="23" borderId="10" xfId="0" applyFont="1" applyFill="1" applyBorder="1"/>
    <xf numFmtId="0" fontId="10" fillId="12" borderId="22" xfId="0" applyFont="1" applyFill="1" applyBorder="1" applyAlignment="1">
      <alignment horizontal="center" vertical="center" wrapText="1"/>
    </xf>
    <xf numFmtId="0" fontId="22" fillId="12" borderId="22" xfId="0" applyFont="1" applyFill="1" applyBorder="1"/>
    <xf numFmtId="0" fontId="22" fillId="12" borderId="10" xfId="0" applyFont="1" applyFill="1" applyBorder="1"/>
    <xf numFmtId="0" fontId="9" fillId="0" borderId="5" xfId="0" applyFont="1" applyBorder="1" applyAlignment="1">
      <alignment wrapText="1"/>
    </xf>
    <xf numFmtId="0" fontId="10" fillId="28" borderId="22" xfId="0" applyFont="1" applyFill="1" applyBorder="1" applyAlignment="1">
      <alignment horizontal="center" vertical="center" wrapText="1"/>
    </xf>
    <xf numFmtId="0" fontId="22" fillId="29" borderId="22" xfId="0" applyFont="1" applyFill="1" applyBorder="1"/>
    <xf numFmtId="0" fontId="22" fillId="29" borderId="10" xfId="0" applyFont="1" applyFill="1" applyBorder="1"/>
    <xf numFmtId="0" fontId="10" fillId="25" borderId="9" xfId="0" applyFont="1" applyFill="1" applyBorder="1" applyAlignment="1">
      <alignment horizontal="left" vertical="center" wrapText="1"/>
    </xf>
    <xf numFmtId="0" fontId="22" fillId="25" borderId="22" xfId="0" applyFont="1" applyFill="1" applyBorder="1"/>
    <xf numFmtId="0" fontId="24" fillId="10" borderId="22" xfId="0" applyFont="1" applyFill="1" applyBorder="1" applyAlignment="1">
      <alignment horizontal="center" vertical="center" wrapText="1"/>
    </xf>
    <xf numFmtId="0" fontId="22" fillId="10" borderId="22" xfId="0" applyFont="1" applyFill="1" applyBorder="1"/>
    <xf numFmtId="0" fontId="22" fillId="10" borderId="10" xfId="0" applyFont="1" applyFill="1" applyBorder="1"/>
    <xf numFmtId="0" fontId="10" fillId="10" borderId="22" xfId="0" applyFont="1" applyFill="1" applyBorder="1" applyAlignment="1">
      <alignment horizontal="center" vertical="center" wrapText="1"/>
    </xf>
    <xf numFmtId="0" fontId="0" fillId="8" borderId="15" xfId="0" applyFill="1" applyBorder="1"/>
    <xf numFmtId="0" fontId="10" fillId="8" borderId="6" xfId="0" applyFont="1" applyFill="1" applyBorder="1" applyAlignment="1">
      <alignment horizontal="left" vertical="center" wrapText="1"/>
    </xf>
    <xf numFmtId="0" fontId="22" fillId="8" borderId="6" xfId="0" applyFont="1" applyFill="1" applyBorder="1"/>
    <xf numFmtId="0" fontId="26" fillId="0" borderId="0" xfId="0" applyFont="1"/>
    <xf numFmtId="0" fontId="25" fillId="0" borderId="0" xfId="0" applyFont="1"/>
    <xf numFmtId="0" fontId="10" fillId="6" borderId="22" xfId="0" applyFont="1" applyFill="1" applyBorder="1" applyAlignment="1">
      <alignment horizontal="center" vertical="center" wrapText="1"/>
    </xf>
    <xf numFmtId="0" fontId="10" fillId="8" borderId="20" xfId="0" applyFont="1" applyFill="1" applyBorder="1" applyAlignment="1">
      <alignment horizontal="left" vertical="center" wrapText="1"/>
    </xf>
    <xf numFmtId="0" fontId="22" fillId="8" borderId="20" xfId="0" applyFont="1" applyFill="1" applyBorder="1"/>
    <xf numFmtId="0" fontId="22" fillId="8" borderId="21" xfId="0" applyFont="1" applyFill="1" applyBorder="1"/>
    <xf numFmtId="0" fontId="10" fillId="0" borderId="20" xfId="0" applyFont="1" applyBorder="1" applyAlignment="1">
      <alignment horizontal="left" vertical="center" wrapText="1"/>
    </xf>
    <xf numFmtId="0" fontId="10" fillId="6" borderId="15" xfId="0" applyFont="1" applyFill="1" applyBorder="1" applyAlignment="1">
      <alignment horizontal="center" vertical="center" wrapText="1"/>
    </xf>
    <xf numFmtId="0" fontId="14" fillId="8" borderId="26" xfId="0" applyFont="1" applyFill="1" applyBorder="1" applyAlignment="1">
      <alignment horizontal="left" wrapText="1"/>
    </xf>
    <xf numFmtId="0" fontId="14" fillId="8" borderId="10" xfId="0" applyFont="1" applyFill="1" applyBorder="1" applyAlignment="1">
      <alignment wrapText="1"/>
    </xf>
  </cellXfs>
  <cellStyles count="1">
    <cellStyle name="Normal" xfId="0" builtinId="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ved.n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03"/>
  <sheetViews>
    <sheetView tabSelected="1" view="pageBreakPreview" topLeftCell="B58" zoomScaleNormal="100" zoomScaleSheetLayoutView="100" workbookViewId="0">
      <selection activeCell="K63" sqref="K63"/>
    </sheetView>
  </sheetViews>
  <sheetFormatPr defaultColWidth="12.625" defaultRowHeight="14.25" x14ac:dyDescent="0.2"/>
  <cols>
    <col min="1" max="1" width="18.125" hidden="1" customWidth="1"/>
    <col min="2" max="2" width="8.125" customWidth="1"/>
    <col min="3" max="3" width="53.25" customWidth="1"/>
    <col min="4" max="4" width="79" hidden="1" customWidth="1"/>
    <col min="5" max="5" width="12.25" hidden="1" customWidth="1"/>
    <col min="6" max="6" width="12" hidden="1" customWidth="1"/>
    <col min="7" max="7" width="44.125" hidden="1" customWidth="1"/>
    <col min="8" max="8" width="14.25" hidden="1" customWidth="1"/>
    <col min="9" max="9" width="27.375" customWidth="1"/>
    <col min="10" max="10" width="27" customWidth="1"/>
    <col min="11" max="11" width="26.875" customWidth="1"/>
    <col min="12" max="12" width="21.75" customWidth="1"/>
    <col min="13" max="13" width="9.125" customWidth="1"/>
    <col min="14" max="27" width="14.375" customWidth="1"/>
  </cols>
  <sheetData>
    <row r="1" spans="1:13" ht="18.75" x14ac:dyDescent="0.4">
      <c r="A1" s="193"/>
      <c r="B1" s="193"/>
      <c r="C1" s="286" t="s">
        <v>592</v>
      </c>
      <c r="D1" s="275"/>
      <c r="E1" s="275"/>
      <c r="F1" s="287"/>
      <c r="G1" s="287"/>
      <c r="H1" s="287"/>
      <c r="I1" s="287"/>
      <c r="J1" s="287"/>
      <c r="K1" s="288"/>
      <c r="L1" s="193"/>
      <c r="M1" s="193"/>
    </row>
    <row r="2" spans="1:13" s="196" customFormat="1" ht="84.4" customHeight="1" x14ac:dyDescent="0.2">
      <c r="A2" s="194"/>
      <c r="B2" s="195" t="s">
        <v>560</v>
      </c>
      <c r="C2" s="296" t="s">
        <v>593</v>
      </c>
      <c r="D2" s="297"/>
      <c r="E2" s="297"/>
      <c r="F2" s="297"/>
      <c r="G2" s="297"/>
      <c r="H2" s="297"/>
      <c r="I2" s="297"/>
      <c r="J2" s="297"/>
      <c r="K2" s="298"/>
      <c r="L2" s="194"/>
      <c r="M2" s="194"/>
    </row>
    <row r="3" spans="1:13" ht="108.95" customHeight="1" x14ac:dyDescent="0.2">
      <c r="A3" s="193"/>
      <c r="B3" s="197" t="s">
        <v>560</v>
      </c>
      <c r="C3" s="299" t="s">
        <v>594</v>
      </c>
      <c r="D3" s="299"/>
      <c r="E3" s="299"/>
      <c r="F3" s="299"/>
      <c r="G3" s="299"/>
      <c r="H3" s="299"/>
      <c r="I3" s="299"/>
      <c r="J3" s="299"/>
      <c r="K3" s="300"/>
      <c r="L3" s="193"/>
      <c r="M3" s="193"/>
    </row>
    <row r="4" spans="1:13" ht="15.75" x14ac:dyDescent="0.2">
      <c r="A4" s="198" t="s">
        <v>0</v>
      </c>
      <c r="B4" s="199"/>
      <c r="C4" s="301" t="s">
        <v>1</v>
      </c>
      <c r="D4" s="302"/>
      <c r="E4" s="302"/>
      <c r="F4" s="302"/>
      <c r="G4" s="302"/>
      <c r="H4" s="200"/>
      <c r="I4" s="201"/>
      <c r="J4" s="2"/>
      <c r="K4" s="2"/>
      <c r="L4" s="193"/>
      <c r="M4" s="193"/>
    </row>
    <row r="5" spans="1:13" ht="15" x14ac:dyDescent="0.2">
      <c r="A5" s="202">
        <v>1</v>
      </c>
      <c r="B5" s="203">
        <v>1</v>
      </c>
      <c r="C5" s="303" t="s">
        <v>2</v>
      </c>
      <c r="D5" s="302"/>
      <c r="E5" s="302"/>
      <c r="F5" s="302"/>
      <c r="G5" s="302"/>
      <c r="H5" s="302"/>
      <c r="I5" s="201"/>
      <c r="J5" s="2"/>
      <c r="K5" s="2"/>
      <c r="L5" s="193"/>
      <c r="M5" s="193"/>
    </row>
    <row r="6" spans="1:13" ht="15" x14ac:dyDescent="0.2">
      <c r="A6" s="202">
        <v>2</v>
      </c>
      <c r="B6" s="203">
        <v>2</v>
      </c>
      <c r="C6" s="303" t="s">
        <v>3</v>
      </c>
      <c r="D6" s="302"/>
      <c r="E6" s="302"/>
      <c r="F6" s="302"/>
      <c r="G6" s="302"/>
      <c r="H6" s="302"/>
      <c r="I6" s="201"/>
      <c r="J6" s="2"/>
      <c r="K6" s="2"/>
      <c r="L6" s="193"/>
      <c r="M6" s="193"/>
    </row>
    <row r="7" spans="1:13" ht="15" x14ac:dyDescent="0.2">
      <c r="A7" s="202">
        <v>3</v>
      </c>
      <c r="B7" s="203">
        <v>3</v>
      </c>
      <c r="C7" s="304" t="s">
        <v>4</v>
      </c>
      <c r="D7" s="302"/>
      <c r="E7" s="302"/>
      <c r="F7" s="302"/>
      <c r="G7" s="302"/>
      <c r="H7" s="302"/>
      <c r="I7" s="201"/>
      <c r="J7" s="2"/>
      <c r="K7" s="2"/>
      <c r="L7" s="193"/>
      <c r="M7" s="193"/>
    </row>
    <row r="8" spans="1:13" ht="15" x14ac:dyDescent="0.2">
      <c r="A8" s="202">
        <v>4</v>
      </c>
      <c r="B8" s="203">
        <v>4</v>
      </c>
      <c r="C8" s="304" t="s">
        <v>5</v>
      </c>
      <c r="D8" s="302"/>
      <c r="E8" s="302"/>
      <c r="F8" s="302"/>
      <c r="G8" s="302"/>
      <c r="H8" s="302"/>
      <c r="I8" s="201"/>
      <c r="J8" s="2"/>
      <c r="K8" s="2"/>
      <c r="L8" s="193"/>
      <c r="M8" s="193"/>
    </row>
    <row r="9" spans="1:13" ht="15" x14ac:dyDescent="0.2">
      <c r="A9" s="202">
        <v>5</v>
      </c>
      <c r="B9" s="203">
        <v>5</v>
      </c>
      <c r="C9" s="304" t="s">
        <v>6</v>
      </c>
      <c r="D9" s="302"/>
      <c r="E9" s="302"/>
      <c r="F9" s="302"/>
      <c r="G9" s="302"/>
      <c r="H9" s="302"/>
      <c r="I9" s="201"/>
      <c r="J9" s="2"/>
      <c r="K9" s="2"/>
      <c r="L9" s="193"/>
      <c r="M9" s="193"/>
    </row>
    <row r="10" spans="1:13" ht="15" x14ac:dyDescent="0.2">
      <c r="A10" s="202">
        <v>6</v>
      </c>
      <c r="B10" s="203">
        <v>6</v>
      </c>
      <c r="C10" s="303" t="s">
        <v>7</v>
      </c>
      <c r="D10" s="302"/>
      <c r="E10" s="302"/>
      <c r="F10" s="302"/>
      <c r="G10" s="302"/>
      <c r="H10" s="302"/>
      <c r="I10" s="201"/>
      <c r="J10" s="2"/>
      <c r="K10" s="2"/>
      <c r="L10" s="193"/>
      <c r="M10" s="193"/>
    </row>
    <row r="11" spans="1:13" ht="15" x14ac:dyDescent="0.2">
      <c r="A11" s="202">
        <v>7</v>
      </c>
      <c r="B11" s="203">
        <v>7</v>
      </c>
      <c r="C11" s="303" t="s">
        <v>8</v>
      </c>
      <c r="D11" s="302"/>
      <c r="E11" s="302"/>
      <c r="F11" s="302"/>
      <c r="G11" s="302"/>
      <c r="H11" s="302"/>
      <c r="I11" s="201"/>
      <c r="J11" s="2"/>
      <c r="K11" s="2"/>
      <c r="L11" s="193"/>
      <c r="M11" s="193"/>
    </row>
    <row r="12" spans="1:13" ht="15" x14ac:dyDescent="0.2">
      <c r="A12" s="202">
        <v>8</v>
      </c>
      <c r="B12" s="203">
        <v>8</v>
      </c>
      <c r="C12" s="304" t="s">
        <v>9</v>
      </c>
      <c r="D12" s="302"/>
      <c r="E12" s="302"/>
      <c r="F12" s="302"/>
      <c r="G12" s="302"/>
      <c r="H12" s="302"/>
      <c r="I12" s="201"/>
      <c r="J12" s="2"/>
      <c r="K12" s="2"/>
      <c r="L12" s="193"/>
      <c r="M12" s="193"/>
    </row>
    <row r="13" spans="1:13" ht="15.75" x14ac:dyDescent="0.2">
      <c r="A13" s="202"/>
      <c r="B13" s="289" t="s">
        <v>10</v>
      </c>
      <c r="C13" s="290"/>
      <c r="D13" s="204"/>
      <c r="E13" s="205"/>
      <c r="F13" s="204"/>
      <c r="G13" s="206"/>
      <c r="H13" s="207"/>
      <c r="I13" s="208"/>
      <c r="J13" s="209"/>
      <c r="K13" s="209"/>
      <c r="L13" s="193"/>
      <c r="M13" s="193"/>
    </row>
    <row r="14" spans="1:13" ht="15.75" x14ac:dyDescent="0.2">
      <c r="A14" s="193"/>
      <c r="B14" s="291" t="s">
        <v>11</v>
      </c>
      <c r="C14" s="292"/>
      <c r="D14" s="204"/>
      <c r="E14" s="205"/>
      <c r="F14" s="204"/>
      <c r="G14" s="206"/>
      <c r="H14" s="207"/>
      <c r="I14" s="208"/>
      <c r="J14" s="209"/>
      <c r="K14" s="209"/>
      <c r="L14" s="193"/>
      <c r="M14" s="193"/>
    </row>
    <row r="15" spans="1:13" ht="15.75" x14ac:dyDescent="0.2">
      <c r="A15" s="193"/>
      <c r="B15" s="207"/>
      <c r="C15" s="207"/>
      <c r="D15" s="204"/>
      <c r="E15" s="205"/>
      <c r="F15" s="204"/>
      <c r="G15" s="206"/>
      <c r="H15" s="207"/>
      <c r="I15" s="208"/>
      <c r="J15" s="209"/>
      <c r="K15" s="209"/>
      <c r="L15" s="193"/>
      <c r="M15" s="193"/>
    </row>
    <row r="16" spans="1:13" ht="18.75" x14ac:dyDescent="0.4">
      <c r="A16" s="193"/>
      <c r="B16" s="210"/>
      <c r="C16" s="305" t="s">
        <v>12</v>
      </c>
      <c r="D16" s="306"/>
      <c r="E16" s="306"/>
      <c r="F16" s="306"/>
      <c r="G16" s="306"/>
      <c r="H16" s="306"/>
      <c r="I16" s="306"/>
      <c r="J16" s="306"/>
      <c r="K16" s="307"/>
      <c r="L16" s="193"/>
      <c r="M16" s="193"/>
    </row>
    <row r="17" spans="1:13" s="3" customFormat="1" ht="19.5" x14ac:dyDescent="0.4">
      <c r="A17" s="211" t="s">
        <v>13</v>
      </c>
      <c r="B17" s="212">
        <v>1</v>
      </c>
      <c r="C17" s="284" t="s">
        <v>14</v>
      </c>
      <c r="D17" s="285"/>
      <c r="E17" s="285"/>
      <c r="F17" s="285"/>
      <c r="G17" s="285"/>
      <c r="H17" s="285"/>
      <c r="I17" s="285"/>
      <c r="J17" s="285"/>
      <c r="K17" s="213"/>
      <c r="L17" s="214"/>
      <c r="M17" s="214"/>
    </row>
    <row r="18" spans="1:13" ht="60" x14ac:dyDescent="0.2">
      <c r="A18" s="215"/>
      <c r="B18" s="4"/>
      <c r="C18" s="5" t="s">
        <v>15</v>
      </c>
      <c r="D18" s="6" t="s">
        <v>16</v>
      </c>
      <c r="E18" s="6" t="s">
        <v>17</v>
      </c>
      <c r="F18" s="6" t="s">
        <v>18</v>
      </c>
      <c r="G18" s="7" t="s">
        <v>19</v>
      </c>
      <c r="H18" s="6"/>
      <c r="I18" s="8" t="s">
        <v>527</v>
      </c>
      <c r="J18" s="8" t="s">
        <v>528</v>
      </c>
      <c r="K18" s="8" t="s">
        <v>529</v>
      </c>
      <c r="L18" s="215"/>
      <c r="M18" s="215"/>
    </row>
    <row r="19" spans="1:13" ht="25.15" customHeight="1" x14ac:dyDescent="0.2">
      <c r="A19" s="202" t="s">
        <v>20</v>
      </c>
      <c r="B19" s="203" t="s">
        <v>20</v>
      </c>
      <c r="C19" s="216" t="s">
        <v>21</v>
      </c>
      <c r="D19" s="9" t="s">
        <v>22</v>
      </c>
      <c r="E19" s="10">
        <v>1</v>
      </c>
      <c r="F19" s="10"/>
      <c r="G19" s="11"/>
      <c r="H19" s="12"/>
      <c r="I19" s="191">
        <v>0</v>
      </c>
      <c r="J19" s="191">
        <v>0</v>
      </c>
      <c r="K19" s="191">
        <v>0</v>
      </c>
      <c r="L19" s="193"/>
      <c r="M19" s="193"/>
    </row>
    <row r="20" spans="1:13" ht="25.15" customHeight="1" x14ac:dyDescent="0.2">
      <c r="A20" s="202" t="s">
        <v>23</v>
      </c>
      <c r="B20" s="203" t="s">
        <v>39</v>
      </c>
      <c r="C20" s="217" t="s">
        <v>24</v>
      </c>
      <c r="D20" s="9" t="s">
        <v>25</v>
      </c>
      <c r="E20" s="10">
        <v>1</v>
      </c>
      <c r="F20" s="10"/>
      <c r="G20" s="11"/>
      <c r="H20" s="12"/>
      <c r="I20" s="191">
        <v>0</v>
      </c>
      <c r="J20" s="191">
        <v>0</v>
      </c>
      <c r="K20" s="191">
        <v>0</v>
      </c>
      <c r="L20" s="193"/>
      <c r="M20" s="193"/>
    </row>
    <row r="21" spans="1:13" ht="25.15" customHeight="1" x14ac:dyDescent="0.2">
      <c r="A21" s="202" t="s">
        <v>26</v>
      </c>
      <c r="B21" s="203" t="s">
        <v>23</v>
      </c>
      <c r="C21" s="217" t="s">
        <v>27</v>
      </c>
      <c r="D21" s="9" t="s">
        <v>28</v>
      </c>
      <c r="E21" s="10">
        <v>1</v>
      </c>
      <c r="F21" s="10"/>
      <c r="G21" s="11"/>
      <c r="H21" s="12"/>
      <c r="I21" s="191">
        <v>0</v>
      </c>
      <c r="J21" s="191">
        <v>0</v>
      </c>
      <c r="K21" s="191">
        <v>0</v>
      </c>
      <c r="L21" s="193"/>
      <c r="M21" s="193"/>
    </row>
    <row r="22" spans="1:13" ht="25.15" customHeight="1" x14ac:dyDescent="0.2">
      <c r="A22" s="202" t="s">
        <v>29</v>
      </c>
      <c r="B22" s="203" t="s">
        <v>26</v>
      </c>
      <c r="C22" s="216" t="s">
        <v>30</v>
      </c>
      <c r="D22" s="9" t="s">
        <v>31</v>
      </c>
      <c r="E22" s="10">
        <v>1</v>
      </c>
      <c r="F22" s="10"/>
      <c r="G22" s="11"/>
      <c r="H22" s="12"/>
      <c r="I22" s="191">
        <v>0</v>
      </c>
      <c r="J22" s="191">
        <v>0</v>
      </c>
      <c r="K22" s="191">
        <v>0</v>
      </c>
      <c r="L22" s="193"/>
      <c r="M22" s="193"/>
    </row>
    <row r="23" spans="1:13" ht="25.15" customHeight="1" x14ac:dyDescent="0.2">
      <c r="A23" s="202" t="s">
        <v>32</v>
      </c>
      <c r="B23" s="203" t="s">
        <v>29</v>
      </c>
      <c r="C23" s="217" t="s">
        <v>33</v>
      </c>
      <c r="D23" s="9" t="s">
        <v>34</v>
      </c>
      <c r="E23" s="10">
        <v>1</v>
      </c>
      <c r="F23" s="10"/>
      <c r="G23" s="11"/>
      <c r="H23" s="12"/>
      <c r="I23" s="191">
        <v>0</v>
      </c>
      <c r="J23" s="191">
        <v>0</v>
      </c>
      <c r="K23" s="191">
        <v>0</v>
      </c>
      <c r="L23" s="193"/>
      <c r="M23" s="193"/>
    </row>
    <row r="24" spans="1:13" ht="25.15" customHeight="1" x14ac:dyDescent="0.2">
      <c r="A24" s="198" t="s">
        <v>35</v>
      </c>
      <c r="B24" s="14"/>
      <c r="C24" s="218" t="s">
        <v>35</v>
      </c>
      <c r="D24" s="10"/>
      <c r="E24" s="15"/>
      <c r="F24" s="10"/>
      <c r="G24" s="16">
        <f>SUM(G19:G23)</f>
        <v>0</v>
      </c>
      <c r="H24" s="15"/>
      <c r="I24" s="219">
        <f t="shared" ref="I24:K24" si="0">SUM(I19:I23)</f>
        <v>0</v>
      </c>
      <c r="J24" s="219">
        <f t="shared" si="0"/>
        <v>0</v>
      </c>
      <c r="K24" s="219">
        <f t="shared" si="0"/>
        <v>0</v>
      </c>
      <c r="L24" s="215"/>
      <c r="M24" s="215"/>
    </row>
    <row r="25" spans="1:13" ht="15.75" x14ac:dyDescent="0.2">
      <c r="A25" s="193"/>
      <c r="B25" s="200"/>
      <c r="C25" s="17"/>
      <c r="D25" s="9"/>
      <c r="E25" s="15"/>
      <c r="F25" s="9"/>
      <c r="G25" s="16"/>
      <c r="H25" s="12"/>
      <c r="I25" s="13"/>
      <c r="J25" s="18"/>
      <c r="K25" s="18"/>
      <c r="L25" s="193"/>
      <c r="M25" s="193"/>
    </row>
    <row r="26" spans="1:13" s="3" customFormat="1" ht="19.5" x14ac:dyDescent="0.4">
      <c r="A26" s="214"/>
      <c r="B26" s="220"/>
      <c r="C26" s="277" t="s">
        <v>12</v>
      </c>
      <c r="D26" s="278"/>
      <c r="E26" s="278"/>
      <c r="F26" s="278"/>
      <c r="G26" s="278"/>
      <c r="H26" s="278"/>
      <c r="I26" s="278"/>
      <c r="J26" s="278"/>
      <c r="K26" s="279"/>
      <c r="L26" s="214"/>
      <c r="M26" s="214"/>
    </row>
    <row r="27" spans="1:13" s="3" customFormat="1" ht="19.5" x14ac:dyDescent="0.4">
      <c r="A27" s="211" t="s">
        <v>13</v>
      </c>
      <c r="B27" s="212">
        <v>2</v>
      </c>
      <c r="C27" s="280" t="s">
        <v>36</v>
      </c>
      <c r="D27" s="278"/>
      <c r="E27" s="278"/>
      <c r="F27" s="278"/>
      <c r="G27" s="278"/>
      <c r="H27" s="278"/>
      <c r="I27" s="278"/>
      <c r="J27" s="279"/>
      <c r="K27" s="221"/>
      <c r="L27" s="214"/>
      <c r="M27" s="214"/>
    </row>
    <row r="28" spans="1:13" ht="60" x14ac:dyDescent="0.2">
      <c r="A28" s="215"/>
      <c r="B28" s="4"/>
      <c r="C28" s="222" t="s">
        <v>15</v>
      </c>
      <c r="D28" s="10" t="s">
        <v>16</v>
      </c>
      <c r="E28" s="10" t="s">
        <v>17</v>
      </c>
      <c r="F28" s="10" t="s">
        <v>18</v>
      </c>
      <c r="G28" s="11" t="s">
        <v>19</v>
      </c>
      <c r="H28" s="10"/>
      <c r="I28" s="8" t="s">
        <v>527</v>
      </c>
      <c r="J28" s="8" t="s">
        <v>528</v>
      </c>
      <c r="K28" s="8" t="s">
        <v>529</v>
      </c>
      <c r="L28" s="215"/>
      <c r="M28" s="215"/>
    </row>
    <row r="29" spans="1:13" ht="25.15" customHeight="1" x14ac:dyDescent="0.2">
      <c r="A29" s="202" t="s">
        <v>20</v>
      </c>
      <c r="B29" s="203" t="s">
        <v>462</v>
      </c>
      <c r="C29" s="216" t="s">
        <v>37</v>
      </c>
      <c r="D29" s="9" t="s">
        <v>38</v>
      </c>
      <c r="E29" s="10">
        <v>1</v>
      </c>
      <c r="F29" s="10"/>
      <c r="G29" s="11"/>
      <c r="H29" s="12"/>
      <c r="I29" s="191">
        <v>0</v>
      </c>
      <c r="J29" s="191">
        <v>0</v>
      </c>
      <c r="K29" s="191">
        <v>0</v>
      </c>
      <c r="L29" s="193"/>
      <c r="M29" s="193"/>
    </row>
    <row r="30" spans="1:13" ht="25.15" customHeight="1" x14ac:dyDescent="0.2">
      <c r="A30" s="202" t="s">
        <v>39</v>
      </c>
      <c r="B30" s="203" t="s">
        <v>463</v>
      </c>
      <c r="C30" s="217" t="s">
        <v>40</v>
      </c>
      <c r="D30" s="223" t="s">
        <v>41</v>
      </c>
      <c r="E30" s="10">
        <v>2</v>
      </c>
      <c r="F30" s="10"/>
      <c r="G30" s="11"/>
      <c r="H30" s="12"/>
      <c r="I30" s="191">
        <v>0</v>
      </c>
      <c r="J30" s="191">
        <v>0</v>
      </c>
      <c r="K30" s="191">
        <v>0</v>
      </c>
      <c r="L30" s="193"/>
      <c r="M30" s="193"/>
    </row>
    <row r="31" spans="1:13" ht="25.15" customHeight="1" x14ac:dyDescent="0.2">
      <c r="A31" s="202" t="s">
        <v>23</v>
      </c>
      <c r="B31" s="203" t="s">
        <v>464</v>
      </c>
      <c r="C31" s="217" t="s">
        <v>42</v>
      </c>
      <c r="D31" s="223" t="s">
        <v>43</v>
      </c>
      <c r="E31" s="10">
        <v>2</v>
      </c>
      <c r="F31" s="10"/>
      <c r="G31" s="11"/>
      <c r="H31" s="12"/>
      <c r="I31" s="191">
        <v>0</v>
      </c>
      <c r="J31" s="191">
        <v>0</v>
      </c>
      <c r="K31" s="191">
        <v>0</v>
      </c>
      <c r="L31" s="193"/>
      <c r="M31" s="193"/>
    </row>
    <row r="32" spans="1:13" ht="25.15" customHeight="1" x14ac:dyDescent="0.2">
      <c r="A32" s="198" t="s">
        <v>35</v>
      </c>
      <c r="B32" s="14"/>
      <c r="C32" s="222" t="s">
        <v>35</v>
      </c>
      <c r="D32" s="10"/>
      <c r="E32" s="15"/>
      <c r="F32" s="10"/>
      <c r="G32" s="16">
        <f>SUM(G29:G31)</f>
        <v>0</v>
      </c>
      <c r="H32" s="15"/>
      <c r="I32" s="219">
        <f t="shared" ref="I32:K32" si="1">SUM(I29:I31)</f>
        <v>0</v>
      </c>
      <c r="J32" s="219">
        <f t="shared" si="1"/>
        <v>0</v>
      </c>
      <c r="K32" s="219">
        <f t="shared" si="1"/>
        <v>0</v>
      </c>
      <c r="L32" s="215"/>
      <c r="M32" s="215"/>
    </row>
    <row r="33" spans="1:13" ht="15.75" x14ac:dyDescent="0.2">
      <c r="A33" s="198"/>
      <c r="B33" s="14"/>
      <c r="C33" s="17"/>
      <c r="D33" s="9"/>
      <c r="E33" s="15"/>
      <c r="F33" s="9"/>
      <c r="G33" s="16"/>
      <c r="H33" s="12"/>
      <c r="I33" s="13"/>
      <c r="J33" s="18"/>
      <c r="K33" s="18"/>
      <c r="L33" s="193"/>
      <c r="M33" s="193"/>
    </row>
    <row r="34" spans="1:13" s="3" customFormat="1" ht="19.5" x14ac:dyDescent="0.4">
      <c r="A34" s="214"/>
      <c r="B34" s="220">
        <v>3</v>
      </c>
      <c r="C34" s="280" t="s">
        <v>44</v>
      </c>
      <c r="D34" s="278"/>
      <c r="E34" s="278"/>
      <c r="F34" s="278"/>
      <c r="G34" s="278"/>
      <c r="H34" s="278"/>
      <c r="I34" s="278"/>
      <c r="J34" s="279"/>
      <c r="K34" s="221"/>
      <c r="L34" s="214"/>
      <c r="M34" s="214"/>
    </row>
    <row r="35" spans="1:13" ht="60" x14ac:dyDescent="0.2">
      <c r="A35" s="198"/>
      <c r="B35" s="14"/>
      <c r="C35" s="19" t="s">
        <v>15</v>
      </c>
      <c r="D35" s="10" t="s">
        <v>16</v>
      </c>
      <c r="E35" s="10" t="s">
        <v>17</v>
      </c>
      <c r="F35" s="10" t="s">
        <v>18</v>
      </c>
      <c r="G35" s="11" t="s">
        <v>19</v>
      </c>
      <c r="H35" s="10"/>
      <c r="I35" s="8" t="s">
        <v>527</v>
      </c>
      <c r="J35" s="8" t="s">
        <v>528</v>
      </c>
      <c r="K35" s="8" t="s">
        <v>529</v>
      </c>
      <c r="L35" s="215"/>
      <c r="M35" s="215"/>
    </row>
    <row r="36" spans="1:13" ht="25.15" customHeight="1" x14ac:dyDescent="0.2">
      <c r="A36" s="202" t="s">
        <v>29</v>
      </c>
      <c r="B36" s="203" t="s">
        <v>474</v>
      </c>
      <c r="C36" s="216" t="s">
        <v>45</v>
      </c>
      <c r="D36" s="9" t="s">
        <v>46</v>
      </c>
      <c r="E36" s="10">
        <v>2</v>
      </c>
      <c r="F36" s="10"/>
      <c r="G36" s="11"/>
      <c r="H36" s="12"/>
      <c r="I36" s="191">
        <v>0</v>
      </c>
      <c r="J36" s="191">
        <v>0</v>
      </c>
      <c r="K36" s="191">
        <v>0</v>
      </c>
      <c r="L36" s="193"/>
      <c r="M36" s="193"/>
    </row>
    <row r="37" spans="1:13" ht="25.15" customHeight="1" x14ac:dyDescent="0.2">
      <c r="A37" s="202" t="s">
        <v>47</v>
      </c>
      <c r="B37" s="203" t="s">
        <v>475</v>
      </c>
      <c r="C37" s="217" t="s">
        <v>48</v>
      </c>
      <c r="D37" s="9" t="s">
        <v>49</v>
      </c>
      <c r="E37" s="10">
        <v>2</v>
      </c>
      <c r="F37" s="10"/>
      <c r="G37" s="11"/>
      <c r="H37" s="12"/>
      <c r="I37" s="191">
        <v>0</v>
      </c>
      <c r="J37" s="191">
        <v>0</v>
      </c>
      <c r="K37" s="191">
        <v>0</v>
      </c>
      <c r="L37" s="193"/>
      <c r="M37" s="193"/>
    </row>
    <row r="38" spans="1:13" ht="25.15" customHeight="1" x14ac:dyDescent="0.2">
      <c r="A38" s="202" t="s">
        <v>50</v>
      </c>
      <c r="B38" s="203" t="s">
        <v>476</v>
      </c>
      <c r="C38" s="217" t="s">
        <v>51</v>
      </c>
      <c r="D38" s="9" t="s">
        <v>52</v>
      </c>
      <c r="E38" s="10">
        <v>1</v>
      </c>
      <c r="F38" s="10"/>
      <c r="G38" s="11"/>
      <c r="H38" s="12"/>
      <c r="I38" s="191">
        <v>0</v>
      </c>
      <c r="J38" s="191">
        <v>0</v>
      </c>
      <c r="K38" s="191">
        <v>0</v>
      </c>
      <c r="L38" s="193"/>
      <c r="M38" s="193"/>
    </row>
    <row r="39" spans="1:13" ht="25.15" customHeight="1" x14ac:dyDescent="0.2">
      <c r="A39" s="202" t="s">
        <v>53</v>
      </c>
      <c r="B39" s="203" t="s">
        <v>477</v>
      </c>
      <c r="C39" s="216" t="s">
        <v>54</v>
      </c>
      <c r="D39" s="9" t="s">
        <v>55</v>
      </c>
      <c r="E39" s="10">
        <v>1</v>
      </c>
      <c r="F39" s="10"/>
      <c r="G39" s="11"/>
      <c r="H39" s="12"/>
      <c r="I39" s="191">
        <v>0</v>
      </c>
      <c r="J39" s="191">
        <v>0</v>
      </c>
      <c r="K39" s="191">
        <v>0</v>
      </c>
      <c r="L39" s="193"/>
      <c r="M39" s="193"/>
    </row>
    <row r="40" spans="1:13" ht="25.15" customHeight="1" x14ac:dyDescent="0.2">
      <c r="A40" s="202" t="s">
        <v>56</v>
      </c>
      <c r="B40" s="203" t="s">
        <v>478</v>
      </c>
      <c r="C40" s="216" t="s">
        <v>57</v>
      </c>
      <c r="D40" s="9" t="s">
        <v>58</v>
      </c>
      <c r="E40" s="10">
        <v>1</v>
      </c>
      <c r="F40" s="10"/>
      <c r="G40" s="11"/>
      <c r="H40" s="12"/>
      <c r="I40" s="191">
        <v>0</v>
      </c>
      <c r="J40" s="191">
        <v>0</v>
      </c>
      <c r="K40" s="191">
        <v>0</v>
      </c>
      <c r="L40" s="193"/>
      <c r="M40" s="193"/>
    </row>
    <row r="41" spans="1:13" ht="25.15" customHeight="1" x14ac:dyDescent="0.2">
      <c r="A41" s="202" t="s">
        <v>59</v>
      </c>
      <c r="B41" s="203" t="s">
        <v>479</v>
      </c>
      <c r="C41" s="217" t="s">
        <v>60</v>
      </c>
      <c r="D41" s="9" t="s">
        <v>61</v>
      </c>
      <c r="E41" s="10">
        <v>1</v>
      </c>
      <c r="F41" s="10"/>
      <c r="G41" s="11"/>
      <c r="H41" s="12"/>
      <c r="I41" s="191">
        <v>0</v>
      </c>
      <c r="J41" s="191">
        <v>0</v>
      </c>
      <c r="K41" s="191">
        <v>0</v>
      </c>
      <c r="L41" s="193"/>
      <c r="M41" s="193"/>
    </row>
    <row r="42" spans="1:13" ht="25.15" customHeight="1" x14ac:dyDescent="0.2">
      <c r="A42" s="202" t="s">
        <v>62</v>
      </c>
      <c r="B42" s="203" t="s">
        <v>480</v>
      </c>
      <c r="C42" s="217" t="s">
        <v>63</v>
      </c>
      <c r="D42" s="9" t="s">
        <v>64</v>
      </c>
      <c r="E42" s="10">
        <v>1</v>
      </c>
      <c r="F42" s="10"/>
      <c r="G42" s="11"/>
      <c r="H42" s="12"/>
      <c r="I42" s="191">
        <v>0</v>
      </c>
      <c r="J42" s="191">
        <v>0</v>
      </c>
      <c r="K42" s="191">
        <v>0</v>
      </c>
      <c r="L42" s="193"/>
      <c r="M42" s="193"/>
    </row>
    <row r="43" spans="1:13" ht="25.15" customHeight="1" x14ac:dyDescent="0.2">
      <c r="A43" s="202" t="s">
        <v>65</v>
      </c>
      <c r="B43" s="203" t="s">
        <v>481</v>
      </c>
      <c r="C43" s="217" t="s">
        <v>66</v>
      </c>
      <c r="D43" s="9" t="s">
        <v>67</v>
      </c>
      <c r="E43" s="10">
        <v>3</v>
      </c>
      <c r="F43" s="10"/>
      <c r="G43" s="11"/>
      <c r="H43" s="12"/>
      <c r="I43" s="191">
        <v>0</v>
      </c>
      <c r="J43" s="191">
        <v>0</v>
      </c>
      <c r="K43" s="191">
        <v>0</v>
      </c>
      <c r="L43" s="193"/>
      <c r="M43" s="193"/>
    </row>
    <row r="44" spans="1:13" ht="25.15" customHeight="1" x14ac:dyDescent="0.2">
      <c r="A44" s="202" t="s">
        <v>68</v>
      </c>
      <c r="B44" s="203" t="s">
        <v>482</v>
      </c>
      <c r="C44" s="216" t="s">
        <v>69</v>
      </c>
      <c r="D44" s="9" t="s">
        <v>70</v>
      </c>
      <c r="E44" s="10">
        <v>2</v>
      </c>
      <c r="F44" s="10"/>
      <c r="G44" s="11"/>
      <c r="H44" s="12"/>
      <c r="I44" s="191">
        <v>0</v>
      </c>
      <c r="J44" s="191">
        <v>0</v>
      </c>
      <c r="K44" s="191">
        <v>0</v>
      </c>
      <c r="L44" s="193"/>
      <c r="M44" s="193"/>
    </row>
    <row r="45" spans="1:13" ht="25.15" customHeight="1" x14ac:dyDescent="0.2">
      <c r="A45" s="202" t="s">
        <v>71</v>
      </c>
      <c r="B45" s="203" t="s">
        <v>483</v>
      </c>
      <c r="C45" s="216" t="s">
        <v>72</v>
      </c>
      <c r="D45" s="9" t="s">
        <v>73</v>
      </c>
      <c r="E45" s="10">
        <v>2</v>
      </c>
      <c r="F45" s="10"/>
      <c r="G45" s="11"/>
      <c r="H45" s="12"/>
      <c r="I45" s="191">
        <v>0</v>
      </c>
      <c r="J45" s="191">
        <v>0</v>
      </c>
      <c r="K45" s="191">
        <v>0</v>
      </c>
      <c r="L45" s="193"/>
      <c r="M45" s="193"/>
    </row>
    <row r="46" spans="1:13" ht="25.15" customHeight="1" x14ac:dyDescent="0.2">
      <c r="A46" s="202" t="s">
        <v>74</v>
      </c>
      <c r="B46" s="203" t="s">
        <v>484</v>
      </c>
      <c r="C46" s="217" t="s">
        <v>75</v>
      </c>
      <c r="D46" s="9" t="s">
        <v>76</v>
      </c>
      <c r="E46" s="10">
        <v>2</v>
      </c>
      <c r="F46" s="10"/>
      <c r="G46" s="11"/>
      <c r="H46" s="12"/>
      <c r="I46" s="191">
        <v>0</v>
      </c>
      <c r="J46" s="191">
        <v>0</v>
      </c>
      <c r="K46" s="191">
        <v>0</v>
      </c>
      <c r="L46" s="193"/>
      <c r="M46" s="193"/>
    </row>
    <row r="47" spans="1:13" ht="25.15" customHeight="1" x14ac:dyDescent="0.2">
      <c r="A47" s="202" t="s">
        <v>77</v>
      </c>
      <c r="B47" s="203" t="s">
        <v>485</v>
      </c>
      <c r="C47" s="217" t="s">
        <v>78</v>
      </c>
      <c r="D47" s="9" t="s">
        <v>79</v>
      </c>
      <c r="E47" s="10">
        <v>1</v>
      </c>
      <c r="F47" s="10"/>
      <c r="G47" s="11"/>
      <c r="H47" s="12"/>
      <c r="I47" s="191">
        <v>0</v>
      </c>
      <c r="J47" s="191">
        <v>0</v>
      </c>
      <c r="K47" s="191">
        <v>0</v>
      </c>
      <c r="L47" s="193"/>
      <c r="M47" s="193"/>
    </row>
    <row r="48" spans="1:13" ht="25.15" customHeight="1" x14ac:dyDescent="0.2">
      <c r="A48" s="202" t="s">
        <v>80</v>
      </c>
      <c r="B48" s="203" t="s">
        <v>500</v>
      </c>
      <c r="C48" s="216" t="s">
        <v>81</v>
      </c>
      <c r="D48" s="9" t="s">
        <v>82</v>
      </c>
      <c r="E48" s="10">
        <v>1</v>
      </c>
      <c r="F48" s="10"/>
      <c r="G48" s="11"/>
      <c r="H48" s="12"/>
      <c r="I48" s="191">
        <v>0</v>
      </c>
      <c r="J48" s="191">
        <v>0</v>
      </c>
      <c r="K48" s="191">
        <v>0</v>
      </c>
      <c r="L48" s="193"/>
      <c r="M48" s="193"/>
    </row>
    <row r="49" spans="1:13" ht="25.15" customHeight="1" x14ac:dyDescent="0.2">
      <c r="A49" s="202" t="s">
        <v>83</v>
      </c>
      <c r="B49" s="203" t="s">
        <v>501</v>
      </c>
      <c r="C49" s="216" t="s">
        <v>84</v>
      </c>
      <c r="D49" s="9" t="s">
        <v>85</v>
      </c>
      <c r="E49" s="10">
        <v>1</v>
      </c>
      <c r="F49" s="10"/>
      <c r="G49" s="11"/>
      <c r="H49" s="12"/>
      <c r="I49" s="191">
        <v>0</v>
      </c>
      <c r="J49" s="191">
        <v>0</v>
      </c>
      <c r="K49" s="191">
        <v>0</v>
      </c>
      <c r="L49" s="193"/>
      <c r="M49" s="193"/>
    </row>
    <row r="50" spans="1:13" ht="25.15" customHeight="1" x14ac:dyDescent="0.2">
      <c r="A50" s="202" t="s">
        <v>86</v>
      </c>
      <c r="B50" s="203" t="s">
        <v>502</v>
      </c>
      <c r="C50" s="217" t="s">
        <v>87</v>
      </c>
      <c r="D50" s="9" t="s">
        <v>88</v>
      </c>
      <c r="E50" s="10">
        <v>2</v>
      </c>
      <c r="F50" s="10"/>
      <c r="G50" s="11"/>
      <c r="H50" s="12"/>
      <c r="I50" s="191">
        <v>0</v>
      </c>
      <c r="J50" s="191">
        <v>0</v>
      </c>
      <c r="K50" s="191">
        <v>0</v>
      </c>
      <c r="L50" s="193"/>
      <c r="M50" s="193"/>
    </row>
    <row r="51" spans="1:13" ht="25.15" customHeight="1" x14ac:dyDescent="0.2">
      <c r="A51" s="198" t="s">
        <v>35</v>
      </c>
      <c r="B51" s="14"/>
      <c r="C51" s="218" t="s">
        <v>35</v>
      </c>
      <c r="D51" s="10"/>
      <c r="E51" s="10"/>
      <c r="F51" s="10"/>
      <c r="G51" s="11">
        <f>SUM(G36:G50)</f>
        <v>0</v>
      </c>
      <c r="H51" s="10"/>
      <c r="I51" s="219">
        <f t="shared" ref="I51:K51" si="2">SUM(I36:I50)</f>
        <v>0</v>
      </c>
      <c r="J51" s="219">
        <f t="shared" si="2"/>
        <v>0</v>
      </c>
      <c r="K51" s="219">
        <f t="shared" si="2"/>
        <v>0</v>
      </c>
      <c r="L51" s="198"/>
      <c r="M51" s="198"/>
    </row>
    <row r="52" spans="1:13" ht="15.75" x14ac:dyDescent="0.2">
      <c r="A52" s="193"/>
      <c r="B52" s="200"/>
      <c r="C52" s="17"/>
      <c r="D52" s="9"/>
      <c r="E52" s="15"/>
      <c r="F52" s="9"/>
      <c r="G52" s="16"/>
      <c r="H52" s="12"/>
      <c r="I52" s="13"/>
      <c r="J52" s="18"/>
      <c r="K52" s="18"/>
      <c r="L52" s="193"/>
      <c r="M52" s="193"/>
    </row>
    <row r="53" spans="1:13" s="3" customFormat="1" ht="19.5" x14ac:dyDescent="0.4">
      <c r="A53" s="214"/>
      <c r="B53" s="220"/>
      <c r="C53" s="277" t="s">
        <v>12</v>
      </c>
      <c r="D53" s="278"/>
      <c r="E53" s="278"/>
      <c r="F53" s="278"/>
      <c r="G53" s="278"/>
      <c r="H53" s="278"/>
      <c r="I53" s="278"/>
      <c r="J53" s="278"/>
      <c r="K53" s="279"/>
      <c r="L53" s="214"/>
      <c r="M53" s="214"/>
    </row>
    <row r="54" spans="1:13" s="3" customFormat="1" ht="19.5" x14ac:dyDescent="0.4">
      <c r="A54" s="224" t="s">
        <v>13</v>
      </c>
      <c r="B54" s="225">
        <v>4</v>
      </c>
      <c r="C54" s="274" t="s">
        <v>89</v>
      </c>
      <c r="D54" s="275"/>
      <c r="E54" s="275"/>
      <c r="F54" s="275"/>
      <c r="G54" s="275"/>
      <c r="H54" s="275"/>
      <c r="I54" s="275"/>
      <c r="J54" s="276"/>
      <c r="K54" s="226"/>
      <c r="L54" s="214"/>
      <c r="M54" s="214"/>
    </row>
    <row r="55" spans="1:13" ht="60" x14ac:dyDescent="0.2">
      <c r="A55" s="198"/>
      <c r="B55" s="14"/>
      <c r="C55" s="19" t="s">
        <v>15</v>
      </c>
      <c r="D55" s="10" t="s">
        <v>16</v>
      </c>
      <c r="E55" s="10" t="s">
        <v>17</v>
      </c>
      <c r="F55" s="10" t="s">
        <v>18</v>
      </c>
      <c r="G55" s="11" t="s">
        <v>19</v>
      </c>
      <c r="H55" s="10"/>
      <c r="I55" s="8" t="s">
        <v>527</v>
      </c>
      <c r="J55" s="8" t="s">
        <v>528</v>
      </c>
      <c r="K55" s="8" t="s">
        <v>529</v>
      </c>
      <c r="L55" s="215"/>
      <c r="M55" s="215"/>
    </row>
    <row r="56" spans="1:13" ht="25.15" customHeight="1" x14ac:dyDescent="0.2">
      <c r="A56" s="202" t="s">
        <v>23</v>
      </c>
      <c r="B56" s="203" t="s">
        <v>486</v>
      </c>
      <c r="C56" s="217" t="s">
        <v>90</v>
      </c>
      <c r="D56" s="9" t="s">
        <v>91</v>
      </c>
      <c r="E56" s="10">
        <v>2</v>
      </c>
      <c r="F56" s="10"/>
      <c r="G56" s="11"/>
      <c r="H56" s="12"/>
      <c r="I56" s="191">
        <v>0</v>
      </c>
      <c r="J56" s="191">
        <v>0</v>
      </c>
      <c r="K56" s="191">
        <v>0</v>
      </c>
      <c r="L56" s="193"/>
      <c r="M56" s="193"/>
    </row>
    <row r="57" spans="1:13" ht="25.15" customHeight="1" x14ac:dyDescent="0.2">
      <c r="A57" s="202" t="s">
        <v>47</v>
      </c>
      <c r="B57" s="203" t="s">
        <v>487</v>
      </c>
      <c r="C57" s="216" t="s">
        <v>92</v>
      </c>
      <c r="D57" s="9" t="s">
        <v>93</v>
      </c>
      <c r="E57" s="10" t="s">
        <v>94</v>
      </c>
      <c r="F57" s="10"/>
      <c r="G57" s="11"/>
      <c r="H57" s="12"/>
      <c r="I57" s="191">
        <v>0</v>
      </c>
      <c r="J57" s="191">
        <v>0</v>
      </c>
      <c r="K57" s="191">
        <v>0</v>
      </c>
      <c r="L57" s="193"/>
      <c r="M57" s="193"/>
    </row>
    <row r="58" spans="1:13" ht="25.15" customHeight="1" x14ac:dyDescent="0.2">
      <c r="A58" s="198" t="s">
        <v>35</v>
      </c>
      <c r="B58" s="14"/>
      <c r="C58" s="218" t="s">
        <v>35</v>
      </c>
      <c r="D58" s="10"/>
      <c r="E58" s="15"/>
      <c r="F58" s="10"/>
      <c r="G58" s="16">
        <f>SUM(G56:G57)</f>
        <v>0</v>
      </c>
      <c r="H58" s="15"/>
      <c r="I58" s="219">
        <f t="shared" ref="I58:K58" si="3">SUM(I56:I57)</f>
        <v>0</v>
      </c>
      <c r="J58" s="219">
        <f t="shared" si="3"/>
        <v>0</v>
      </c>
      <c r="K58" s="219">
        <f t="shared" si="3"/>
        <v>0</v>
      </c>
      <c r="L58" s="215"/>
      <c r="M58" s="215"/>
    </row>
    <row r="59" spans="1:13" ht="15.75" x14ac:dyDescent="0.2">
      <c r="A59" s="202"/>
      <c r="B59" s="203"/>
      <c r="C59" s="17"/>
      <c r="D59" s="9"/>
      <c r="E59" s="15"/>
      <c r="F59" s="9"/>
      <c r="G59" s="16"/>
      <c r="H59" s="12"/>
      <c r="I59" s="13"/>
      <c r="J59" s="18"/>
      <c r="K59" s="18"/>
      <c r="L59" s="193"/>
      <c r="M59" s="193"/>
    </row>
    <row r="60" spans="1:13" s="3" customFormat="1" ht="19.5" x14ac:dyDescent="0.4">
      <c r="A60" s="224"/>
      <c r="B60" s="225">
        <v>5</v>
      </c>
      <c r="C60" s="274" t="s">
        <v>95</v>
      </c>
      <c r="D60" s="275"/>
      <c r="E60" s="275"/>
      <c r="F60" s="275"/>
      <c r="G60" s="275"/>
      <c r="H60" s="275"/>
      <c r="I60" s="276"/>
      <c r="J60" s="226"/>
      <c r="K60" s="226"/>
      <c r="L60" s="214"/>
      <c r="M60" s="214"/>
    </row>
    <row r="61" spans="1:13" ht="60" x14ac:dyDescent="0.2">
      <c r="A61" s="198"/>
      <c r="B61" s="14"/>
      <c r="C61" s="222" t="s">
        <v>15</v>
      </c>
      <c r="D61" s="10" t="s">
        <v>16</v>
      </c>
      <c r="E61" s="10" t="s">
        <v>17</v>
      </c>
      <c r="F61" s="10" t="s">
        <v>18</v>
      </c>
      <c r="G61" s="11" t="s">
        <v>19</v>
      </c>
      <c r="H61" s="10"/>
      <c r="I61" s="8" t="s">
        <v>527</v>
      </c>
      <c r="J61" s="8" t="s">
        <v>528</v>
      </c>
      <c r="K61" s="8" t="s">
        <v>529</v>
      </c>
      <c r="L61" s="215"/>
      <c r="M61" s="215"/>
    </row>
    <row r="62" spans="1:13" ht="25.15" customHeight="1" x14ac:dyDescent="0.2">
      <c r="A62" s="202" t="s">
        <v>62</v>
      </c>
      <c r="B62" s="203" t="s">
        <v>493</v>
      </c>
      <c r="C62" s="216" t="s">
        <v>96</v>
      </c>
      <c r="D62" s="9" t="s">
        <v>97</v>
      </c>
      <c r="E62" s="10">
        <v>5</v>
      </c>
      <c r="F62" s="10"/>
      <c r="G62" s="11"/>
      <c r="H62" s="12"/>
      <c r="I62" s="191">
        <v>0</v>
      </c>
      <c r="J62" s="191">
        <v>0</v>
      </c>
      <c r="K62" s="191">
        <v>0</v>
      </c>
      <c r="L62" s="193"/>
      <c r="M62" s="193"/>
    </row>
    <row r="63" spans="1:13" ht="25.15" customHeight="1" x14ac:dyDescent="0.2">
      <c r="A63" s="202" t="s">
        <v>65</v>
      </c>
      <c r="B63" s="203" t="s">
        <v>494</v>
      </c>
      <c r="C63" s="217" t="s">
        <v>66</v>
      </c>
      <c r="D63" s="9" t="s">
        <v>67</v>
      </c>
      <c r="E63" s="10">
        <v>4</v>
      </c>
      <c r="F63" s="10"/>
      <c r="G63" s="11"/>
      <c r="H63" s="12"/>
      <c r="I63" s="191">
        <v>0</v>
      </c>
      <c r="J63" s="191">
        <v>0</v>
      </c>
      <c r="K63" s="191">
        <v>0</v>
      </c>
      <c r="L63" s="193"/>
      <c r="M63" s="193"/>
    </row>
    <row r="64" spans="1:13" ht="25.15" customHeight="1" x14ac:dyDescent="0.2">
      <c r="A64" s="202" t="s">
        <v>68</v>
      </c>
      <c r="B64" s="203" t="s">
        <v>495</v>
      </c>
      <c r="C64" s="217" t="s">
        <v>98</v>
      </c>
      <c r="D64" s="9" t="s">
        <v>99</v>
      </c>
      <c r="E64" s="10">
        <v>2</v>
      </c>
      <c r="F64" s="10"/>
      <c r="G64" s="11"/>
      <c r="H64" s="12"/>
      <c r="I64" s="191">
        <v>0</v>
      </c>
      <c r="J64" s="191">
        <v>0</v>
      </c>
      <c r="K64" s="191">
        <v>0</v>
      </c>
      <c r="L64" s="193"/>
      <c r="M64" s="193"/>
    </row>
    <row r="65" spans="1:13" ht="25.15" customHeight="1" x14ac:dyDescent="0.2">
      <c r="A65" s="202" t="s">
        <v>71</v>
      </c>
      <c r="B65" s="203" t="s">
        <v>496</v>
      </c>
      <c r="C65" s="217" t="s">
        <v>100</v>
      </c>
      <c r="D65" s="9" t="s">
        <v>101</v>
      </c>
      <c r="E65" s="10">
        <v>2</v>
      </c>
      <c r="F65" s="10"/>
      <c r="G65" s="11"/>
      <c r="H65" s="12"/>
      <c r="I65" s="191">
        <v>0</v>
      </c>
      <c r="J65" s="191">
        <v>0</v>
      </c>
      <c r="K65" s="191">
        <v>0</v>
      </c>
      <c r="L65" s="193"/>
      <c r="M65" s="193"/>
    </row>
    <row r="66" spans="1:13" ht="25.15" customHeight="1" x14ac:dyDescent="0.2">
      <c r="A66" s="202" t="s">
        <v>74</v>
      </c>
      <c r="B66" s="203" t="s">
        <v>497</v>
      </c>
      <c r="C66" s="216" t="s">
        <v>102</v>
      </c>
      <c r="D66" s="9" t="s">
        <v>103</v>
      </c>
      <c r="E66" s="10">
        <v>1</v>
      </c>
      <c r="F66" s="10"/>
      <c r="G66" s="11"/>
      <c r="H66" s="12"/>
      <c r="I66" s="191">
        <v>0</v>
      </c>
      <c r="J66" s="191">
        <v>0</v>
      </c>
      <c r="K66" s="191">
        <v>0</v>
      </c>
      <c r="L66" s="193"/>
      <c r="M66" s="193"/>
    </row>
    <row r="67" spans="1:13" ht="25.15" customHeight="1" x14ac:dyDescent="0.2">
      <c r="A67" s="202" t="s">
        <v>104</v>
      </c>
      <c r="B67" s="203" t="s">
        <v>498</v>
      </c>
      <c r="C67" s="216" t="s">
        <v>105</v>
      </c>
      <c r="D67" s="9" t="s">
        <v>93</v>
      </c>
      <c r="E67" s="10">
        <v>1</v>
      </c>
      <c r="F67" s="10"/>
      <c r="G67" s="11"/>
      <c r="H67" s="12"/>
      <c r="I67" s="191">
        <v>0</v>
      </c>
      <c r="J67" s="191">
        <v>0</v>
      </c>
      <c r="K67" s="191">
        <v>0</v>
      </c>
      <c r="L67" s="193"/>
      <c r="M67" s="193"/>
    </row>
    <row r="68" spans="1:13" ht="25.15" customHeight="1" x14ac:dyDescent="0.2">
      <c r="A68" s="198" t="s">
        <v>35</v>
      </c>
      <c r="B68" s="20"/>
      <c r="C68" s="227" t="s">
        <v>35</v>
      </c>
      <c r="D68" s="21"/>
      <c r="E68" s="22"/>
      <c r="F68" s="21"/>
      <c r="G68" s="23">
        <f>SUM(G62:G67)</f>
        <v>0</v>
      </c>
      <c r="H68" s="22"/>
      <c r="I68" s="228">
        <f t="shared" ref="I68:K68" si="4">SUM(I62:I67)</f>
        <v>0</v>
      </c>
      <c r="J68" s="228">
        <f t="shared" si="4"/>
        <v>0</v>
      </c>
      <c r="K68" s="228">
        <f t="shared" si="4"/>
        <v>0</v>
      </c>
      <c r="L68" s="215"/>
      <c r="M68" s="215"/>
    </row>
    <row r="69" spans="1:13" ht="15.75" x14ac:dyDescent="0.2">
      <c r="A69" s="198"/>
      <c r="B69" s="229"/>
      <c r="C69" s="24"/>
      <c r="D69" s="25"/>
      <c r="E69" s="24"/>
      <c r="F69" s="25"/>
      <c r="G69" s="26"/>
      <c r="H69" s="27"/>
      <c r="I69" s="28"/>
      <c r="J69" s="29"/>
      <c r="K69" s="30"/>
      <c r="L69" s="193"/>
      <c r="M69" s="193"/>
    </row>
    <row r="70" spans="1:13" s="3" customFormat="1" ht="19.5" x14ac:dyDescent="0.4">
      <c r="A70" s="224"/>
      <c r="B70" s="230"/>
      <c r="C70" s="281" t="s">
        <v>12</v>
      </c>
      <c r="D70" s="282"/>
      <c r="E70" s="282"/>
      <c r="F70" s="282"/>
      <c r="G70" s="282"/>
      <c r="H70" s="282"/>
      <c r="I70" s="282"/>
      <c r="J70" s="282"/>
      <c r="K70" s="283"/>
      <c r="L70" s="214"/>
      <c r="M70" s="214"/>
    </row>
    <row r="71" spans="1:13" s="3" customFormat="1" ht="19.5" x14ac:dyDescent="0.4">
      <c r="A71" s="224"/>
      <c r="B71" s="225">
        <v>6</v>
      </c>
      <c r="C71" s="280" t="s">
        <v>106</v>
      </c>
      <c r="D71" s="278"/>
      <c r="E71" s="278"/>
      <c r="F71" s="278"/>
      <c r="G71" s="278"/>
      <c r="H71" s="278"/>
      <c r="I71" s="279"/>
      <c r="J71" s="221"/>
      <c r="K71" s="221"/>
      <c r="L71" s="214"/>
      <c r="M71" s="214"/>
    </row>
    <row r="72" spans="1:13" ht="60" x14ac:dyDescent="0.2">
      <c r="A72" s="198"/>
      <c r="B72" s="14"/>
      <c r="C72" s="19" t="s">
        <v>15</v>
      </c>
      <c r="D72" s="10" t="s">
        <v>16</v>
      </c>
      <c r="E72" s="10" t="s">
        <v>17</v>
      </c>
      <c r="F72" s="10" t="s">
        <v>18</v>
      </c>
      <c r="G72" s="11" t="s">
        <v>19</v>
      </c>
      <c r="H72" s="10"/>
      <c r="I72" s="8" t="s">
        <v>527</v>
      </c>
      <c r="J72" s="8" t="s">
        <v>528</v>
      </c>
      <c r="K72" s="8" t="s">
        <v>529</v>
      </c>
      <c r="L72" s="215"/>
      <c r="M72" s="215"/>
    </row>
    <row r="73" spans="1:13" ht="25.15" customHeight="1" x14ac:dyDescent="0.2">
      <c r="A73" s="198"/>
      <c r="B73" s="203" t="s">
        <v>561</v>
      </c>
      <c r="C73" s="217" t="s">
        <v>107</v>
      </c>
      <c r="D73" s="9" t="s">
        <v>108</v>
      </c>
      <c r="E73" s="10">
        <v>2</v>
      </c>
      <c r="F73" s="10"/>
      <c r="G73" s="11"/>
      <c r="H73" s="12"/>
      <c r="I73" s="191">
        <v>0</v>
      </c>
      <c r="J73" s="191">
        <v>0</v>
      </c>
      <c r="K73" s="191">
        <v>0</v>
      </c>
      <c r="L73" s="193"/>
      <c r="M73" s="193"/>
    </row>
    <row r="74" spans="1:13" ht="25.15" customHeight="1" x14ac:dyDescent="0.2">
      <c r="A74" s="193"/>
      <c r="B74" s="203" t="s">
        <v>562</v>
      </c>
      <c r="C74" s="216" t="s">
        <v>109</v>
      </c>
      <c r="D74" s="9" t="s">
        <v>110</v>
      </c>
      <c r="E74" s="10" t="s">
        <v>111</v>
      </c>
      <c r="F74" s="10"/>
      <c r="G74" s="11"/>
      <c r="H74" s="12"/>
      <c r="I74" s="191">
        <v>0</v>
      </c>
      <c r="J74" s="191">
        <v>0</v>
      </c>
      <c r="K74" s="191">
        <v>0</v>
      </c>
      <c r="L74" s="193"/>
      <c r="M74" s="193"/>
    </row>
    <row r="75" spans="1:13" ht="25.15" customHeight="1" x14ac:dyDescent="0.2">
      <c r="A75" s="193"/>
      <c r="B75" s="203" t="s">
        <v>563</v>
      </c>
      <c r="C75" s="217" t="s">
        <v>112</v>
      </c>
      <c r="D75" s="9" t="s">
        <v>113</v>
      </c>
      <c r="E75" s="10" t="s">
        <v>114</v>
      </c>
      <c r="F75" s="10"/>
      <c r="G75" s="11"/>
      <c r="H75" s="12"/>
      <c r="I75" s="191">
        <v>0</v>
      </c>
      <c r="J75" s="191">
        <v>0</v>
      </c>
      <c r="K75" s="191">
        <v>0</v>
      </c>
      <c r="L75" s="193"/>
      <c r="M75" s="193"/>
    </row>
    <row r="76" spans="1:13" ht="25.15" customHeight="1" x14ac:dyDescent="0.2">
      <c r="A76" s="193"/>
      <c r="B76" s="203" t="s">
        <v>564</v>
      </c>
      <c r="C76" s="217" t="s">
        <v>115</v>
      </c>
      <c r="D76" s="9" t="s">
        <v>116</v>
      </c>
      <c r="E76" s="10">
        <v>5</v>
      </c>
      <c r="F76" s="10"/>
      <c r="G76" s="11"/>
      <c r="H76" s="12"/>
      <c r="I76" s="191">
        <v>0</v>
      </c>
      <c r="J76" s="191">
        <v>0</v>
      </c>
      <c r="K76" s="191">
        <v>0</v>
      </c>
      <c r="L76" s="193"/>
      <c r="M76" s="193"/>
    </row>
    <row r="77" spans="1:13" ht="25.15" customHeight="1" x14ac:dyDescent="0.2">
      <c r="A77" s="193"/>
      <c r="B77" s="203" t="s">
        <v>565</v>
      </c>
      <c r="C77" s="217" t="s">
        <v>117</v>
      </c>
      <c r="D77" s="9" t="s">
        <v>118</v>
      </c>
      <c r="E77" s="10">
        <v>4</v>
      </c>
      <c r="F77" s="10"/>
      <c r="G77" s="11"/>
      <c r="H77" s="12"/>
      <c r="I77" s="191">
        <v>0</v>
      </c>
      <c r="J77" s="191">
        <v>0</v>
      </c>
      <c r="K77" s="191">
        <v>0</v>
      </c>
      <c r="L77" s="193"/>
      <c r="M77" s="193"/>
    </row>
    <row r="78" spans="1:13" ht="25.15" customHeight="1" x14ac:dyDescent="0.2">
      <c r="A78" s="193"/>
      <c r="B78" s="203" t="s">
        <v>566</v>
      </c>
      <c r="C78" s="217" t="s">
        <v>119</v>
      </c>
      <c r="D78" s="9" t="s">
        <v>120</v>
      </c>
      <c r="E78" s="10">
        <v>10</v>
      </c>
      <c r="F78" s="10"/>
      <c r="G78" s="11"/>
      <c r="H78" s="12"/>
      <c r="I78" s="191">
        <v>0</v>
      </c>
      <c r="J78" s="191">
        <v>0</v>
      </c>
      <c r="K78" s="191">
        <v>0</v>
      </c>
      <c r="L78" s="193"/>
      <c r="M78" s="193"/>
    </row>
    <row r="79" spans="1:13" ht="25.15" customHeight="1" x14ac:dyDescent="0.2">
      <c r="A79" s="193"/>
      <c r="B79" s="203" t="s">
        <v>567</v>
      </c>
      <c r="C79" s="217" t="s">
        <v>121</v>
      </c>
      <c r="D79" s="9" t="s">
        <v>122</v>
      </c>
      <c r="E79" s="10">
        <v>10</v>
      </c>
      <c r="F79" s="10"/>
      <c r="G79" s="11"/>
      <c r="H79" s="12"/>
      <c r="I79" s="191">
        <v>0</v>
      </c>
      <c r="J79" s="191">
        <v>0</v>
      </c>
      <c r="K79" s="191">
        <v>0</v>
      </c>
      <c r="L79" s="193"/>
      <c r="M79" s="193"/>
    </row>
    <row r="80" spans="1:13" ht="25.15" customHeight="1" x14ac:dyDescent="0.2">
      <c r="A80" s="198" t="s">
        <v>35</v>
      </c>
      <c r="B80" s="14"/>
      <c r="C80" s="218" t="s">
        <v>35</v>
      </c>
      <c r="D80" s="231"/>
      <c r="E80" s="232"/>
      <c r="F80" s="231"/>
      <c r="G80" s="233">
        <f>SUM(G73:G79)</f>
        <v>0</v>
      </c>
      <c r="H80" s="232"/>
      <c r="I80" s="219">
        <f t="shared" ref="I80:K80" si="5">SUM(I73:I79)</f>
        <v>0</v>
      </c>
      <c r="J80" s="219">
        <f t="shared" si="5"/>
        <v>0</v>
      </c>
      <c r="K80" s="219">
        <f t="shared" si="5"/>
        <v>0</v>
      </c>
      <c r="L80" s="215"/>
      <c r="M80" s="215"/>
    </row>
    <row r="81" spans="1:13" ht="15.75" x14ac:dyDescent="0.2">
      <c r="A81" s="193"/>
      <c r="B81" s="200"/>
      <c r="C81" s="17"/>
      <c r="D81" s="9"/>
      <c r="E81" s="234"/>
      <c r="F81" s="10"/>
      <c r="G81" s="16"/>
      <c r="H81" s="12"/>
      <c r="I81" s="13"/>
      <c r="J81" s="18"/>
      <c r="K81" s="18"/>
      <c r="L81" s="193"/>
      <c r="M81" s="193"/>
    </row>
    <row r="82" spans="1:13" s="3" customFormat="1" ht="19.5" x14ac:dyDescent="0.4">
      <c r="A82" s="224"/>
      <c r="B82" s="225">
        <v>7</v>
      </c>
      <c r="C82" s="274" t="s">
        <v>123</v>
      </c>
      <c r="D82" s="275"/>
      <c r="E82" s="275"/>
      <c r="F82" s="275"/>
      <c r="G82" s="275"/>
      <c r="H82" s="275"/>
      <c r="I82" s="276"/>
      <c r="J82" s="235"/>
      <c r="K82" s="226"/>
      <c r="L82" s="214"/>
      <c r="M82" s="214"/>
    </row>
    <row r="83" spans="1:13" ht="60" x14ac:dyDescent="0.2">
      <c r="A83" s="198"/>
      <c r="B83" s="14"/>
      <c r="C83" s="19" t="s">
        <v>15</v>
      </c>
      <c r="D83" s="10" t="s">
        <v>16</v>
      </c>
      <c r="E83" s="10" t="s">
        <v>17</v>
      </c>
      <c r="F83" s="10" t="s">
        <v>18</v>
      </c>
      <c r="G83" s="11" t="s">
        <v>19</v>
      </c>
      <c r="H83" s="10"/>
      <c r="I83" s="8" t="s">
        <v>527</v>
      </c>
      <c r="J83" s="8" t="s">
        <v>528</v>
      </c>
      <c r="K83" s="8" t="s">
        <v>529</v>
      </c>
      <c r="L83" s="215"/>
      <c r="M83" s="215"/>
    </row>
    <row r="84" spans="1:13" ht="25.15" customHeight="1" x14ac:dyDescent="0.2">
      <c r="A84" s="202"/>
      <c r="B84" s="203" t="s">
        <v>568</v>
      </c>
      <c r="C84" s="17" t="s">
        <v>66</v>
      </c>
      <c r="D84" s="9" t="s">
        <v>124</v>
      </c>
      <c r="E84" s="10">
        <v>1</v>
      </c>
      <c r="F84" s="10"/>
      <c r="G84" s="11"/>
      <c r="H84" s="12"/>
      <c r="I84" s="191">
        <v>0</v>
      </c>
      <c r="J84" s="191">
        <v>0</v>
      </c>
      <c r="K84" s="191">
        <v>0</v>
      </c>
      <c r="L84" s="193"/>
      <c r="M84" s="193"/>
    </row>
    <row r="85" spans="1:13" ht="25.15" customHeight="1" x14ac:dyDescent="0.2">
      <c r="A85" s="202"/>
      <c r="B85" s="203" t="s">
        <v>569</v>
      </c>
      <c r="C85" s="17" t="s">
        <v>125</v>
      </c>
      <c r="D85" s="9" t="s">
        <v>126</v>
      </c>
      <c r="E85" s="10">
        <v>1</v>
      </c>
      <c r="F85" s="10"/>
      <c r="G85" s="11"/>
      <c r="H85" s="12"/>
      <c r="I85" s="191">
        <v>0</v>
      </c>
      <c r="J85" s="191">
        <v>0</v>
      </c>
      <c r="K85" s="191">
        <v>0</v>
      </c>
      <c r="L85" s="193"/>
      <c r="M85" s="193"/>
    </row>
    <row r="86" spans="1:13" ht="25.15" customHeight="1" x14ac:dyDescent="0.2">
      <c r="A86" s="202"/>
      <c r="B86" s="203" t="s">
        <v>570</v>
      </c>
      <c r="C86" s="17" t="s">
        <v>127</v>
      </c>
      <c r="D86" s="9" t="s">
        <v>128</v>
      </c>
      <c r="E86" s="10">
        <v>5</v>
      </c>
      <c r="F86" s="10"/>
      <c r="G86" s="11"/>
      <c r="H86" s="12"/>
      <c r="I86" s="191">
        <v>0</v>
      </c>
      <c r="J86" s="191">
        <v>0</v>
      </c>
      <c r="K86" s="191">
        <v>0</v>
      </c>
      <c r="L86" s="193"/>
      <c r="M86" s="193"/>
    </row>
    <row r="87" spans="1:13" ht="25.15" customHeight="1" x14ac:dyDescent="0.2">
      <c r="A87" s="202"/>
      <c r="B87" s="203" t="s">
        <v>571</v>
      </c>
      <c r="C87" s="17" t="s">
        <v>129</v>
      </c>
      <c r="D87" s="9" t="s">
        <v>130</v>
      </c>
      <c r="E87" s="10">
        <v>1</v>
      </c>
      <c r="F87" s="10"/>
      <c r="G87" s="11"/>
      <c r="H87" s="12"/>
      <c r="I87" s="191">
        <v>0</v>
      </c>
      <c r="J87" s="191">
        <v>0</v>
      </c>
      <c r="K87" s="191">
        <v>0</v>
      </c>
      <c r="L87" s="193"/>
      <c r="M87" s="193"/>
    </row>
    <row r="88" spans="1:13" ht="25.15" customHeight="1" x14ac:dyDescent="0.2">
      <c r="A88" s="202"/>
      <c r="B88" s="203" t="s">
        <v>572</v>
      </c>
      <c r="C88" s="31" t="s">
        <v>131</v>
      </c>
      <c r="D88" s="9" t="s">
        <v>132</v>
      </c>
      <c r="E88" s="10">
        <v>5</v>
      </c>
      <c r="F88" s="10"/>
      <c r="G88" s="11"/>
      <c r="H88" s="12"/>
      <c r="I88" s="191">
        <v>0</v>
      </c>
      <c r="J88" s="191">
        <v>0</v>
      </c>
      <c r="K88" s="191">
        <v>0</v>
      </c>
      <c r="L88" s="193"/>
      <c r="M88" s="193"/>
    </row>
    <row r="89" spans="1:13" ht="25.15" customHeight="1" x14ac:dyDescent="0.2">
      <c r="A89" s="202"/>
      <c r="B89" s="203" t="s">
        <v>573</v>
      </c>
      <c r="C89" s="31" t="s">
        <v>133</v>
      </c>
      <c r="D89" s="9" t="s">
        <v>134</v>
      </c>
      <c r="E89" s="10">
        <v>5</v>
      </c>
      <c r="F89" s="10"/>
      <c r="G89" s="11"/>
      <c r="H89" s="12"/>
      <c r="I89" s="191">
        <v>0</v>
      </c>
      <c r="J89" s="191">
        <v>0</v>
      </c>
      <c r="K89" s="191">
        <v>0</v>
      </c>
      <c r="L89" s="193"/>
      <c r="M89" s="193"/>
    </row>
    <row r="90" spans="1:13" ht="25.15" customHeight="1" x14ac:dyDescent="0.2">
      <c r="A90" s="202"/>
      <c r="B90" s="203" t="s">
        <v>574</v>
      </c>
      <c r="C90" s="31" t="s">
        <v>135</v>
      </c>
      <c r="D90" s="9" t="s">
        <v>136</v>
      </c>
      <c r="E90" s="10">
        <v>5</v>
      </c>
      <c r="F90" s="10"/>
      <c r="G90" s="11"/>
      <c r="H90" s="12"/>
      <c r="I90" s="191">
        <v>0</v>
      </c>
      <c r="J90" s="191">
        <v>0</v>
      </c>
      <c r="K90" s="191">
        <v>0</v>
      </c>
      <c r="L90" s="193"/>
      <c r="M90" s="193"/>
    </row>
    <row r="91" spans="1:13" ht="25.15" customHeight="1" x14ac:dyDescent="0.2">
      <c r="A91" s="202"/>
      <c r="B91" s="203" t="s">
        <v>575</v>
      </c>
      <c r="C91" s="17" t="s">
        <v>137</v>
      </c>
      <c r="D91" s="9" t="s">
        <v>138</v>
      </c>
      <c r="E91" s="10">
        <v>2</v>
      </c>
      <c r="F91" s="10"/>
      <c r="G91" s="11"/>
      <c r="H91" s="12"/>
      <c r="I91" s="191">
        <v>0</v>
      </c>
      <c r="J91" s="191">
        <v>0</v>
      </c>
      <c r="K91" s="191">
        <v>0</v>
      </c>
      <c r="L91" s="193"/>
      <c r="M91" s="193"/>
    </row>
    <row r="92" spans="1:13" ht="25.15" customHeight="1" x14ac:dyDescent="0.2">
      <c r="A92" s="202"/>
      <c r="B92" s="203" t="s">
        <v>576</v>
      </c>
      <c r="C92" s="17" t="s">
        <v>139</v>
      </c>
      <c r="D92" s="9" t="s">
        <v>140</v>
      </c>
      <c r="E92" s="10">
        <v>2</v>
      </c>
      <c r="F92" s="10"/>
      <c r="G92" s="11"/>
      <c r="H92" s="12"/>
      <c r="I92" s="191">
        <v>0</v>
      </c>
      <c r="J92" s="191">
        <v>0</v>
      </c>
      <c r="K92" s="191">
        <v>0</v>
      </c>
      <c r="L92" s="193"/>
      <c r="M92" s="193"/>
    </row>
    <row r="93" spans="1:13" ht="25.15" customHeight="1" x14ac:dyDescent="0.2">
      <c r="A93" s="202"/>
      <c r="B93" s="203" t="s">
        <v>577</v>
      </c>
      <c r="C93" s="31" t="s">
        <v>141</v>
      </c>
      <c r="D93" s="9" t="s">
        <v>142</v>
      </c>
      <c r="E93" s="10">
        <v>15</v>
      </c>
      <c r="F93" s="10"/>
      <c r="G93" s="11"/>
      <c r="H93" s="12"/>
      <c r="I93" s="191">
        <v>0</v>
      </c>
      <c r="J93" s="191">
        <v>0</v>
      </c>
      <c r="K93" s="191">
        <v>0</v>
      </c>
      <c r="L93" s="193"/>
      <c r="M93" s="193"/>
    </row>
    <row r="94" spans="1:13" ht="25.15" customHeight="1" x14ac:dyDescent="0.2">
      <c r="A94" s="202"/>
      <c r="B94" s="203" t="s">
        <v>578</v>
      </c>
      <c r="C94" s="31" t="s">
        <v>37</v>
      </c>
      <c r="D94" s="9" t="s">
        <v>38</v>
      </c>
      <c r="E94" s="10">
        <v>1</v>
      </c>
      <c r="F94" s="10"/>
      <c r="G94" s="11"/>
      <c r="H94" s="12"/>
      <c r="I94" s="191">
        <v>0</v>
      </c>
      <c r="J94" s="191">
        <v>0</v>
      </c>
      <c r="K94" s="191">
        <v>0</v>
      </c>
      <c r="L94" s="193"/>
      <c r="M94" s="193"/>
    </row>
    <row r="95" spans="1:13" ht="25.15" customHeight="1" x14ac:dyDescent="0.2">
      <c r="A95" s="202"/>
      <c r="B95" s="203" t="s">
        <v>579</v>
      </c>
      <c r="C95" s="31" t="s">
        <v>143</v>
      </c>
      <c r="D95" s="9" t="s">
        <v>144</v>
      </c>
      <c r="E95" s="10">
        <v>15</v>
      </c>
      <c r="F95" s="10"/>
      <c r="G95" s="11"/>
      <c r="H95" s="12"/>
      <c r="I95" s="191">
        <v>0</v>
      </c>
      <c r="J95" s="191">
        <v>0</v>
      </c>
      <c r="K95" s="191">
        <v>0</v>
      </c>
      <c r="L95" s="193"/>
      <c r="M95" s="193"/>
    </row>
    <row r="96" spans="1:13" ht="25.15" customHeight="1" x14ac:dyDescent="0.2">
      <c r="A96" s="198" t="s">
        <v>35</v>
      </c>
      <c r="B96" s="20"/>
      <c r="C96" s="227" t="s">
        <v>35</v>
      </c>
      <c r="D96" s="236"/>
      <c r="E96" s="237"/>
      <c r="F96" s="236"/>
      <c r="G96" s="238">
        <f>SUM(G84:G95)</f>
        <v>0</v>
      </c>
      <c r="H96" s="237"/>
      <c r="I96" s="228">
        <f t="shared" ref="I96:K96" si="6">SUM(I84:I95)</f>
        <v>0</v>
      </c>
      <c r="J96" s="228">
        <f t="shared" si="6"/>
        <v>0</v>
      </c>
      <c r="K96" s="228">
        <f t="shared" si="6"/>
        <v>0</v>
      </c>
      <c r="L96" s="215"/>
      <c r="M96" s="215"/>
    </row>
    <row r="97" spans="1:13" ht="19.5" x14ac:dyDescent="0.2">
      <c r="A97" s="202"/>
      <c r="B97" s="239"/>
      <c r="C97" s="27"/>
      <c r="D97" s="25"/>
      <c r="E97" s="24"/>
      <c r="F97" s="25"/>
      <c r="G97" s="26"/>
      <c r="H97" s="27"/>
      <c r="I97" s="28"/>
      <c r="J97" s="29"/>
      <c r="K97" s="30"/>
      <c r="L97" s="214"/>
      <c r="M97" s="193"/>
    </row>
    <row r="98" spans="1:13" s="3" customFormat="1" ht="19.5" x14ac:dyDescent="0.4">
      <c r="A98" s="224"/>
      <c r="B98" s="230"/>
      <c r="C98" s="281" t="s">
        <v>12</v>
      </c>
      <c r="D98" s="282"/>
      <c r="E98" s="282"/>
      <c r="F98" s="282"/>
      <c r="G98" s="282"/>
      <c r="H98" s="282"/>
      <c r="I98" s="282"/>
      <c r="J98" s="282"/>
      <c r="K98" s="283"/>
      <c r="L98" s="214"/>
      <c r="M98" s="214"/>
    </row>
    <row r="99" spans="1:13" s="3" customFormat="1" ht="19.5" x14ac:dyDescent="0.4">
      <c r="A99" s="224"/>
      <c r="B99" s="225">
        <v>8</v>
      </c>
      <c r="C99" s="274" t="s">
        <v>145</v>
      </c>
      <c r="D99" s="275"/>
      <c r="E99" s="275"/>
      <c r="F99" s="275"/>
      <c r="G99" s="275"/>
      <c r="H99" s="275"/>
      <c r="I99" s="276"/>
      <c r="J99" s="240"/>
      <c r="K99" s="226"/>
      <c r="L99" s="214"/>
      <c r="M99" s="214"/>
    </row>
    <row r="100" spans="1:13" ht="60" x14ac:dyDescent="0.2">
      <c r="A100" s="198"/>
      <c r="B100" s="14"/>
      <c r="C100" s="19" t="s">
        <v>15</v>
      </c>
      <c r="D100" s="10" t="s">
        <v>16</v>
      </c>
      <c r="E100" s="10" t="s">
        <v>17</v>
      </c>
      <c r="F100" s="10" t="s">
        <v>18</v>
      </c>
      <c r="G100" s="11" t="s">
        <v>19</v>
      </c>
      <c r="H100" s="10"/>
      <c r="I100" s="8" t="s">
        <v>527</v>
      </c>
      <c r="J100" s="8" t="s">
        <v>528</v>
      </c>
      <c r="K100" s="8" t="s">
        <v>529</v>
      </c>
      <c r="L100" s="215"/>
      <c r="M100" s="215"/>
    </row>
    <row r="101" spans="1:13" ht="25.15" customHeight="1" x14ac:dyDescent="0.2">
      <c r="A101" s="202"/>
      <c r="B101" s="203" t="s">
        <v>580</v>
      </c>
      <c r="C101" s="32" t="s">
        <v>146</v>
      </c>
      <c r="D101" s="9" t="s">
        <v>147</v>
      </c>
      <c r="E101" s="10">
        <v>10</v>
      </c>
      <c r="F101" s="10"/>
      <c r="G101" s="11"/>
      <c r="H101" s="241"/>
      <c r="I101" s="191">
        <v>0</v>
      </c>
      <c r="J101" s="191">
        <v>0</v>
      </c>
      <c r="K101" s="191">
        <v>0</v>
      </c>
      <c r="L101" s="193"/>
      <c r="M101" s="193"/>
    </row>
    <row r="102" spans="1:13" ht="25.15" customHeight="1" x14ac:dyDescent="0.2">
      <c r="A102" s="198" t="s">
        <v>35</v>
      </c>
      <c r="B102" s="14"/>
      <c r="C102" s="222" t="s">
        <v>35</v>
      </c>
      <c r="D102" s="231"/>
      <c r="E102" s="232"/>
      <c r="F102" s="231"/>
      <c r="G102" s="233">
        <f>SUM(G101)</f>
        <v>0</v>
      </c>
      <c r="H102" s="232"/>
      <c r="I102" s="219">
        <f t="shared" ref="I102:K102" si="7">SUM(I101)</f>
        <v>0</v>
      </c>
      <c r="J102" s="219">
        <f t="shared" si="7"/>
        <v>0</v>
      </c>
      <c r="K102" s="219">
        <f t="shared" si="7"/>
        <v>0</v>
      </c>
      <c r="L102" s="215"/>
      <c r="M102" s="215"/>
    </row>
    <row r="103" spans="1:13" ht="15.75" x14ac:dyDescent="0.2">
      <c r="A103" s="202"/>
      <c r="B103" s="203"/>
      <c r="C103" s="31"/>
      <c r="D103" s="9"/>
      <c r="E103" s="10"/>
      <c r="F103" s="10"/>
      <c r="G103" s="11"/>
      <c r="H103" s="241"/>
      <c r="I103" s="13"/>
      <c r="J103" s="13"/>
      <c r="K103" s="18"/>
      <c r="L103" s="193"/>
      <c r="M103" s="193"/>
    </row>
    <row r="104" spans="1:13" s="3" customFormat="1" ht="19.5" x14ac:dyDescent="0.4">
      <c r="A104" s="211"/>
      <c r="B104" s="212">
        <v>9</v>
      </c>
      <c r="C104" s="274" t="s">
        <v>559</v>
      </c>
      <c r="D104" s="275"/>
      <c r="E104" s="275"/>
      <c r="F104" s="275"/>
      <c r="G104" s="275"/>
      <c r="H104" s="275"/>
      <c r="I104" s="276"/>
      <c r="J104" s="240"/>
      <c r="K104" s="226"/>
      <c r="L104" s="214"/>
      <c r="M104" s="214"/>
    </row>
    <row r="105" spans="1:13" ht="60" x14ac:dyDescent="0.2">
      <c r="A105" s="198"/>
      <c r="B105" s="14"/>
      <c r="C105" s="19" t="s">
        <v>15</v>
      </c>
      <c r="D105" s="10" t="s">
        <v>16</v>
      </c>
      <c r="E105" s="10" t="s">
        <v>17</v>
      </c>
      <c r="F105" s="10" t="s">
        <v>18</v>
      </c>
      <c r="G105" s="11" t="s">
        <v>19</v>
      </c>
      <c r="H105" s="10"/>
      <c r="I105" s="8" t="s">
        <v>527</v>
      </c>
      <c r="J105" s="8" t="s">
        <v>528</v>
      </c>
      <c r="K105" s="8" t="s">
        <v>529</v>
      </c>
      <c r="L105" s="215"/>
      <c r="M105" s="215"/>
    </row>
    <row r="106" spans="1:13" ht="25.15" customHeight="1" x14ac:dyDescent="0.2">
      <c r="A106" s="193"/>
      <c r="B106" s="203" t="s">
        <v>581</v>
      </c>
      <c r="C106" s="32" t="s">
        <v>149</v>
      </c>
      <c r="D106" s="9" t="s">
        <v>147</v>
      </c>
      <c r="E106" s="10">
        <v>1</v>
      </c>
      <c r="F106" s="10"/>
      <c r="G106" s="11"/>
      <c r="H106" s="12"/>
      <c r="I106" s="191">
        <v>0</v>
      </c>
      <c r="J106" s="191">
        <v>0</v>
      </c>
      <c r="K106" s="191">
        <v>0</v>
      </c>
      <c r="L106" s="193"/>
      <c r="M106" s="193"/>
    </row>
    <row r="107" spans="1:13" ht="25.15" customHeight="1" x14ac:dyDescent="0.2">
      <c r="A107" s="193"/>
      <c r="B107" s="203" t="s">
        <v>582</v>
      </c>
      <c r="C107" s="32" t="s">
        <v>150</v>
      </c>
      <c r="D107" s="9" t="s">
        <v>93</v>
      </c>
      <c r="E107" s="10">
        <v>5</v>
      </c>
      <c r="F107" s="10"/>
      <c r="G107" s="11"/>
      <c r="H107" s="12"/>
      <c r="I107" s="191">
        <v>0</v>
      </c>
      <c r="J107" s="191">
        <v>0</v>
      </c>
      <c r="K107" s="191">
        <v>0</v>
      </c>
      <c r="L107" s="193"/>
      <c r="M107" s="193"/>
    </row>
    <row r="108" spans="1:13" ht="25.15" customHeight="1" x14ac:dyDescent="0.2">
      <c r="A108" s="198"/>
      <c r="B108" s="203" t="s">
        <v>583</v>
      </c>
      <c r="C108" s="32" t="s">
        <v>151</v>
      </c>
      <c r="D108" s="9" t="s">
        <v>152</v>
      </c>
      <c r="E108" s="10">
        <v>10</v>
      </c>
      <c r="F108" s="10"/>
      <c r="G108" s="11"/>
      <c r="H108" s="12"/>
      <c r="I108" s="191">
        <v>0</v>
      </c>
      <c r="J108" s="191">
        <v>0</v>
      </c>
      <c r="K108" s="191">
        <v>0</v>
      </c>
      <c r="L108" s="193"/>
      <c r="M108" s="193"/>
    </row>
    <row r="109" spans="1:13" ht="25.15" customHeight="1" x14ac:dyDescent="0.2">
      <c r="A109" s="198" t="s">
        <v>35</v>
      </c>
      <c r="B109" s="20"/>
      <c r="C109" s="227" t="s">
        <v>35</v>
      </c>
      <c r="D109" s="236"/>
      <c r="E109" s="237"/>
      <c r="F109" s="236"/>
      <c r="G109" s="238">
        <f>SUM(G106:G108)</f>
        <v>0</v>
      </c>
      <c r="H109" s="237"/>
      <c r="I109" s="228">
        <f t="shared" ref="I109:K109" si="8">SUM(I106:I108)</f>
        <v>0</v>
      </c>
      <c r="J109" s="228">
        <f t="shared" si="8"/>
        <v>0</v>
      </c>
      <c r="K109" s="228">
        <f t="shared" si="8"/>
        <v>0</v>
      </c>
      <c r="L109" s="215"/>
      <c r="M109" s="215"/>
    </row>
    <row r="110" spans="1:13" ht="30" x14ac:dyDescent="0.25">
      <c r="A110" s="33"/>
      <c r="B110" s="33"/>
      <c r="C110" s="27"/>
      <c r="D110" s="25"/>
      <c r="E110" s="24"/>
      <c r="F110" s="25"/>
      <c r="G110" s="26"/>
      <c r="H110" s="28"/>
      <c r="I110" s="29"/>
      <c r="J110" s="29"/>
      <c r="K110" s="242"/>
      <c r="L110" s="242" t="s">
        <v>518</v>
      </c>
    </row>
    <row r="111" spans="1:13" s="3" customFormat="1" ht="40.9" customHeight="1" x14ac:dyDescent="0.4">
      <c r="A111" s="293" t="s">
        <v>519</v>
      </c>
      <c r="B111" s="294"/>
      <c r="C111" s="295"/>
      <c r="D111" s="243"/>
      <c r="E111" s="243"/>
      <c r="F111" s="243"/>
      <c r="G111" s="243"/>
      <c r="H111" s="34" t="e">
        <f>SUM(H83+H100+#REF!)</f>
        <v>#REF!</v>
      </c>
      <c r="I111" s="34">
        <f>SUM(I24+I32+I51+I58+I68+I80+I96+I102+I109)</f>
        <v>0</v>
      </c>
      <c r="J111" s="34">
        <f t="shared" ref="J111:K111" si="9">SUM(J24+J32+J51+J58+J68+J80+J96+J102+J109)</f>
        <v>0</v>
      </c>
      <c r="K111" s="34">
        <f t="shared" si="9"/>
        <v>0</v>
      </c>
      <c r="L111" s="35">
        <f>SUM(I111:K111)</f>
        <v>0</v>
      </c>
    </row>
    <row r="112" spans="1:13" ht="15.75" x14ac:dyDescent="0.2">
      <c r="A112" s="198" t="s">
        <v>39</v>
      </c>
      <c r="B112" s="198"/>
      <c r="C112" s="215"/>
      <c r="D112" s="215"/>
      <c r="E112" s="215"/>
      <c r="F112" s="215"/>
      <c r="G112" s="215"/>
      <c r="H112" s="215"/>
      <c r="I112" s="215"/>
      <c r="J112" s="215"/>
      <c r="K112" s="215"/>
      <c r="L112" s="215"/>
      <c r="M112" s="215"/>
    </row>
    <row r="113" spans="1:13" ht="15.75" x14ac:dyDescent="0.2">
      <c r="A113" s="193"/>
      <c r="B113" s="193"/>
      <c r="C113" s="193"/>
      <c r="D113" s="202"/>
      <c r="E113" s="215"/>
      <c r="F113" s="202"/>
      <c r="G113" s="244"/>
      <c r="H113" s="193"/>
      <c r="I113" s="245"/>
      <c r="J113" s="246"/>
      <c r="K113" s="246"/>
      <c r="L113" s="193"/>
      <c r="M113" s="193"/>
    </row>
    <row r="114" spans="1:13" ht="15.75" x14ac:dyDescent="0.2">
      <c r="A114" s="193"/>
      <c r="B114" s="193"/>
      <c r="C114" s="193"/>
      <c r="D114" s="202"/>
      <c r="E114" s="215"/>
      <c r="F114" s="202"/>
      <c r="G114" s="244"/>
      <c r="H114" s="193"/>
      <c r="I114" s="245"/>
      <c r="J114" s="246"/>
      <c r="K114" s="246"/>
      <c r="L114" s="193"/>
      <c r="M114" s="193"/>
    </row>
    <row r="115" spans="1:13" ht="15.75" x14ac:dyDescent="0.2">
      <c r="A115" s="193"/>
      <c r="B115" s="193"/>
      <c r="C115" s="193"/>
      <c r="D115" s="202"/>
      <c r="E115" s="215"/>
      <c r="F115" s="202"/>
      <c r="G115" s="244"/>
      <c r="H115" s="193"/>
      <c r="I115" s="245"/>
      <c r="J115" s="246"/>
      <c r="K115" s="246"/>
      <c r="L115" s="193"/>
      <c r="M115" s="193"/>
    </row>
    <row r="116" spans="1:13" ht="15.75" x14ac:dyDescent="0.2">
      <c r="A116" s="193"/>
      <c r="B116" s="193"/>
      <c r="C116" s="193"/>
      <c r="D116" s="202"/>
      <c r="E116" s="215"/>
      <c r="F116" s="202"/>
      <c r="G116" s="244"/>
      <c r="H116" s="193"/>
      <c r="I116" s="245"/>
      <c r="J116" s="246"/>
      <c r="K116" s="246"/>
      <c r="L116" s="193"/>
      <c r="M116" s="193"/>
    </row>
    <row r="117" spans="1:13" ht="15.75" x14ac:dyDescent="0.2">
      <c r="A117" s="193"/>
      <c r="B117" s="193"/>
      <c r="C117" s="193"/>
      <c r="D117" s="202"/>
      <c r="E117" s="215"/>
      <c r="F117" s="202"/>
      <c r="G117" s="244"/>
      <c r="H117" s="193"/>
      <c r="I117" s="245"/>
      <c r="J117" s="246"/>
      <c r="K117" s="246"/>
      <c r="L117" s="193"/>
      <c r="M117" s="193"/>
    </row>
    <row r="118" spans="1:13" ht="15.75" x14ac:dyDescent="0.2">
      <c r="A118" s="193"/>
      <c r="B118" s="193"/>
      <c r="C118" s="193"/>
      <c r="D118" s="202"/>
      <c r="E118" s="215"/>
      <c r="F118" s="202"/>
      <c r="G118" s="244"/>
      <c r="H118" s="193"/>
      <c r="I118" s="245"/>
      <c r="J118" s="246"/>
      <c r="K118" s="246"/>
      <c r="L118" s="193"/>
      <c r="M118" s="193"/>
    </row>
    <row r="119" spans="1:13" ht="15.75" x14ac:dyDescent="0.2">
      <c r="A119" s="193"/>
      <c r="B119" s="193"/>
      <c r="C119" s="193"/>
      <c r="D119" s="202"/>
      <c r="E119" s="215"/>
      <c r="F119" s="202"/>
      <c r="G119" s="244"/>
      <c r="H119" s="193"/>
      <c r="I119" s="245"/>
      <c r="J119" s="246"/>
      <c r="K119" s="246"/>
      <c r="L119" s="193"/>
      <c r="M119" s="193"/>
    </row>
    <row r="120" spans="1:13" ht="15.75" x14ac:dyDescent="0.2">
      <c r="A120" s="193"/>
      <c r="B120" s="193"/>
      <c r="C120" s="193"/>
      <c r="D120" s="202"/>
      <c r="E120" s="215"/>
      <c r="F120" s="202"/>
      <c r="G120" s="244"/>
      <c r="H120" s="193"/>
      <c r="I120" s="245"/>
      <c r="J120" s="246"/>
      <c r="K120" s="246"/>
      <c r="L120" s="193"/>
      <c r="M120" s="193"/>
    </row>
    <row r="121" spans="1:13" ht="15.75" x14ac:dyDescent="0.2">
      <c r="A121" s="193"/>
      <c r="B121" s="193"/>
      <c r="C121" s="193"/>
      <c r="D121" s="202"/>
      <c r="E121" s="215"/>
      <c r="F121" s="202"/>
      <c r="G121" s="244"/>
      <c r="H121" s="193"/>
      <c r="I121" s="245"/>
      <c r="J121" s="246"/>
      <c r="K121" s="246"/>
      <c r="L121" s="193"/>
      <c r="M121" s="193"/>
    </row>
    <row r="122" spans="1:13" ht="15.75" x14ac:dyDescent="0.2">
      <c r="A122" s="193"/>
      <c r="B122" s="193"/>
      <c r="C122" s="193"/>
      <c r="D122" s="202"/>
      <c r="E122" s="215"/>
      <c r="F122" s="202"/>
      <c r="G122" s="244"/>
      <c r="H122" s="193"/>
      <c r="I122" s="245"/>
      <c r="J122" s="246"/>
      <c r="K122" s="246"/>
      <c r="L122" s="193"/>
      <c r="M122" s="193"/>
    </row>
    <row r="123" spans="1:13" ht="15.75" x14ac:dyDescent="0.2">
      <c r="A123" s="193"/>
      <c r="B123" s="193"/>
      <c r="C123" s="193"/>
      <c r="D123" s="202"/>
      <c r="E123" s="215"/>
      <c r="F123" s="202"/>
      <c r="G123" s="244"/>
      <c r="H123" s="193"/>
      <c r="I123" s="245"/>
      <c r="J123" s="246"/>
      <c r="K123" s="246"/>
      <c r="L123" s="193"/>
      <c r="M123" s="193"/>
    </row>
    <row r="124" spans="1:13" ht="15.75" x14ac:dyDescent="0.2">
      <c r="A124" s="193"/>
      <c r="B124" s="193"/>
      <c r="C124" s="193"/>
      <c r="D124" s="202"/>
      <c r="E124" s="215"/>
      <c r="F124" s="202"/>
      <c r="G124" s="244"/>
      <c r="H124" s="193"/>
      <c r="I124" s="245"/>
      <c r="J124" s="246"/>
      <c r="K124" s="246"/>
      <c r="L124" s="193"/>
      <c r="M124" s="193"/>
    </row>
    <row r="125" spans="1:13" ht="15.75" x14ac:dyDescent="0.2">
      <c r="A125" s="193"/>
      <c r="B125" s="193"/>
      <c r="C125" s="193"/>
      <c r="D125" s="202"/>
      <c r="E125" s="215"/>
      <c r="F125" s="202"/>
      <c r="G125" s="244"/>
      <c r="H125" s="193"/>
      <c r="I125" s="245"/>
      <c r="J125" s="246"/>
      <c r="K125" s="246"/>
      <c r="L125" s="193"/>
      <c r="M125" s="193"/>
    </row>
    <row r="126" spans="1:13" ht="15.75" x14ac:dyDescent="0.2">
      <c r="A126" s="193"/>
      <c r="B126" s="193"/>
      <c r="C126" s="193"/>
      <c r="D126" s="202"/>
      <c r="E126" s="215"/>
      <c r="F126" s="202"/>
      <c r="G126" s="244"/>
      <c r="H126" s="193"/>
      <c r="I126" s="245"/>
      <c r="J126" s="246"/>
      <c r="K126" s="246"/>
      <c r="L126" s="193"/>
      <c r="M126" s="193"/>
    </row>
    <row r="127" spans="1:13" ht="15.75" x14ac:dyDescent="0.2">
      <c r="A127" s="193"/>
      <c r="B127" s="193"/>
      <c r="C127" s="193"/>
      <c r="D127" s="202"/>
      <c r="E127" s="215"/>
      <c r="F127" s="202"/>
      <c r="G127" s="244"/>
      <c r="H127" s="193"/>
      <c r="I127" s="245"/>
      <c r="J127" s="246"/>
      <c r="K127" s="246"/>
      <c r="L127" s="193"/>
      <c r="M127" s="193"/>
    </row>
    <row r="128" spans="1:13" ht="15.75" x14ac:dyDescent="0.2">
      <c r="A128" s="193"/>
      <c r="B128" s="193"/>
      <c r="C128" s="193"/>
      <c r="D128" s="202"/>
      <c r="E128" s="215"/>
      <c r="F128" s="202"/>
      <c r="G128" s="244"/>
      <c r="H128" s="193"/>
      <c r="I128" s="245"/>
      <c r="J128" s="246"/>
      <c r="K128" s="246"/>
      <c r="L128" s="193"/>
      <c r="M128" s="193"/>
    </row>
    <row r="129" spans="1:13" ht="15.75" x14ac:dyDescent="0.2">
      <c r="A129" s="193"/>
      <c r="B129" s="193"/>
      <c r="C129" s="193"/>
      <c r="D129" s="202"/>
      <c r="E129" s="215"/>
      <c r="F129" s="202"/>
      <c r="G129" s="244"/>
      <c r="H129" s="193"/>
      <c r="I129" s="245"/>
      <c r="J129" s="246"/>
      <c r="K129" s="246"/>
      <c r="L129" s="193"/>
      <c r="M129" s="193"/>
    </row>
    <row r="130" spans="1:13" ht="15.75" x14ac:dyDescent="0.2">
      <c r="A130" s="193"/>
      <c r="B130" s="193"/>
      <c r="C130" s="193"/>
      <c r="D130" s="202"/>
      <c r="E130" s="215"/>
      <c r="F130" s="202"/>
      <c r="G130" s="244"/>
      <c r="H130" s="193"/>
      <c r="I130" s="245"/>
      <c r="J130" s="246"/>
      <c r="K130" s="246"/>
      <c r="L130" s="193"/>
      <c r="M130" s="193"/>
    </row>
    <row r="131" spans="1:13" ht="15.75" x14ac:dyDescent="0.2">
      <c r="A131" s="193"/>
      <c r="B131" s="193"/>
      <c r="C131" s="193"/>
      <c r="D131" s="202"/>
      <c r="E131" s="215"/>
      <c r="F131" s="202"/>
      <c r="G131" s="244"/>
      <c r="H131" s="193"/>
      <c r="I131" s="245"/>
      <c r="J131" s="246"/>
      <c r="K131" s="246"/>
      <c r="L131" s="193"/>
      <c r="M131" s="193"/>
    </row>
    <row r="132" spans="1:13" ht="15.75" x14ac:dyDescent="0.2">
      <c r="A132" s="193"/>
      <c r="B132" s="193"/>
      <c r="C132" s="193"/>
      <c r="D132" s="202"/>
      <c r="E132" s="215"/>
      <c r="F132" s="202"/>
      <c r="G132" s="244"/>
      <c r="H132" s="193"/>
      <c r="I132" s="245"/>
      <c r="J132" s="246"/>
      <c r="K132" s="246"/>
      <c r="L132" s="193"/>
      <c r="M132" s="193"/>
    </row>
    <row r="133" spans="1:13" ht="15.75" x14ac:dyDescent="0.2">
      <c r="A133" s="193"/>
      <c r="B133" s="193"/>
      <c r="C133" s="193"/>
      <c r="D133" s="202"/>
      <c r="E133" s="215"/>
      <c r="F133" s="202"/>
      <c r="G133" s="244"/>
      <c r="H133" s="193"/>
      <c r="I133" s="245"/>
      <c r="J133" s="246"/>
      <c r="K133" s="246"/>
      <c r="L133" s="193"/>
      <c r="M133" s="193"/>
    </row>
    <row r="134" spans="1:13" ht="15.75" x14ac:dyDescent="0.2">
      <c r="A134" s="193"/>
      <c r="B134" s="193"/>
      <c r="C134" s="193"/>
      <c r="D134" s="202"/>
      <c r="E134" s="215"/>
      <c r="F134" s="202"/>
      <c r="G134" s="244"/>
      <c r="H134" s="193"/>
      <c r="I134" s="245"/>
      <c r="J134" s="246"/>
      <c r="K134" s="246"/>
      <c r="L134" s="193"/>
      <c r="M134" s="193"/>
    </row>
    <row r="135" spans="1:13" ht="15.75" x14ac:dyDescent="0.2">
      <c r="A135" s="193"/>
      <c r="B135" s="193"/>
      <c r="C135" s="193"/>
      <c r="D135" s="202"/>
      <c r="E135" s="215"/>
      <c r="F135" s="202"/>
      <c r="G135" s="244"/>
      <c r="H135" s="193"/>
      <c r="I135" s="245"/>
      <c r="J135" s="246"/>
      <c r="K135" s="246"/>
      <c r="L135" s="193"/>
      <c r="M135" s="193"/>
    </row>
    <row r="136" spans="1:13" ht="15.75" x14ac:dyDescent="0.2">
      <c r="A136" s="193"/>
      <c r="B136" s="193"/>
      <c r="C136" s="193"/>
      <c r="D136" s="202"/>
      <c r="E136" s="215"/>
      <c r="F136" s="202"/>
      <c r="G136" s="244"/>
      <c r="H136" s="193"/>
      <c r="I136" s="245"/>
      <c r="J136" s="246"/>
      <c r="K136" s="246"/>
      <c r="L136" s="193"/>
      <c r="M136" s="193"/>
    </row>
    <row r="137" spans="1:13" ht="15.75" x14ac:dyDescent="0.2">
      <c r="A137" s="193"/>
      <c r="B137" s="193"/>
      <c r="C137" s="193"/>
      <c r="D137" s="202"/>
      <c r="E137" s="215"/>
      <c r="F137" s="202"/>
      <c r="G137" s="244"/>
      <c r="H137" s="193"/>
      <c r="I137" s="245"/>
      <c r="J137" s="246"/>
      <c r="K137" s="246"/>
      <c r="L137" s="193"/>
      <c r="M137" s="193"/>
    </row>
    <row r="138" spans="1:13" ht="15.75" x14ac:dyDescent="0.2">
      <c r="A138" s="193"/>
      <c r="B138" s="193"/>
      <c r="C138" s="193"/>
      <c r="D138" s="202"/>
      <c r="E138" s="215"/>
      <c r="F138" s="202"/>
      <c r="G138" s="244"/>
      <c r="H138" s="193"/>
      <c r="I138" s="245"/>
      <c r="J138" s="246"/>
      <c r="K138" s="246"/>
      <c r="L138" s="193"/>
      <c r="M138" s="193"/>
    </row>
    <row r="139" spans="1:13" ht="15.75" x14ac:dyDescent="0.2">
      <c r="A139" s="193"/>
      <c r="B139" s="193"/>
      <c r="C139" s="193"/>
      <c r="D139" s="202"/>
      <c r="E139" s="215"/>
      <c r="F139" s="202"/>
      <c r="G139" s="244"/>
      <c r="H139" s="193"/>
      <c r="I139" s="245"/>
      <c r="J139" s="246"/>
      <c r="K139" s="246"/>
      <c r="L139" s="193"/>
      <c r="M139" s="193"/>
    </row>
    <row r="140" spans="1:13" ht="15.75" x14ac:dyDescent="0.2">
      <c r="A140" s="193"/>
      <c r="B140" s="193"/>
      <c r="C140" s="193"/>
      <c r="D140" s="202"/>
      <c r="E140" s="215"/>
      <c r="F140" s="202"/>
      <c r="G140" s="244"/>
      <c r="H140" s="193"/>
      <c r="I140" s="245"/>
      <c r="J140" s="246"/>
      <c r="K140" s="246"/>
      <c r="L140" s="193"/>
      <c r="M140" s="193"/>
    </row>
    <row r="141" spans="1:13" ht="15.75" x14ac:dyDescent="0.2">
      <c r="A141" s="193"/>
      <c r="B141" s="193"/>
      <c r="C141" s="193"/>
      <c r="D141" s="202"/>
      <c r="E141" s="215"/>
      <c r="F141" s="202"/>
      <c r="G141" s="244"/>
      <c r="H141" s="193"/>
      <c r="I141" s="245"/>
      <c r="J141" s="246"/>
      <c r="K141" s="246"/>
      <c r="L141" s="193"/>
      <c r="M141" s="193"/>
    </row>
    <row r="142" spans="1:13" ht="15.75" x14ac:dyDescent="0.2">
      <c r="A142" s="193"/>
      <c r="B142" s="193"/>
      <c r="C142" s="193"/>
      <c r="D142" s="202"/>
      <c r="E142" s="215"/>
      <c r="F142" s="202"/>
      <c r="G142" s="244"/>
      <c r="H142" s="193"/>
      <c r="I142" s="245"/>
      <c r="J142" s="246"/>
      <c r="K142" s="246"/>
      <c r="L142" s="193"/>
      <c r="M142" s="193"/>
    </row>
    <row r="143" spans="1:13" ht="15.75" x14ac:dyDescent="0.2">
      <c r="A143" s="193"/>
      <c r="B143" s="193"/>
      <c r="C143" s="193"/>
      <c r="D143" s="202"/>
      <c r="E143" s="215"/>
      <c r="F143" s="202"/>
      <c r="G143" s="244"/>
      <c r="H143" s="193"/>
      <c r="I143" s="245"/>
      <c r="J143" s="246"/>
      <c r="K143" s="246"/>
      <c r="L143" s="193"/>
      <c r="M143" s="193"/>
    </row>
    <row r="144" spans="1:13" ht="15.75" x14ac:dyDescent="0.2">
      <c r="A144" s="193"/>
      <c r="B144" s="193"/>
      <c r="C144" s="193"/>
      <c r="D144" s="202"/>
      <c r="E144" s="215"/>
      <c r="F144" s="202"/>
      <c r="G144" s="244"/>
      <c r="H144" s="193"/>
      <c r="I144" s="245"/>
      <c r="J144" s="246"/>
      <c r="K144" s="246"/>
      <c r="L144" s="193"/>
      <c r="M144" s="193"/>
    </row>
    <row r="145" spans="1:13" ht="15.75" x14ac:dyDescent="0.2">
      <c r="A145" s="193"/>
      <c r="B145" s="193"/>
      <c r="C145" s="193"/>
      <c r="D145" s="202"/>
      <c r="E145" s="215"/>
      <c r="F145" s="202"/>
      <c r="G145" s="244"/>
      <c r="H145" s="193"/>
      <c r="I145" s="245"/>
      <c r="J145" s="246"/>
      <c r="K145" s="246"/>
      <c r="L145" s="193"/>
      <c r="M145" s="193"/>
    </row>
    <row r="146" spans="1:13" ht="15.75" x14ac:dyDescent="0.2">
      <c r="A146" s="193"/>
      <c r="B146" s="193"/>
      <c r="C146" s="193"/>
      <c r="D146" s="202"/>
      <c r="E146" s="215"/>
      <c r="F146" s="202"/>
      <c r="G146" s="244"/>
      <c r="H146" s="193"/>
      <c r="I146" s="245"/>
      <c r="J146" s="246"/>
      <c r="K146" s="246"/>
      <c r="L146" s="193"/>
      <c r="M146" s="193"/>
    </row>
    <row r="147" spans="1:13" ht="15.75" x14ac:dyDescent="0.2">
      <c r="A147" s="193"/>
      <c r="B147" s="193"/>
      <c r="C147" s="193"/>
      <c r="D147" s="202"/>
      <c r="E147" s="215"/>
      <c r="F147" s="202"/>
      <c r="G147" s="244"/>
      <c r="H147" s="193"/>
      <c r="I147" s="245"/>
      <c r="J147" s="246"/>
      <c r="K147" s="246"/>
      <c r="L147" s="193"/>
      <c r="M147" s="193"/>
    </row>
    <row r="148" spans="1:13" ht="15.75" x14ac:dyDescent="0.2">
      <c r="A148" s="193"/>
      <c r="B148" s="193"/>
      <c r="C148" s="193"/>
      <c r="D148" s="202"/>
      <c r="E148" s="215"/>
      <c r="F148" s="202"/>
      <c r="G148" s="244"/>
      <c r="H148" s="193"/>
      <c r="I148" s="245"/>
      <c r="J148" s="246"/>
      <c r="K148" s="246"/>
      <c r="L148" s="193"/>
      <c r="M148" s="193"/>
    </row>
    <row r="149" spans="1:13" ht="15.75" x14ac:dyDescent="0.2">
      <c r="A149" s="193"/>
      <c r="B149" s="193"/>
      <c r="C149" s="193"/>
      <c r="D149" s="202"/>
      <c r="E149" s="215"/>
      <c r="F149" s="202"/>
      <c r="G149" s="244"/>
      <c r="H149" s="193"/>
      <c r="I149" s="245"/>
      <c r="J149" s="246"/>
      <c r="K149" s="246"/>
      <c r="L149" s="193"/>
      <c r="M149" s="193"/>
    </row>
    <row r="150" spans="1:13" ht="15.75" x14ac:dyDescent="0.2">
      <c r="A150" s="193"/>
      <c r="B150" s="193"/>
      <c r="C150" s="193"/>
      <c r="D150" s="202"/>
      <c r="E150" s="215"/>
      <c r="F150" s="202"/>
      <c r="G150" s="244"/>
      <c r="H150" s="193"/>
      <c r="I150" s="245"/>
      <c r="J150" s="246"/>
      <c r="K150" s="246"/>
      <c r="L150" s="193"/>
      <c r="M150" s="193"/>
    </row>
    <row r="151" spans="1:13" ht="15.75" x14ac:dyDescent="0.2">
      <c r="A151" s="193"/>
      <c r="B151" s="193"/>
      <c r="C151" s="193"/>
      <c r="D151" s="202"/>
      <c r="E151" s="215"/>
      <c r="F151" s="202"/>
      <c r="G151" s="244"/>
      <c r="H151" s="193"/>
      <c r="I151" s="245"/>
      <c r="J151" s="246"/>
      <c r="K151" s="246"/>
      <c r="L151" s="193"/>
      <c r="M151" s="193"/>
    </row>
    <row r="152" spans="1:13" ht="15.75" x14ac:dyDescent="0.2">
      <c r="A152" s="193"/>
      <c r="B152" s="193"/>
      <c r="C152" s="193"/>
      <c r="D152" s="202"/>
      <c r="E152" s="215"/>
      <c r="F152" s="202"/>
      <c r="G152" s="244"/>
      <c r="H152" s="193"/>
      <c r="I152" s="245"/>
      <c r="J152" s="246"/>
      <c r="K152" s="246"/>
      <c r="L152" s="193"/>
      <c r="M152" s="193"/>
    </row>
    <row r="153" spans="1:13" ht="15.75" x14ac:dyDescent="0.2">
      <c r="A153" s="193"/>
      <c r="B153" s="193"/>
      <c r="C153" s="193"/>
      <c r="D153" s="202"/>
      <c r="E153" s="215"/>
      <c r="F153" s="202"/>
      <c r="G153" s="244"/>
      <c r="H153" s="193"/>
      <c r="I153" s="245"/>
      <c r="J153" s="246"/>
      <c r="K153" s="246"/>
      <c r="L153" s="193"/>
      <c r="M153" s="193"/>
    </row>
    <row r="154" spans="1:13" ht="15.75" x14ac:dyDescent="0.2">
      <c r="A154" s="193"/>
      <c r="B154" s="193"/>
      <c r="C154" s="193"/>
      <c r="D154" s="202"/>
      <c r="E154" s="215"/>
      <c r="F154" s="202"/>
      <c r="G154" s="244"/>
      <c r="H154" s="193"/>
      <c r="I154" s="245"/>
      <c r="J154" s="246"/>
      <c r="K154" s="246"/>
      <c r="L154" s="193"/>
      <c r="M154" s="193"/>
    </row>
    <row r="155" spans="1:13" ht="15.75" x14ac:dyDescent="0.2">
      <c r="A155" s="193"/>
      <c r="B155" s="193"/>
      <c r="C155" s="193"/>
      <c r="D155" s="202"/>
      <c r="E155" s="215"/>
      <c r="F155" s="202"/>
      <c r="G155" s="244"/>
      <c r="H155" s="193"/>
      <c r="I155" s="245"/>
      <c r="J155" s="246"/>
      <c r="K155" s="246"/>
      <c r="L155" s="193"/>
      <c r="M155" s="193"/>
    </row>
    <row r="156" spans="1:13" ht="15.75" x14ac:dyDescent="0.2">
      <c r="A156" s="193"/>
      <c r="B156" s="193"/>
      <c r="C156" s="193"/>
      <c r="D156" s="202"/>
      <c r="E156" s="215"/>
      <c r="F156" s="202"/>
      <c r="G156" s="244"/>
      <c r="H156" s="193"/>
      <c r="I156" s="245"/>
      <c r="J156" s="246"/>
      <c r="K156" s="246"/>
      <c r="L156" s="193"/>
      <c r="M156" s="193"/>
    </row>
    <row r="157" spans="1:13" ht="15.75" x14ac:dyDescent="0.2">
      <c r="A157" s="193"/>
      <c r="B157" s="193"/>
      <c r="C157" s="193"/>
      <c r="D157" s="202"/>
      <c r="E157" s="215"/>
      <c r="F157" s="202"/>
      <c r="G157" s="244"/>
      <c r="H157" s="193"/>
      <c r="I157" s="245"/>
      <c r="J157" s="246"/>
      <c r="K157" s="246"/>
      <c r="L157" s="193"/>
      <c r="M157" s="193"/>
    </row>
    <row r="158" spans="1:13" ht="15.75" x14ac:dyDescent="0.2">
      <c r="A158" s="193"/>
      <c r="B158" s="193"/>
      <c r="C158" s="193"/>
      <c r="D158" s="202"/>
      <c r="E158" s="215"/>
      <c r="F158" s="202"/>
      <c r="G158" s="244"/>
      <c r="H158" s="193"/>
      <c r="I158" s="245"/>
      <c r="J158" s="246"/>
      <c r="K158" s="246"/>
      <c r="L158" s="193"/>
      <c r="M158" s="193"/>
    </row>
    <row r="159" spans="1:13" ht="15.75" x14ac:dyDescent="0.2">
      <c r="A159" s="193"/>
      <c r="B159" s="193"/>
      <c r="C159" s="193"/>
      <c r="D159" s="202"/>
      <c r="E159" s="215"/>
      <c r="F159" s="202"/>
      <c r="G159" s="244"/>
      <c r="H159" s="193"/>
      <c r="I159" s="245"/>
      <c r="J159" s="246"/>
      <c r="K159" s="246"/>
      <c r="L159" s="193"/>
      <c r="M159" s="193"/>
    </row>
    <row r="160" spans="1:13" ht="15.75" x14ac:dyDescent="0.2">
      <c r="A160" s="193"/>
      <c r="B160" s="193"/>
      <c r="C160" s="193"/>
      <c r="D160" s="202"/>
      <c r="E160" s="215"/>
      <c r="F160" s="202"/>
      <c r="G160" s="244"/>
      <c r="H160" s="193"/>
      <c r="I160" s="245"/>
      <c r="J160" s="246"/>
      <c r="K160" s="246"/>
      <c r="L160" s="193"/>
      <c r="M160" s="193"/>
    </row>
    <row r="161" spans="1:13" ht="15.75" x14ac:dyDescent="0.2">
      <c r="A161" s="193"/>
      <c r="B161" s="193"/>
      <c r="C161" s="193"/>
      <c r="D161" s="202"/>
      <c r="E161" s="215"/>
      <c r="F161" s="202"/>
      <c r="G161" s="244"/>
      <c r="H161" s="193"/>
      <c r="I161" s="245"/>
      <c r="J161" s="246"/>
      <c r="K161" s="246"/>
      <c r="L161" s="193"/>
      <c r="M161" s="193"/>
    </row>
    <row r="162" spans="1:13" ht="15.75" x14ac:dyDescent="0.2">
      <c r="A162" s="193"/>
      <c r="B162" s="193"/>
      <c r="C162" s="193"/>
      <c r="D162" s="202"/>
      <c r="E162" s="215"/>
      <c r="F162" s="202"/>
      <c r="G162" s="244"/>
      <c r="H162" s="193"/>
      <c r="I162" s="245"/>
      <c r="J162" s="246"/>
      <c r="K162" s="246"/>
      <c r="L162" s="193"/>
      <c r="M162" s="193"/>
    </row>
    <row r="163" spans="1:13" ht="15.75" x14ac:dyDescent="0.2">
      <c r="A163" s="193"/>
      <c r="B163" s="193"/>
      <c r="C163" s="193"/>
      <c r="D163" s="202"/>
      <c r="E163" s="215"/>
      <c r="F163" s="202"/>
      <c r="G163" s="244"/>
      <c r="H163" s="193"/>
      <c r="I163" s="245"/>
      <c r="J163" s="246"/>
      <c r="K163" s="246"/>
      <c r="L163" s="193"/>
      <c r="M163" s="193"/>
    </row>
    <row r="164" spans="1:13" ht="15.75" x14ac:dyDescent="0.2">
      <c r="A164" s="193"/>
      <c r="B164" s="193"/>
      <c r="C164" s="193"/>
      <c r="D164" s="202"/>
      <c r="E164" s="215"/>
      <c r="F164" s="202"/>
      <c r="G164" s="244"/>
      <c r="H164" s="193"/>
      <c r="I164" s="245"/>
      <c r="J164" s="246"/>
      <c r="K164" s="246"/>
      <c r="L164" s="193"/>
      <c r="M164" s="193"/>
    </row>
    <row r="165" spans="1:13" ht="15.75" x14ac:dyDescent="0.2">
      <c r="A165" s="193"/>
      <c r="B165" s="193"/>
      <c r="C165" s="193"/>
      <c r="D165" s="202"/>
      <c r="E165" s="215"/>
      <c r="F165" s="202"/>
      <c r="G165" s="244"/>
      <c r="H165" s="193"/>
      <c r="I165" s="245"/>
      <c r="J165" s="246"/>
      <c r="K165" s="246"/>
      <c r="L165" s="193"/>
      <c r="M165" s="193"/>
    </row>
    <row r="166" spans="1:13" ht="15.75" x14ac:dyDescent="0.2">
      <c r="A166" s="193"/>
      <c r="B166" s="193"/>
      <c r="C166" s="193"/>
      <c r="D166" s="202"/>
      <c r="E166" s="215"/>
      <c r="F166" s="202"/>
      <c r="G166" s="244"/>
      <c r="H166" s="193"/>
      <c r="I166" s="245"/>
      <c r="J166" s="246"/>
      <c r="K166" s="246"/>
      <c r="L166" s="193"/>
      <c r="M166" s="193"/>
    </row>
    <row r="167" spans="1:13" ht="15.75" x14ac:dyDescent="0.2">
      <c r="A167" s="193"/>
      <c r="B167" s="193"/>
      <c r="C167" s="193"/>
      <c r="D167" s="202"/>
      <c r="E167" s="215"/>
      <c r="F167" s="202"/>
      <c r="G167" s="244"/>
      <c r="H167" s="193"/>
      <c r="I167" s="245"/>
      <c r="J167" s="246"/>
      <c r="K167" s="246"/>
      <c r="L167" s="193"/>
      <c r="M167" s="193"/>
    </row>
    <row r="168" spans="1:13" ht="15.75" x14ac:dyDescent="0.2">
      <c r="A168" s="193"/>
      <c r="B168" s="193"/>
      <c r="C168" s="193"/>
      <c r="D168" s="202"/>
      <c r="E168" s="215"/>
      <c r="F168" s="202"/>
      <c r="G168" s="244"/>
      <c r="H168" s="193"/>
      <c r="I168" s="245"/>
      <c r="J168" s="246"/>
      <c r="K168" s="246"/>
      <c r="L168" s="193"/>
      <c r="M168" s="193"/>
    </row>
    <row r="169" spans="1:13" ht="15.75" x14ac:dyDescent="0.2">
      <c r="A169" s="193"/>
      <c r="B169" s="193"/>
      <c r="C169" s="193"/>
      <c r="D169" s="202"/>
      <c r="E169" s="215"/>
      <c r="F169" s="202"/>
      <c r="G169" s="244"/>
      <c r="H169" s="193"/>
      <c r="I169" s="245"/>
      <c r="J169" s="246"/>
      <c r="K169" s="246"/>
      <c r="L169" s="193"/>
      <c r="M169" s="193"/>
    </row>
    <row r="170" spans="1:13" ht="15.75" x14ac:dyDescent="0.2">
      <c r="A170" s="193"/>
      <c r="B170" s="193"/>
      <c r="C170" s="193"/>
      <c r="D170" s="202"/>
      <c r="E170" s="215"/>
      <c r="F170" s="202"/>
      <c r="G170" s="244"/>
      <c r="H170" s="193"/>
      <c r="I170" s="245"/>
      <c r="J170" s="246"/>
      <c r="K170" s="246"/>
      <c r="L170" s="193"/>
      <c r="M170" s="193"/>
    </row>
    <row r="171" spans="1:13" ht="15.75" x14ac:dyDescent="0.2">
      <c r="A171" s="193"/>
      <c r="B171" s="193"/>
      <c r="C171" s="193"/>
      <c r="D171" s="202"/>
      <c r="E171" s="215"/>
      <c r="F171" s="202"/>
      <c r="G171" s="244"/>
      <c r="H171" s="193"/>
      <c r="I171" s="245"/>
      <c r="J171" s="246"/>
      <c r="K171" s="246"/>
      <c r="L171" s="193"/>
      <c r="M171" s="193"/>
    </row>
    <row r="172" spans="1:13" ht="15.75" x14ac:dyDescent="0.2">
      <c r="A172" s="193"/>
      <c r="B172" s="193"/>
      <c r="C172" s="193"/>
      <c r="D172" s="202"/>
      <c r="E172" s="215"/>
      <c r="F172" s="202"/>
      <c r="G172" s="244"/>
      <c r="H172" s="193"/>
      <c r="I172" s="245"/>
      <c r="J172" s="246"/>
      <c r="K172" s="246"/>
      <c r="L172" s="193"/>
      <c r="M172" s="193"/>
    </row>
    <row r="173" spans="1:13" ht="15.75" x14ac:dyDescent="0.2">
      <c r="A173" s="193"/>
      <c r="B173" s="193"/>
      <c r="C173" s="193"/>
      <c r="D173" s="202"/>
      <c r="E173" s="215"/>
      <c r="F173" s="202"/>
      <c r="G173" s="244"/>
      <c r="H173" s="193"/>
      <c r="I173" s="245"/>
      <c r="J173" s="246"/>
      <c r="K173" s="246"/>
      <c r="L173" s="193"/>
      <c r="M173" s="193"/>
    </row>
    <row r="174" spans="1:13" ht="15.75" x14ac:dyDescent="0.2">
      <c r="A174" s="193"/>
      <c r="B174" s="193"/>
      <c r="C174" s="193"/>
      <c r="D174" s="202"/>
      <c r="E174" s="215"/>
      <c r="F174" s="202"/>
      <c r="G174" s="244"/>
      <c r="H174" s="193"/>
      <c r="I174" s="245"/>
      <c r="J174" s="246"/>
      <c r="K174" s="246"/>
      <c r="L174" s="193"/>
      <c r="M174" s="193"/>
    </row>
    <row r="175" spans="1:13" ht="15.75" x14ac:dyDescent="0.2">
      <c r="A175" s="193"/>
      <c r="B175" s="193"/>
      <c r="C175" s="193"/>
      <c r="D175" s="202"/>
      <c r="E175" s="215"/>
      <c r="F175" s="202"/>
      <c r="G175" s="244"/>
      <c r="H175" s="193"/>
      <c r="I175" s="245"/>
      <c r="J175" s="246"/>
      <c r="K175" s="246"/>
      <c r="L175" s="193"/>
      <c r="M175" s="193"/>
    </row>
    <row r="176" spans="1:13" ht="15.75" x14ac:dyDescent="0.2">
      <c r="A176" s="193"/>
      <c r="B176" s="193"/>
      <c r="C176" s="193"/>
      <c r="D176" s="202"/>
      <c r="E176" s="215"/>
      <c r="F176" s="202"/>
      <c r="G176" s="244"/>
      <c r="H176" s="193"/>
      <c r="I176" s="245"/>
      <c r="J176" s="246"/>
      <c r="K176" s="246"/>
      <c r="L176" s="193"/>
      <c r="M176" s="193"/>
    </row>
    <row r="177" spans="1:13" ht="15.75" x14ac:dyDescent="0.2">
      <c r="A177" s="193"/>
      <c r="B177" s="193"/>
      <c r="C177" s="193"/>
      <c r="D177" s="202"/>
      <c r="E177" s="215"/>
      <c r="F177" s="202"/>
      <c r="G177" s="244"/>
      <c r="H177" s="193"/>
      <c r="I177" s="245"/>
      <c r="J177" s="246"/>
      <c r="K177" s="246"/>
      <c r="L177" s="193"/>
      <c r="M177" s="193"/>
    </row>
    <row r="178" spans="1:13" ht="15.75" x14ac:dyDescent="0.2">
      <c r="A178" s="193"/>
      <c r="B178" s="193"/>
      <c r="C178" s="193"/>
      <c r="D178" s="202"/>
      <c r="E178" s="215"/>
      <c r="F178" s="202"/>
      <c r="G178" s="244"/>
      <c r="H178" s="193"/>
      <c r="I178" s="245"/>
      <c r="J178" s="246"/>
      <c r="K178" s="246"/>
      <c r="L178" s="193"/>
      <c r="M178" s="193"/>
    </row>
    <row r="179" spans="1:13" ht="15.75" x14ac:dyDescent="0.2">
      <c r="A179" s="193"/>
      <c r="B179" s="193"/>
      <c r="C179" s="193"/>
      <c r="D179" s="202"/>
      <c r="E179" s="215"/>
      <c r="F179" s="202"/>
      <c r="G179" s="244"/>
      <c r="H179" s="193"/>
      <c r="I179" s="245"/>
      <c r="J179" s="246"/>
      <c r="K179" s="246"/>
      <c r="L179" s="193"/>
      <c r="M179" s="193"/>
    </row>
    <row r="180" spans="1:13" ht="15.75" x14ac:dyDescent="0.2">
      <c r="A180" s="193"/>
      <c r="B180" s="193"/>
      <c r="C180" s="193"/>
      <c r="D180" s="202"/>
      <c r="E180" s="215"/>
      <c r="F180" s="202"/>
      <c r="G180" s="244"/>
      <c r="H180" s="193"/>
      <c r="I180" s="245"/>
      <c r="J180" s="246"/>
      <c r="K180" s="246"/>
      <c r="L180" s="193"/>
      <c r="M180" s="193"/>
    </row>
    <row r="181" spans="1:13" ht="15.75" x14ac:dyDescent="0.2">
      <c r="A181" s="193"/>
      <c r="B181" s="193"/>
      <c r="C181" s="193"/>
      <c r="D181" s="202"/>
      <c r="E181" s="215"/>
      <c r="F181" s="202"/>
      <c r="G181" s="244"/>
      <c r="H181" s="193"/>
      <c r="I181" s="245"/>
      <c r="J181" s="246"/>
      <c r="K181" s="246"/>
      <c r="L181" s="193"/>
      <c r="M181" s="193"/>
    </row>
    <row r="182" spans="1:13" ht="15.75" x14ac:dyDescent="0.2">
      <c r="A182" s="193"/>
      <c r="B182" s="193"/>
      <c r="C182" s="193"/>
      <c r="D182" s="202"/>
      <c r="E182" s="215"/>
      <c r="F182" s="202"/>
      <c r="G182" s="244"/>
      <c r="H182" s="193"/>
      <c r="I182" s="245"/>
      <c r="J182" s="246"/>
      <c r="K182" s="246"/>
      <c r="L182" s="193"/>
      <c r="M182" s="193"/>
    </row>
    <row r="183" spans="1:13" ht="15.75" x14ac:dyDescent="0.2">
      <c r="A183" s="193"/>
      <c r="B183" s="193"/>
      <c r="C183" s="193"/>
      <c r="D183" s="202"/>
      <c r="E183" s="215"/>
      <c r="F183" s="202"/>
      <c r="G183" s="244"/>
      <c r="H183" s="193"/>
      <c r="I183" s="245"/>
      <c r="J183" s="246"/>
      <c r="K183" s="246"/>
      <c r="L183" s="193"/>
      <c r="M183" s="193"/>
    </row>
    <row r="184" spans="1:13" ht="15.75" x14ac:dyDescent="0.2">
      <c r="A184" s="193"/>
      <c r="B184" s="193"/>
      <c r="C184" s="193"/>
      <c r="D184" s="202"/>
      <c r="E184" s="215"/>
      <c r="F184" s="202"/>
      <c r="G184" s="244"/>
      <c r="H184" s="193"/>
      <c r="I184" s="245"/>
      <c r="J184" s="246"/>
      <c r="K184" s="246"/>
      <c r="L184" s="193"/>
      <c r="M184" s="193"/>
    </row>
    <row r="185" spans="1:13" ht="15.75" x14ac:dyDescent="0.2">
      <c r="A185" s="193"/>
      <c r="B185" s="193"/>
      <c r="C185" s="193"/>
      <c r="D185" s="202"/>
      <c r="E185" s="215"/>
      <c r="F185" s="202"/>
      <c r="G185" s="244"/>
      <c r="H185" s="193"/>
      <c r="I185" s="245"/>
      <c r="J185" s="246"/>
      <c r="K185" s="246"/>
      <c r="L185" s="193"/>
      <c r="M185" s="193"/>
    </row>
    <row r="186" spans="1:13" ht="15.75" x14ac:dyDescent="0.2">
      <c r="A186" s="193"/>
      <c r="B186" s="193"/>
      <c r="C186" s="193"/>
      <c r="D186" s="202"/>
      <c r="E186" s="215"/>
      <c r="F186" s="202"/>
      <c r="G186" s="244"/>
      <c r="H186" s="193"/>
      <c r="I186" s="245"/>
      <c r="J186" s="246"/>
      <c r="K186" s="246"/>
      <c r="L186" s="193"/>
      <c r="M186" s="193"/>
    </row>
    <row r="187" spans="1:13" ht="15.75" x14ac:dyDescent="0.2">
      <c r="A187" s="193"/>
      <c r="B187" s="193"/>
      <c r="C187" s="193"/>
      <c r="D187" s="202"/>
      <c r="E187" s="215"/>
      <c r="F187" s="202"/>
      <c r="G187" s="244"/>
      <c r="H187" s="193"/>
      <c r="I187" s="245"/>
      <c r="J187" s="246"/>
      <c r="K187" s="246"/>
      <c r="L187" s="193"/>
      <c r="M187" s="193"/>
    </row>
    <row r="188" spans="1:13" ht="15.75" x14ac:dyDescent="0.2">
      <c r="A188" s="193"/>
      <c r="B188" s="193"/>
      <c r="C188" s="193"/>
      <c r="D188" s="202"/>
      <c r="E188" s="215"/>
      <c r="F188" s="202"/>
      <c r="G188" s="244"/>
      <c r="H188" s="193"/>
      <c r="I188" s="245"/>
      <c r="J188" s="246"/>
      <c r="K188" s="246"/>
      <c r="L188" s="193"/>
      <c r="M188" s="193"/>
    </row>
    <row r="189" spans="1:13" ht="15.75" x14ac:dyDescent="0.2">
      <c r="A189" s="193"/>
      <c r="B189" s="193"/>
      <c r="C189" s="193"/>
      <c r="D189" s="202"/>
      <c r="E189" s="215"/>
      <c r="F189" s="202"/>
      <c r="G189" s="244"/>
      <c r="H189" s="193"/>
      <c r="I189" s="245"/>
      <c r="J189" s="246"/>
      <c r="K189" s="246"/>
      <c r="L189" s="193"/>
      <c r="M189" s="193"/>
    </row>
    <row r="190" spans="1:13" ht="15.75" x14ac:dyDescent="0.2">
      <c r="A190" s="193"/>
      <c r="B190" s="193"/>
      <c r="C190" s="193"/>
      <c r="D190" s="202"/>
      <c r="E190" s="215"/>
      <c r="F190" s="202"/>
      <c r="G190" s="244"/>
      <c r="H190" s="193"/>
      <c r="I190" s="245"/>
      <c r="J190" s="246"/>
      <c r="K190" s="246"/>
      <c r="L190" s="193"/>
      <c r="M190" s="193"/>
    </row>
    <row r="191" spans="1:13" ht="15.75" x14ac:dyDescent="0.2">
      <c r="A191" s="193"/>
      <c r="B191" s="193"/>
      <c r="C191" s="193"/>
      <c r="D191" s="202"/>
      <c r="E191" s="215"/>
      <c r="F191" s="202"/>
      <c r="G191" s="244"/>
      <c r="H191" s="193"/>
      <c r="I191" s="245"/>
      <c r="J191" s="246"/>
      <c r="K191" s="246"/>
      <c r="L191" s="193"/>
      <c r="M191" s="193"/>
    </row>
    <row r="192" spans="1:13" ht="15.75" x14ac:dyDescent="0.2">
      <c r="A192" s="193"/>
      <c r="B192" s="193"/>
      <c r="C192" s="193"/>
      <c r="D192" s="202"/>
      <c r="E192" s="215"/>
      <c r="F192" s="202"/>
      <c r="G192" s="244"/>
      <c r="H192" s="193"/>
      <c r="I192" s="245"/>
      <c r="J192" s="246"/>
      <c r="K192" s="246"/>
      <c r="L192" s="193"/>
      <c r="M192" s="193"/>
    </row>
    <row r="193" spans="1:13" ht="15.75" x14ac:dyDescent="0.2">
      <c r="A193" s="193"/>
      <c r="B193" s="193"/>
      <c r="C193" s="193"/>
      <c r="D193" s="202"/>
      <c r="E193" s="215"/>
      <c r="F193" s="202"/>
      <c r="G193" s="244"/>
      <c r="H193" s="193"/>
      <c r="I193" s="245"/>
      <c r="J193" s="246"/>
      <c r="K193" s="246"/>
      <c r="L193" s="193"/>
      <c r="M193" s="193"/>
    </row>
    <row r="194" spans="1:13" ht="15.75" x14ac:dyDescent="0.2">
      <c r="A194" s="193"/>
      <c r="B194" s="193"/>
      <c r="C194" s="193"/>
      <c r="D194" s="202"/>
      <c r="E194" s="215"/>
      <c r="F194" s="202"/>
      <c r="G194" s="244"/>
      <c r="H194" s="193"/>
      <c r="I194" s="245"/>
      <c r="J194" s="246"/>
      <c r="K194" s="246"/>
      <c r="L194" s="193"/>
      <c r="M194" s="193"/>
    </row>
    <row r="195" spans="1:13" ht="15.75" x14ac:dyDescent="0.2">
      <c r="A195" s="193"/>
      <c r="B195" s="193"/>
      <c r="C195" s="193"/>
      <c r="D195" s="202"/>
      <c r="E195" s="215"/>
      <c r="F195" s="202"/>
      <c r="G195" s="244"/>
      <c r="H195" s="193"/>
      <c r="I195" s="245"/>
      <c r="J195" s="246"/>
      <c r="K195" s="246"/>
      <c r="L195" s="193"/>
      <c r="M195" s="193"/>
    </row>
    <row r="196" spans="1:13" ht="15.75" x14ac:dyDescent="0.2">
      <c r="A196" s="193"/>
      <c r="B196" s="193"/>
      <c r="C196" s="193"/>
      <c r="D196" s="202"/>
      <c r="E196" s="215"/>
      <c r="F196" s="202"/>
      <c r="G196" s="244"/>
      <c r="H196" s="193"/>
      <c r="I196" s="245"/>
      <c r="J196" s="246"/>
      <c r="K196" s="246"/>
      <c r="L196" s="193"/>
      <c r="M196" s="193"/>
    </row>
    <row r="197" spans="1:13" ht="15.75" x14ac:dyDescent="0.2">
      <c r="A197" s="193"/>
      <c r="B197" s="193"/>
      <c r="C197" s="193"/>
      <c r="D197" s="202"/>
      <c r="E197" s="215"/>
      <c r="F197" s="202"/>
      <c r="G197" s="244"/>
      <c r="H197" s="193"/>
      <c r="I197" s="245"/>
      <c r="J197" s="246"/>
      <c r="K197" s="246"/>
      <c r="L197" s="193"/>
      <c r="M197" s="193"/>
    </row>
    <row r="198" spans="1:13" ht="15.75" x14ac:dyDescent="0.2">
      <c r="A198" s="193"/>
      <c r="B198" s="193"/>
      <c r="C198" s="193"/>
      <c r="D198" s="202"/>
      <c r="E198" s="215"/>
      <c r="F198" s="202"/>
      <c r="G198" s="244"/>
      <c r="H198" s="193"/>
      <c r="I198" s="245"/>
      <c r="J198" s="246"/>
      <c r="K198" s="246"/>
      <c r="L198" s="193"/>
      <c r="M198" s="193"/>
    </row>
    <row r="199" spans="1:13" ht="15.75" x14ac:dyDescent="0.2">
      <c r="A199" s="193"/>
      <c r="B199" s="193"/>
      <c r="C199" s="193"/>
      <c r="D199" s="202"/>
      <c r="E199" s="215"/>
      <c r="F199" s="202"/>
      <c r="G199" s="244"/>
      <c r="H199" s="193"/>
      <c r="I199" s="245"/>
      <c r="J199" s="246"/>
      <c r="K199" s="246"/>
      <c r="L199" s="193"/>
      <c r="M199" s="193"/>
    </row>
    <row r="200" spans="1:13" ht="15.75" x14ac:dyDescent="0.2">
      <c r="A200" s="193"/>
      <c r="B200" s="193"/>
      <c r="C200" s="193"/>
      <c r="D200" s="202"/>
      <c r="E200" s="215"/>
      <c r="F200" s="202"/>
      <c r="G200" s="244"/>
      <c r="H200" s="193"/>
      <c r="I200" s="245"/>
      <c r="J200" s="246"/>
      <c r="K200" s="246"/>
      <c r="L200" s="193"/>
      <c r="M200" s="193"/>
    </row>
    <row r="201" spans="1:13" ht="15.75" x14ac:dyDescent="0.2">
      <c r="A201" s="193"/>
      <c r="B201" s="193"/>
      <c r="C201" s="193"/>
      <c r="D201" s="202"/>
      <c r="E201" s="215"/>
      <c r="F201" s="202"/>
      <c r="G201" s="244"/>
      <c r="H201" s="193"/>
      <c r="I201" s="245"/>
      <c r="J201" s="246"/>
      <c r="K201" s="246"/>
      <c r="L201" s="193"/>
      <c r="M201" s="193"/>
    </row>
    <row r="202" spans="1:13" ht="15.75" x14ac:dyDescent="0.2">
      <c r="A202" s="193"/>
      <c r="B202" s="193"/>
      <c r="C202" s="193"/>
      <c r="D202" s="202"/>
      <c r="E202" s="215"/>
      <c r="F202" s="202"/>
      <c r="G202" s="244"/>
      <c r="H202" s="193"/>
      <c r="I202" s="245"/>
      <c r="J202" s="246"/>
      <c r="K202" s="246"/>
      <c r="L202" s="193"/>
      <c r="M202" s="193"/>
    </row>
    <row r="203" spans="1:13" ht="15.75" x14ac:dyDescent="0.2">
      <c r="A203" s="193"/>
      <c r="B203" s="193"/>
      <c r="C203" s="193"/>
      <c r="D203" s="202"/>
      <c r="E203" s="215"/>
      <c r="F203" s="202"/>
      <c r="G203" s="244"/>
      <c r="H203" s="193"/>
      <c r="I203" s="245"/>
      <c r="J203" s="246"/>
      <c r="K203" s="246"/>
      <c r="L203" s="193"/>
      <c r="M203" s="193"/>
    </row>
    <row r="204" spans="1:13" ht="15.75" x14ac:dyDescent="0.2">
      <c r="A204" s="193"/>
      <c r="B204" s="193"/>
      <c r="C204" s="193"/>
      <c r="D204" s="202"/>
      <c r="E204" s="215"/>
      <c r="F204" s="202"/>
      <c r="G204" s="244"/>
      <c r="H204" s="193"/>
      <c r="I204" s="245"/>
      <c r="J204" s="246"/>
      <c r="K204" s="246"/>
      <c r="L204" s="193"/>
      <c r="M204" s="193"/>
    </row>
    <row r="205" spans="1:13" ht="15.75" x14ac:dyDescent="0.2">
      <c r="A205" s="193"/>
      <c r="B205" s="193"/>
      <c r="C205" s="193"/>
      <c r="D205" s="202"/>
      <c r="E205" s="215"/>
      <c r="F205" s="202"/>
      <c r="G205" s="244"/>
      <c r="H205" s="193"/>
      <c r="I205" s="245"/>
      <c r="J205" s="246"/>
      <c r="K205" s="246"/>
      <c r="L205" s="193"/>
      <c r="M205" s="193"/>
    </row>
    <row r="206" spans="1:13" ht="15.75" x14ac:dyDescent="0.2">
      <c r="A206" s="193"/>
      <c r="B206" s="193"/>
      <c r="C206" s="193"/>
      <c r="D206" s="202"/>
      <c r="E206" s="215"/>
      <c r="F206" s="202"/>
      <c r="G206" s="244"/>
      <c r="H206" s="193"/>
      <c r="I206" s="245"/>
      <c r="J206" s="246"/>
      <c r="K206" s="246"/>
      <c r="L206" s="193"/>
      <c r="M206" s="193"/>
    </row>
    <row r="207" spans="1:13" ht="15.75" x14ac:dyDescent="0.2">
      <c r="A207" s="193"/>
      <c r="B207" s="193"/>
      <c r="C207" s="193"/>
      <c r="D207" s="202"/>
      <c r="E207" s="215"/>
      <c r="F207" s="202"/>
      <c r="G207" s="244"/>
      <c r="H207" s="193"/>
      <c r="I207" s="245"/>
      <c r="J207" s="246"/>
      <c r="K207" s="246"/>
      <c r="L207" s="193"/>
      <c r="M207" s="193"/>
    </row>
    <row r="208" spans="1:13" ht="15.75" x14ac:dyDescent="0.2">
      <c r="A208" s="193"/>
      <c r="B208" s="193"/>
      <c r="C208" s="193"/>
      <c r="D208" s="202"/>
      <c r="E208" s="215"/>
      <c r="F208" s="202"/>
      <c r="G208" s="244"/>
      <c r="H208" s="193"/>
      <c r="I208" s="245"/>
      <c r="J208" s="246"/>
      <c r="K208" s="246"/>
      <c r="L208" s="193"/>
      <c r="M208" s="193"/>
    </row>
    <row r="209" spans="1:13" ht="15.75" x14ac:dyDescent="0.2">
      <c r="A209" s="193"/>
      <c r="B209" s="193"/>
      <c r="C209" s="193"/>
      <c r="D209" s="202"/>
      <c r="E209" s="215"/>
      <c r="F209" s="202"/>
      <c r="G209" s="244"/>
      <c r="H209" s="193"/>
      <c r="I209" s="245"/>
      <c r="J209" s="246"/>
      <c r="K209" s="246"/>
      <c r="L209" s="193"/>
      <c r="M209" s="193"/>
    </row>
    <row r="210" spans="1:13" ht="15.75" x14ac:dyDescent="0.2">
      <c r="A210" s="193"/>
      <c r="B210" s="193"/>
      <c r="C210" s="193"/>
      <c r="D210" s="202"/>
      <c r="E210" s="215"/>
      <c r="F210" s="202"/>
      <c r="G210" s="244"/>
      <c r="H210" s="193"/>
      <c r="I210" s="245"/>
      <c r="J210" s="246"/>
      <c r="K210" s="246"/>
      <c r="L210" s="193"/>
      <c r="M210" s="193"/>
    </row>
    <row r="211" spans="1:13" ht="15.75" x14ac:dyDescent="0.2">
      <c r="A211" s="193"/>
      <c r="B211" s="193"/>
      <c r="C211" s="193"/>
      <c r="D211" s="202"/>
      <c r="E211" s="215"/>
      <c r="F211" s="202"/>
      <c r="G211" s="244"/>
      <c r="H211" s="193"/>
      <c r="I211" s="245"/>
      <c r="J211" s="246"/>
      <c r="K211" s="246"/>
      <c r="L211" s="193"/>
      <c r="M211" s="193"/>
    </row>
    <row r="212" spans="1:13" ht="15.75" x14ac:dyDescent="0.2">
      <c r="A212" s="193"/>
      <c r="B212" s="193"/>
      <c r="C212" s="193"/>
      <c r="D212" s="202"/>
      <c r="E212" s="215"/>
      <c r="F212" s="202"/>
      <c r="G212" s="244"/>
      <c r="H212" s="193"/>
      <c r="I212" s="245"/>
      <c r="J212" s="246"/>
      <c r="K212" s="246"/>
      <c r="L212" s="193"/>
      <c r="M212" s="193"/>
    </row>
    <row r="213" spans="1:13" ht="15.75" x14ac:dyDescent="0.2">
      <c r="A213" s="193"/>
      <c r="B213" s="193"/>
      <c r="C213" s="193"/>
      <c r="D213" s="202"/>
      <c r="E213" s="215"/>
      <c r="F213" s="202"/>
      <c r="G213" s="244"/>
      <c r="H213" s="193"/>
      <c r="I213" s="245"/>
      <c r="J213" s="246"/>
      <c r="K213" s="246"/>
      <c r="L213" s="193"/>
      <c r="M213" s="193"/>
    </row>
    <row r="214" spans="1:13" ht="15.75" x14ac:dyDescent="0.2">
      <c r="A214" s="193"/>
      <c r="B214" s="193"/>
      <c r="C214" s="193"/>
      <c r="D214" s="202"/>
      <c r="E214" s="215"/>
      <c r="F214" s="202"/>
      <c r="G214" s="244"/>
      <c r="H214" s="193"/>
      <c r="I214" s="245"/>
      <c r="J214" s="246"/>
      <c r="K214" s="246"/>
      <c r="L214" s="193"/>
      <c r="M214" s="193"/>
    </row>
    <row r="215" spans="1:13" ht="15.75" x14ac:dyDescent="0.2">
      <c r="A215" s="193"/>
      <c r="B215" s="193"/>
      <c r="C215" s="193"/>
      <c r="D215" s="202"/>
      <c r="E215" s="215"/>
      <c r="F215" s="202"/>
      <c r="G215" s="244"/>
      <c r="H215" s="193"/>
      <c r="I215" s="245"/>
      <c r="J215" s="246"/>
      <c r="K215" s="246"/>
      <c r="L215" s="193"/>
      <c r="M215" s="193"/>
    </row>
    <row r="216" spans="1:13" ht="15.75" x14ac:dyDescent="0.2">
      <c r="A216" s="193"/>
      <c r="B216" s="193"/>
      <c r="C216" s="193"/>
      <c r="D216" s="202"/>
      <c r="E216" s="215"/>
      <c r="F216" s="202"/>
      <c r="G216" s="244"/>
      <c r="H216" s="193"/>
      <c r="I216" s="245"/>
      <c r="J216" s="246"/>
      <c r="K216" s="246"/>
      <c r="L216" s="193"/>
      <c r="M216" s="193"/>
    </row>
    <row r="217" spans="1:13" ht="15.75" x14ac:dyDescent="0.2">
      <c r="A217" s="193"/>
      <c r="B217" s="193"/>
      <c r="C217" s="193"/>
      <c r="D217" s="202"/>
      <c r="E217" s="215"/>
      <c r="F217" s="202"/>
      <c r="G217" s="244"/>
      <c r="H217" s="193"/>
      <c r="I217" s="245"/>
      <c r="J217" s="246"/>
      <c r="K217" s="246"/>
      <c r="L217" s="193"/>
      <c r="M217" s="193"/>
    </row>
    <row r="218" spans="1:13" ht="15.75" x14ac:dyDescent="0.2">
      <c r="A218" s="193"/>
      <c r="B218" s="193"/>
      <c r="C218" s="193"/>
      <c r="D218" s="202"/>
      <c r="E218" s="215"/>
      <c r="F218" s="202"/>
      <c r="G218" s="244"/>
      <c r="H218" s="193"/>
      <c r="I218" s="245"/>
      <c r="J218" s="246"/>
      <c r="K218" s="246"/>
      <c r="L218" s="193"/>
      <c r="M218" s="193"/>
    </row>
    <row r="219" spans="1:13" ht="15.75" x14ac:dyDescent="0.2">
      <c r="A219" s="193"/>
      <c r="B219" s="193"/>
      <c r="C219" s="193"/>
      <c r="D219" s="202"/>
      <c r="E219" s="215"/>
      <c r="F219" s="202"/>
      <c r="G219" s="244"/>
      <c r="H219" s="193"/>
      <c r="I219" s="245"/>
      <c r="J219" s="246"/>
      <c r="K219" s="246"/>
      <c r="L219" s="193"/>
      <c r="M219" s="193"/>
    </row>
    <row r="220" spans="1:13" ht="15.75" x14ac:dyDescent="0.2">
      <c r="A220" s="193"/>
      <c r="B220" s="193"/>
      <c r="C220" s="193"/>
      <c r="D220" s="202"/>
      <c r="E220" s="215"/>
      <c r="F220" s="202"/>
      <c r="G220" s="244"/>
      <c r="H220" s="193"/>
      <c r="I220" s="245"/>
      <c r="J220" s="246"/>
      <c r="K220" s="246"/>
      <c r="L220" s="193"/>
      <c r="M220" s="193"/>
    </row>
    <row r="221" spans="1:13" ht="15.75" x14ac:dyDescent="0.2">
      <c r="A221" s="193"/>
      <c r="B221" s="193"/>
      <c r="C221" s="193"/>
      <c r="D221" s="202"/>
      <c r="E221" s="215"/>
      <c r="F221" s="202"/>
      <c r="G221" s="244"/>
      <c r="H221" s="193"/>
      <c r="I221" s="245"/>
      <c r="J221" s="246"/>
      <c r="K221" s="246"/>
      <c r="L221" s="193"/>
      <c r="M221" s="193"/>
    </row>
    <row r="222" spans="1:13" ht="15.75" x14ac:dyDescent="0.2">
      <c r="A222" s="193"/>
      <c r="B222" s="193"/>
      <c r="C222" s="193"/>
      <c r="D222" s="202"/>
      <c r="E222" s="215"/>
      <c r="F222" s="202"/>
      <c r="G222" s="244"/>
      <c r="H222" s="193"/>
      <c r="I222" s="245"/>
      <c r="J222" s="246"/>
      <c r="K222" s="246"/>
      <c r="L222" s="193"/>
      <c r="M222" s="193"/>
    </row>
    <row r="223" spans="1:13" ht="15.75" x14ac:dyDescent="0.2">
      <c r="A223" s="193"/>
      <c r="B223" s="193"/>
      <c r="C223" s="193"/>
      <c r="D223" s="202"/>
      <c r="E223" s="215"/>
      <c r="F223" s="202"/>
      <c r="G223" s="244"/>
      <c r="H223" s="193"/>
      <c r="I223" s="245"/>
      <c r="J223" s="246"/>
      <c r="K223" s="246"/>
      <c r="L223" s="193"/>
      <c r="M223" s="193"/>
    </row>
    <row r="224" spans="1:13" ht="15.75" x14ac:dyDescent="0.2">
      <c r="A224" s="193"/>
      <c r="B224" s="193"/>
      <c r="C224" s="193"/>
      <c r="D224" s="202"/>
      <c r="E224" s="215"/>
      <c r="F224" s="202"/>
      <c r="G224" s="244"/>
      <c r="H224" s="193"/>
      <c r="I224" s="245"/>
      <c r="J224" s="246"/>
      <c r="K224" s="246"/>
      <c r="L224" s="193"/>
      <c r="M224" s="193"/>
    </row>
    <row r="225" spans="1:13" ht="15.75" x14ac:dyDescent="0.2">
      <c r="A225" s="193"/>
      <c r="B225" s="193"/>
      <c r="C225" s="193"/>
      <c r="D225" s="202"/>
      <c r="E225" s="215"/>
      <c r="F225" s="202"/>
      <c r="G225" s="244"/>
      <c r="H225" s="193"/>
      <c r="I225" s="245"/>
      <c r="J225" s="246"/>
      <c r="K225" s="246"/>
      <c r="L225" s="193"/>
      <c r="M225" s="193"/>
    </row>
    <row r="226" spans="1:13" ht="15.75" x14ac:dyDescent="0.2">
      <c r="A226" s="193"/>
      <c r="B226" s="193"/>
      <c r="C226" s="193"/>
      <c r="D226" s="202"/>
      <c r="E226" s="215"/>
      <c r="F226" s="202"/>
      <c r="G226" s="244"/>
      <c r="H226" s="193"/>
      <c r="I226" s="245"/>
      <c r="J226" s="246"/>
      <c r="K226" s="246"/>
      <c r="L226" s="193"/>
      <c r="M226" s="193"/>
    </row>
    <row r="227" spans="1:13" ht="15.75" x14ac:dyDescent="0.2">
      <c r="A227" s="193"/>
      <c r="B227" s="193"/>
      <c r="C227" s="193"/>
      <c r="D227" s="202"/>
      <c r="E227" s="215"/>
      <c r="F227" s="202"/>
      <c r="G227" s="244"/>
      <c r="H227" s="193"/>
      <c r="I227" s="245"/>
      <c r="J227" s="246"/>
      <c r="K227" s="246"/>
      <c r="L227" s="193"/>
      <c r="M227" s="193"/>
    </row>
    <row r="228" spans="1:13" ht="15.75" x14ac:dyDescent="0.2">
      <c r="A228" s="193"/>
      <c r="B228" s="193"/>
      <c r="C228" s="193"/>
      <c r="D228" s="202"/>
      <c r="E228" s="215"/>
      <c r="F228" s="202"/>
      <c r="G228" s="244"/>
      <c r="H228" s="193"/>
      <c r="I228" s="245"/>
      <c r="J228" s="246"/>
      <c r="K228" s="246"/>
      <c r="L228" s="193"/>
      <c r="M228" s="193"/>
    </row>
    <row r="229" spans="1:13" ht="15.75" x14ac:dyDescent="0.2">
      <c r="A229" s="193"/>
      <c r="B229" s="193"/>
      <c r="C229" s="193"/>
      <c r="D229" s="202"/>
      <c r="E229" s="215"/>
      <c r="F229" s="202"/>
      <c r="G229" s="244"/>
      <c r="H229" s="193"/>
      <c r="I229" s="245"/>
      <c r="J229" s="246"/>
      <c r="K229" s="246"/>
      <c r="L229" s="193"/>
      <c r="M229" s="193"/>
    </row>
    <row r="230" spans="1:13" ht="15.75" x14ac:dyDescent="0.2">
      <c r="A230" s="193"/>
      <c r="B230" s="193"/>
      <c r="C230" s="193"/>
      <c r="D230" s="202"/>
      <c r="E230" s="215"/>
      <c r="F230" s="202"/>
      <c r="G230" s="244"/>
      <c r="H230" s="193"/>
      <c r="I230" s="245"/>
      <c r="J230" s="246"/>
      <c r="K230" s="246"/>
      <c r="L230" s="193"/>
      <c r="M230" s="193"/>
    </row>
    <row r="231" spans="1:13" ht="15.75" x14ac:dyDescent="0.2">
      <c r="A231" s="193"/>
      <c r="B231" s="193"/>
      <c r="C231" s="193"/>
      <c r="D231" s="202"/>
      <c r="E231" s="215"/>
      <c r="F231" s="202"/>
      <c r="G231" s="244"/>
      <c r="H231" s="193"/>
      <c r="I231" s="245"/>
      <c r="J231" s="246"/>
      <c r="K231" s="246"/>
      <c r="L231" s="193"/>
      <c r="M231" s="193"/>
    </row>
    <row r="232" spans="1:13" ht="15.75" x14ac:dyDescent="0.2">
      <c r="A232" s="193"/>
      <c r="B232" s="193"/>
      <c r="C232" s="193"/>
      <c r="D232" s="202"/>
      <c r="E232" s="215"/>
      <c r="F232" s="202"/>
      <c r="G232" s="244"/>
      <c r="H232" s="193"/>
      <c r="I232" s="245"/>
      <c r="J232" s="246"/>
      <c r="K232" s="246"/>
      <c r="L232" s="193"/>
      <c r="M232" s="193"/>
    </row>
    <row r="233" spans="1:13" ht="15.75" x14ac:dyDescent="0.2">
      <c r="A233" s="193"/>
      <c r="B233" s="193"/>
      <c r="C233" s="193"/>
      <c r="D233" s="202"/>
      <c r="E233" s="215"/>
      <c r="F233" s="202"/>
      <c r="G233" s="244"/>
      <c r="H233" s="193"/>
      <c r="I233" s="245"/>
      <c r="J233" s="246"/>
      <c r="K233" s="246"/>
      <c r="L233" s="193"/>
      <c r="M233" s="193"/>
    </row>
    <row r="234" spans="1:13" ht="15.75" x14ac:dyDescent="0.2">
      <c r="A234" s="193"/>
      <c r="B234" s="193"/>
      <c r="C234" s="193"/>
      <c r="D234" s="202"/>
      <c r="E234" s="215"/>
      <c r="F234" s="202"/>
      <c r="G234" s="244"/>
      <c r="H234" s="193"/>
      <c r="I234" s="245"/>
      <c r="J234" s="246"/>
      <c r="K234" s="246"/>
      <c r="L234" s="193"/>
      <c r="M234" s="193"/>
    </row>
    <row r="235" spans="1:13" ht="15.75" x14ac:dyDescent="0.2">
      <c r="A235" s="193"/>
      <c r="B235" s="193"/>
      <c r="C235" s="193"/>
      <c r="D235" s="202"/>
      <c r="E235" s="215"/>
      <c r="F235" s="202"/>
      <c r="G235" s="244"/>
      <c r="H235" s="193"/>
      <c r="I235" s="245"/>
      <c r="J235" s="246"/>
      <c r="K235" s="246"/>
      <c r="L235" s="193"/>
      <c r="M235" s="193"/>
    </row>
    <row r="236" spans="1:13" ht="15.75" x14ac:dyDescent="0.2">
      <c r="A236" s="193"/>
      <c r="B236" s="193"/>
      <c r="C236" s="193"/>
      <c r="D236" s="202"/>
      <c r="E236" s="215"/>
      <c r="F236" s="202"/>
      <c r="G236" s="244"/>
      <c r="H236" s="193"/>
      <c r="I236" s="245"/>
      <c r="J236" s="246"/>
      <c r="K236" s="246"/>
      <c r="L236" s="193"/>
      <c r="M236" s="193"/>
    </row>
    <row r="237" spans="1:13" ht="15.75" x14ac:dyDescent="0.2">
      <c r="A237" s="193"/>
      <c r="B237" s="193"/>
      <c r="C237" s="193"/>
      <c r="D237" s="202"/>
      <c r="E237" s="215"/>
      <c r="F237" s="202"/>
      <c r="G237" s="244"/>
      <c r="H237" s="193"/>
      <c r="I237" s="245"/>
      <c r="J237" s="246"/>
      <c r="K237" s="246"/>
      <c r="L237" s="193"/>
      <c r="M237" s="193"/>
    </row>
    <row r="238" spans="1:13" ht="15.75" x14ac:dyDescent="0.2">
      <c r="A238" s="193"/>
      <c r="B238" s="193"/>
      <c r="C238" s="193"/>
      <c r="D238" s="202"/>
      <c r="E238" s="215"/>
      <c r="F238" s="202"/>
      <c r="G238" s="244"/>
      <c r="H238" s="193"/>
      <c r="I238" s="245"/>
      <c r="J238" s="246"/>
      <c r="K238" s="246"/>
      <c r="L238" s="193"/>
      <c r="M238" s="193"/>
    </row>
    <row r="239" spans="1:13" ht="15.75" x14ac:dyDescent="0.2">
      <c r="A239" s="193"/>
      <c r="B239" s="193"/>
      <c r="C239" s="193"/>
      <c r="D239" s="202"/>
      <c r="E239" s="215"/>
      <c r="F239" s="202"/>
      <c r="G239" s="244"/>
      <c r="H239" s="193"/>
      <c r="I239" s="245"/>
      <c r="J239" s="246"/>
      <c r="K239" s="246"/>
      <c r="L239" s="193"/>
      <c r="M239" s="193"/>
    </row>
    <row r="240" spans="1:13" ht="15.75" x14ac:dyDescent="0.2">
      <c r="A240" s="193"/>
      <c r="B240" s="193"/>
      <c r="C240" s="193"/>
      <c r="D240" s="202"/>
      <c r="E240" s="215"/>
      <c r="F240" s="202"/>
      <c r="G240" s="244"/>
      <c r="H240" s="193"/>
      <c r="I240" s="245"/>
      <c r="J240" s="246"/>
      <c r="K240" s="246"/>
      <c r="L240" s="193"/>
      <c r="M240" s="193"/>
    </row>
    <row r="241" spans="1:13" ht="15.75" x14ac:dyDescent="0.2">
      <c r="A241" s="193"/>
      <c r="B241" s="193"/>
      <c r="C241" s="193"/>
      <c r="D241" s="202"/>
      <c r="E241" s="215"/>
      <c r="F241" s="202"/>
      <c r="G241" s="244"/>
      <c r="H241" s="193"/>
      <c r="I241" s="245"/>
      <c r="J241" s="246"/>
      <c r="K241" s="246"/>
      <c r="L241" s="193"/>
      <c r="M241" s="193"/>
    </row>
    <row r="242" spans="1:13" ht="15.75" x14ac:dyDescent="0.2">
      <c r="A242" s="193"/>
      <c r="B242" s="193"/>
      <c r="C242" s="193"/>
      <c r="D242" s="202"/>
      <c r="E242" s="215"/>
      <c r="F242" s="202"/>
      <c r="G242" s="244"/>
      <c r="H242" s="193"/>
      <c r="I242" s="245"/>
      <c r="J242" s="246"/>
      <c r="K242" s="246"/>
      <c r="L242" s="193"/>
      <c r="M242" s="193"/>
    </row>
    <row r="243" spans="1:13" ht="15.75" x14ac:dyDescent="0.2">
      <c r="A243" s="193"/>
      <c r="B243" s="193"/>
      <c r="C243" s="193"/>
      <c r="D243" s="202"/>
      <c r="E243" s="215"/>
      <c r="F243" s="202"/>
      <c r="G243" s="244"/>
      <c r="H243" s="193"/>
      <c r="I243" s="245"/>
      <c r="J243" s="246"/>
      <c r="K243" s="246"/>
      <c r="L243" s="193"/>
      <c r="M243" s="193"/>
    </row>
    <row r="244" spans="1:13" ht="15.75" x14ac:dyDescent="0.2">
      <c r="A244" s="193"/>
      <c r="B244" s="193"/>
      <c r="C244" s="193"/>
      <c r="D244" s="202"/>
      <c r="E244" s="215"/>
      <c r="F244" s="202"/>
      <c r="G244" s="244"/>
      <c r="H244" s="193"/>
      <c r="I244" s="245"/>
      <c r="J244" s="246"/>
      <c r="K244" s="246"/>
      <c r="L244" s="193"/>
      <c r="M244" s="193"/>
    </row>
    <row r="245" spans="1:13" ht="15.75" x14ac:dyDescent="0.2">
      <c r="A245" s="193"/>
      <c r="B245" s="193"/>
      <c r="C245" s="193"/>
      <c r="D245" s="202"/>
      <c r="E245" s="215"/>
      <c r="F245" s="202"/>
      <c r="G245" s="244"/>
      <c r="H245" s="193"/>
      <c r="I245" s="245"/>
      <c r="J245" s="246"/>
      <c r="K245" s="246"/>
      <c r="L245" s="193"/>
      <c r="M245" s="193"/>
    </row>
    <row r="246" spans="1:13" ht="15.75" x14ac:dyDescent="0.2">
      <c r="A246" s="193"/>
      <c r="B246" s="193"/>
      <c r="C246" s="193"/>
      <c r="D246" s="202"/>
      <c r="E246" s="215"/>
      <c r="F246" s="202"/>
      <c r="G246" s="244"/>
      <c r="H246" s="193"/>
      <c r="I246" s="245"/>
      <c r="J246" s="246"/>
      <c r="K246" s="246"/>
      <c r="L246" s="193"/>
      <c r="M246" s="193"/>
    </row>
    <row r="247" spans="1:13" ht="15.75" x14ac:dyDescent="0.2">
      <c r="A247" s="193"/>
      <c r="B247" s="193"/>
      <c r="C247" s="193"/>
      <c r="D247" s="202"/>
      <c r="E247" s="215"/>
      <c r="F247" s="202"/>
      <c r="G247" s="244"/>
      <c r="H247" s="193"/>
      <c r="I247" s="245"/>
      <c r="J247" s="246"/>
      <c r="K247" s="246"/>
      <c r="L247" s="193"/>
      <c r="M247" s="193"/>
    </row>
    <row r="248" spans="1:13" ht="15.75" x14ac:dyDescent="0.2">
      <c r="A248" s="193"/>
      <c r="B248" s="193"/>
      <c r="C248" s="193"/>
      <c r="D248" s="202"/>
      <c r="E248" s="215"/>
      <c r="F248" s="202"/>
      <c r="G248" s="244"/>
      <c r="H248" s="193"/>
      <c r="I248" s="245"/>
      <c r="J248" s="246"/>
      <c r="K248" s="246"/>
      <c r="L248" s="193"/>
      <c r="M248" s="193"/>
    </row>
    <row r="249" spans="1:13" ht="15.75" x14ac:dyDescent="0.2">
      <c r="A249" s="193"/>
      <c r="B249" s="193"/>
      <c r="C249" s="193"/>
      <c r="D249" s="202"/>
      <c r="E249" s="215"/>
      <c r="F249" s="202"/>
      <c r="G249" s="244"/>
      <c r="H249" s="193"/>
      <c r="I249" s="245"/>
      <c r="J249" s="246"/>
      <c r="K249" s="246"/>
      <c r="L249" s="193"/>
      <c r="M249" s="193"/>
    </row>
    <row r="250" spans="1:13" ht="15.75" x14ac:dyDescent="0.2">
      <c r="A250" s="193"/>
      <c r="B250" s="193"/>
      <c r="C250" s="193"/>
      <c r="D250" s="202"/>
      <c r="E250" s="215"/>
      <c r="F250" s="202"/>
      <c r="G250" s="244"/>
      <c r="H250" s="193"/>
      <c r="I250" s="245"/>
      <c r="J250" s="246"/>
      <c r="K250" s="246"/>
      <c r="L250" s="193"/>
      <c r="M250" s="193"/>
    </row>
    <row r="251" spans="1:13" ht="15.75" x14ac:dyDescent="0.2">
      <c r="A251" s="193"/>
      <c r="B251" s="193"/>
      <c r="C251" s="193"/>
      <c r="D251" s="202"/>
      <c r="E251" s="215"/>
      <c r="F251" s="202"/>
      <c r="G251" s="244"/>
      <c r="H251" s="193"/>
      <c r="I251" s="245"/>
      <c r="J251" s="246"/>
      <c r="K251" s="246"/>
      <c r="L251" s="193"/>
      <c r="M251" s="193"/>
    </row>
    <row r="252" spans="1:13" ht="15.75" x14ac:dyDescent="0.2">
      <c r="A252" s="193"/>
      <c r="B252" s="193"/>
      <c r="C252" s="193"/>
      <c r="D252" s="202"/>
      <c r="E252" s="215"/>
      <c r="F252" s="202"/>
      <c r="G252" s="244"/>
      <c r="H252" s="193"/>
      <c r="I252" s="245"/>
      <c r="J252" s="246"/>
      <c r="K252" s="246"/>
      <c r="L252" s="193"/>
      <c r="M252" s="193"/>
    </row>
    <row r="253" spans="1:13" ht="15.75" x14ac:dyDescent="0.2">
      <c r="A253" s="193"/>
      <c r="B253" s="193"/>
      <c r="C253" s="193"/>
      <c r="D253" s="202"/>
      <c r="E253" s="215"/>
      <c r="F253" s="202"/>
      <c r="G253" s="244"/>
      <c r="H253" s="193"/>
      <c r="I253" s="245"/>
      <c r="J253" s="246"/>
      <c r="K253" s="246"/>
      <c r="L253" s="193"/>
      <c r="M253" s="193"/>
    </row>
    <row r="254" spans="1:13" ht="15.75" x14ac:dyDescent="0.2">
      <c r="A254" s="193"/>
      <c r="B254" s="193"/>
      <c r="C254" s="193"/>
      <c r="D254" s="202"/>
      <c r="E254" s="215"/>
      <c r="F254" s="202"/>
      <c r="G254" s="244"/>
      <c r="H254" s="193"/>
      <c r="I254" s="245"/>
      <c r="J254" s="246"/>
      <c r="K254" s="246"/>
      <c r="L254" s="193"/>
      <c r="M254" s="193"/>
    </row>
    <row r="255" spans="1:13" ht="15.75" x14ac:dyDescent="0.2">
      <c r="A255" s="193"/>
      <c r="B255" s="193"/>
      <c r="C255" s="193"/>
      <c r="D255" s="202"/>
      <c r="E255" s="215"/>
      <c r="F255" s="202"/>
      <c r="G255" s="244"/>
      <c r="H255" s="193"/>
      <c r="I255" s="245"/>
      <c r="J255" s="246"/>
      <c r="K255" s="246"/>
      <c r="L255" s="193"/>
      <c r="M255" s="193"/>
    </row>
    <row r="256" spans="1:13" ht="15.75" x14ac:dyDescent="0.2">
      <c r="A256" s="193"/>
      <c r="B256" s="193"/>
      <c r="C256" s="193"/>
      <c r="D256" s="202"/>
      <c r="E256" s="215"/>
      <c r="F256" s="202"/>
      <c r="G256" s="244"/>
      <c r="H256" s="193"/>
      <c r="I256" s="245"/>
      <c r="J256" s="246"/>
      <c r="K256" s="246"/>
      <c r="L256" s="193"/>
      <c r="M256" s="193"/>
    </row>
    <row r="257" spans="1:13" ht="15.75" x14ac:dyDescent="0.2">
      <c r="A257" s="193"/>
      <c r="B257" s="193"/>
      <c r="C257" s="193"/>
      <c r="D257" s="202"/>
      <c r="E257" s="215"/>
      <c r="F257" s="202"/>
      <c r="G257" s="244"/>
      <c r="H257" s="193"/>
      <c r="I257" s="245"/>
      <c r="J257" s="246"/>
      <c r="K257" s="246"/>
      <c r="L257" s="193"/>
      <c r="M257" s="193"/>
    </row>
    <row r="258" spans="1:13" ht="15.75" x14ac:dyDescent="0.2">
      <c r="A258" s="193"/>
      <c r="B258" s="193"/>
      <c r="C258" s="193"/>
      <c r="D258" s="202"/>
      <c r="E258" s="215"/>
      <c r="F258" s="202"/>
      <c r="G258" s="244"/>
      <c r="H258" s="193"/>
      <c r="I258" s="245"/>
      <c r="J258" s="246"/>
      <c r="K258" s="246"/>
      <c r="L258" s="193"/>
      <c r="M258" s="193"/>
    </row>
    <row r="259" spans="1:13" ht="15.75" x14ac:dyDescent="0.2">
      <c r="A259" s="193"/>
      <c r="B259" s="193"/>
      <c r="C259" s="193"/>
      <c r="D259" s="202"/>
      <c r="E259" s="215"/>
      <c r="F259" s="202"/>
      <c r="G259" s="244"/>
      <c r="H259" s="193"/>
      <c r="I259" s="245"/>
      <c r="J259" s="246"/>
      <c r="K259" s="246"/>
      <c r="L259" s="193"/>
      <c r="M259" s="193"/>
    </row>
    <row r="260" spans="1:13" ht="15.75" x14ac:dyDescent="0.2">
      <c r="A260" s="193"/>
      <c r="B260" s="193"/>
      <c r="C260" s="193"/>
      <c r="D260" s="202"/>
      <c r="E260" s="215"/>
      <c r="F260" s="202"/>
      <c r="G260" s="244"/>
      <c r="H260" s="193"/>
      <c r="I260" s="245"/>
      <c r="J260" s="246"/>
      <c r="K260" s="246"/>
      <c r="L260" s="193"/>
      <c r="M260" s="193"/>
    </row>
    <row r="261" spans="1:13" ht="15.75" x14ac:dyDescent="0.2">
      <c r="A261" s="193"/>
      <c r="B261" s="193"/>
      <c r="C261" s="193"/>
      <c r="D261" s="202"/>
      <c r="E261" s="215"/>
      <c r="F261" s="202"/>
      <c r="G261" s="244"/>
      <c r="H261" s="193"/>
      <c r="I261" s="245"/>
      <c r="J261" s="246"/>
      <c r="K261" s="246"/>
      <c r="L261" s="193"/>
      <c r="M261" s="193"/>
    </row>
    <row r="262" spans="1:13" ht="15.75" x14ac:dyDescent="0.2">
      <c r="A262" s="193"/>
      <c r="B262" s="193"/>
      <c r="C262" s="193"/>
      <c r="D262" s="202"/>
      <c r="E262" s="215"/>
      <c r="F262" s="202"/>
      <c r="G262" s="244"/>
      <c r="H262" s="193"/>
      <c r="I262" s="245"/>
      <c r="J262" s="246"/>
      <c r="K262" s="246"/>
      <c r="L262" s="193"/>
      <c r="M262" s="193"/>
    </row>
    <row r="263" spans="1:13" ht="15.75" x14ac:dyDescent="0.2">
      <c r="A263" s="193"/>
      <c r="B263" s="193"/>
      <c r="C263" s="193"/>
      <c r="D263" s="202"/>
      <c r="E263" s="215"/>
      <c r="F263" s="202"/>
      <c r="G263" s="244"/>
      <c r="H263" s="193"/>
      <c r="I263" s="245"/>
      <c r="J263" s="246"/>
      <c r="K263" s="246"/>
      <c r="L263" s="193"/>
      <c r="M263" s="193"/>
    </row>
    <row r="264" spans="1:13" ht="15.75" x14ac:dyDescent="0.2">
      <c r="A264" s="193"/>
      <c r="B264" s="193"/>
      <c r="C264" s="193"/>
      <c r="D264" s="202"/>
      <c r="E264" s="215"/>
      <c r="F264" s="202"/>
      <c r="G264" s="244"/>
      <c r="H264" s="193"/>
      <c r="I264" s="245"/>
      <c r="J264" s="246"/>
      <c r="K264" s="246"/>
      <c r="L264" s="193"/>
      <c r="M264" s="193"/>
    </row>
    <row r="265" spans="1:13" ht="15.75" x14ac:dyDescent="0.2">
      <c r="A265" s="193"/>
      <c r="B265" s="193"/>
      <c r="C265" s="193"/>
      <c r="D265" s="202"/>
      <c r="E265" s="215"/>
      <c r="F265" s="202"/>
      <c r="G265" s="244"/>
      <c r="H265" s="193"/>
      <c r="I265" s="245"/>
      <c r="J265" s="246"/>
      <c r="K265" s="246"/>
      <c r="L265" s="193"/>
      <c r="M265" s="193"/>
    </row>
    <row r="266" spans="1:13" ht="15.75" x14ac:dyDescent="0.2">
      <c r="A266" s="193"/>
      <c r="B266" s="193"/>
      <c r="C266" s="193"/>
      <c r="D266" s="202"/>
      <c r="E266" s="215"/>
      <c r="F266" s="202"/>
      <c r="G266" s="244"/>
      <c r="H266" s="193"/>
      <c r="I266" s="245"/>
      <c r="J266" s="246"/>
      <c r="K266" s="246"/>
      <c r="L266" s="193"/>
      <c r="M266" s="193"/>
    </row>
    <row r="267" spans="1:13" ht="15.75" x14ac:dyDescent="0.2">
      <c r="A267" s="193"/>
      <c r="B267" s="193"/>
      <c r="C267" s="193"/>
      <c r="D267" s="202"/>
      <c r="E267" s="215"/>
      <c r="F267" s="202"/>
      <c r="G267" s="244"/>
      <c r="H267" s="193"/>
      <c r="I267" s="245"/>
      <c r="J267" s="246"/>
      <c r="K267" s="246"/>
      <c r="L267" s="193"/>
      <c r="M267" s="193"/>
    </row>
    <row r="268" spans="1:13" ht="15.75" x14ac:dyDescent="0.2">
      <c r="A268" s="193"/>
      <c r="B268" s="193"/>
      <c r="C268" s="193"/>
      <c r="D268" s="202"/>
      <c r="E268" s="215"/>
      <c r="F268" s="202"/>
      <c r="G268" s="244"/>
      <c r="H268" s="193"/>
      <c r="I268" s="245"/>
      <c r="J268" s="246"/>
      <c r="K268" s="246"/>
      <c r="L268" s="193"/>
      <c r="M268" s="193"/>
    </row>
    <row r="269" spans="1:13" ht="15.75" x14ac:dyDescent="0.2">
      <c r="A269" s="193"/>
      <c r="B269" s="193"/>
      <c r="C269" s="193"/>
      <c r="D269" s="202"/>
      <c r="E269" s="215"/>
      <c r="F269" s="202"/>
      <c r="G269" s="244"/>
      <c r="H269" s="193"/>
      <c r="I269" s="245"/>
      <c r="J269" s="246"/>
      <c r="K269" s="246"/>
      <c r="L269" s="193"/>
      <c r="M269" s="193"/>
    </row>
    <row r="270" spans="1:13" ht="15.75" x14ac:dyDescent="0.2">
      <c r="A270" s="193"/>
      <c r="B270" s="193"/>
      <c r="C270" s="193"/>
      <c r="D270" s="202"/>
      <c r="E270" s="215"/>
      <c r="F270" s="202"/>
      <c r="G270" s="244"/>
      <c r="H270" s="193"/>
      <c r="I270" s="245"/>
      <c r="J270" s="246"/>
      <c r="K270" s="246"/>
      <c r="L270" s="193"/>
      <c r="M270" s="193"/>
    </row>
    <row r="271" spans="1:13" ht="15.75" x14ac:dyDescent="0.2">
      <c r="A271" s="193"/>
      <c r="B271" s="193"/>
      <c r="C271" s="193"/>
      <c r="D271" s="202"/>
      <c r="E271" s="215"/>
      <c r="F271" s="202"/>
      <c r="G271" s="244"/>
      <c r="H271" s="193"/>
      <c r="I271" s="245"/>
      <c r="J271" s="246"/>
      <c r="K271" s="246"/>
      <c r="L271" s="193"/>
      <c r="M271" s="193"/>
    </row>
    <row r="272" spans="1:13" ht="15.75" x14ac:dyDescent="0.2">
      <c r="A272" s="193"/>
      <c r="B272" s="193"/>
      <c r="C272" s="193"/>
      <c r="D272" s="202"/>
      <c r="E272" s="215"/>
      <c r="F272" s="202"/>
      <c r="G272" s="244"/>
      <c r="H272" s="193"/>
      <c r="I272" s="245"/>
      <c r="J272" s="246"/>
      <c r="K272" s="246"/>
      <c r="L272" s="193"/>
      <c r="M272" s="193"/>
    </row>
    <row r="273" spans="1:13" ht="15.75" x14ac:dyDescent="0.2">
      <c r="A273" s="193"/>
      <c r="B273" s="193"/>
      <c r="C273" s="193"/>
      <c r="D273" s="202"/>
      <c r="E273" s="215"/>
      <c r="F273" s="202"/>
      <c r="G273" s="244"/>
      <c r="H273" s="193"/>
      <c r="I273" s="245"/>
      <c r="J273" s="246"/>
      <c r="K273" s="246"/>
      <c r="L273" s="193"/>
      <c r="M273" s="193"/>
    </row>
    <row r="274" spans="1:13" ht="15.75" x14ac:dyDescent="0.2">
      <c r="A274" s="193"/>
      <c r="B274" s="193"/>
      <c r="C274" s="193"/>
      <c r="D274" s="202"/>
      <c r="E274" s="215"/>
      <c r="F274" s="202"/>
      <c r="G274" s="244"/>
      <c r="H274" s="193"/>
      <c r="I274" s="245"/>
      <c r="J274" s="246"/>
      <c r="K274" s="246"/>
      <c r="L274" s="193"/>
      <c r="M274" s="193"/>
    </row>
    <row r="275" spans="1:13" ht="15.75" x14ac:dyDescent="0.2">
      <c r="A275" s="193"/>
      <c r="B275" s="193"/>
      <c r="C275" s="193"/>
      <c r="D275" s="202"/>
      <c r="E275" s="215"/>
      <c r="F275" s="202"/>
      <c r="G275" s="244"/>
      <c r="H275" s="193"/>
      <c r="I275" s="245"/>
      <c r="J275" s="246"/>
      <c r="K275" s="246"/>
      <c r="L275" s="193"/>
      <c r="M275" s="193"/>
    </row>
    <row r="276" spans="1:13" ht="15.75" x14ac:dyDescent="0.2">
      <c r="A276" s="193"/>
      <c r="B276" s="193"/>
      <c r="C276" s="193"/>
      <c r="D276" s="202"/>
      <c r="E276" s="215"/>
      <c r="F276" s="202"/>
      <c r="G276" s="244"/>
      <c r="H276" s="193"/>
      <c r="I276" s="245"/>
      <c r="J276" s="246"/>
      <c r="K276" s="246"/>
      <c r="L276" s="193"/>
      <c r="M276" s="193"/>
    </row>
    <row r="277" spans="1:13" ht="15.75" x14ac:dyDescent="0.2">
      <c r="A277" s="193"/>
      <c r="B277" s="193"/>
      <c r="C277" s="193"/>
      <c r="D277" s="202"/>
      <c r="E277" s="215"/>
      <c r="F277" s="202"/>
      <c r="G277" s="244"/>
      <c r="H277" s="193"/>
      <c r="I277" s="245"/>
      <c r="J277" s="246"/>
      <c r="K277" s="246"/>
      <c r="L277" s="193"/>
      <c r="M277" s="193"/>
    </row>
    <row r="278" spans="1:13" ht="15.75" x14ac:dyDescent="0.2">
      <c r="A278" s="193"/>
      <c r="B278" s="193"/>
      <c r="C278" s="193"/>
      <c r="D278" s="202"/>
      <c r="E278" s="215"/>
      <c r="F278" s="202"/>
      <c r="G278" s="244"/>
      <c r="H278" s="193"/>
      <c r="I278" s="245"/>
      <c r="J278" s="246"/>
      <c r="K278" s="246"/>
      <c r="L278" s="193"/>
      <c r="M278" s="193"/>
    </row>
    <row r="279" spans="1:13" ht="15.75" x14ac:dyDescent="0.2">
      <c r="A279" s="193"/>
      <c r="B279" s="193"/>
      <c r="C279" s="193"/>
      <c r="D279" s="202"/>
      <c r="E279" s="215"/>
      <c r="F279" s="202"/>
      <c r="G279" s="244"/>
      <c r="H279" s="193"/>
      <c r="I279" s="245"/>
      <c r="J279" s="246"/>
      <c r="K279" s="246"/>
      <c r="L279" s="193"/>
      <c r="M279" s="193"/>
    </row>
    <row r="280" spans="1:13" ht="15.75" x14ac:dyDescent="0.2">
      <c r="A280" s="193"/>
      <c r="B280" s="193"/>
      <c r="C280" s="193"/>
      <c r="D280" s="202"/>
      <c r="E280" s="215"/>
      <c r="F280" s="202"/>
      <c r="G280" s="244"/>
      <c r="H280" s="193"/>
      <c r="I280" s="245"/>
      <c r="J280" s="246"/>
      <c r="K280" s="246"/>
      <c r="L280" s="193"/>
      <c r="M280" s="193"/>
    </row>
    <row r="281" spans="1:13" ht="15.75" x14ac:dyDescent="0.2">
      <c r="A281" s="193"/>
      <c r="B281" s="193"/>
      <c r="C281" s="193"/>
      <c r="D281" s="202"/>
      <c r="E281" s="215"/>
      <c r="F281" s="202"/>
      <c r="G281" s="244"/>
      <c r="H281" s="193"/>
      <c r="I281" s="245"/>
      <c r="J281" s="246"/>
      <c r="K281" s="246"/>
      <c r="L281" s="193"/>
      <c r="M281" s="193"/>
    </row>
    <row r="282" spans="1:13" ht="15.75" x14ac:dyDescent="0.2">
      <c r="A282" s="193"/>
      <c r="B282" s="193"/>
      <c r="C282" s="193"/>
      <c r="D282" s="202"/>
      <c r="E282" s="215"/>
      <c r="F282" s="202"/>
      <c r="G282" s="244"/>
      <c r="H282" s="193"/>
      <c r="I282" s="245"/>
      <c r="J282" s="246"/>
      <c r="K282" s="246"/>
      <c r="L282" s="193"/>
      <c r="M282" s="193"/>
    </row>
    <row r="283" spans="1:13" ht="15.75" x14ac:dyDescent="0.2">
      <c r="A283" s="193"/>
      <c r="B283" s="193"/>
      <c r="C283" s="193"/>
      <c r="D283" s="202"/>
      <c r="E283" s="215"/>
      <c r="F283" s="202"/>
      <c r="G283" s="244"/>
      <c r="H283" s="193"/>
      <c r="I283" s="245"/>
      <c r="J283" s="246"/>
      <c r="K283" s="246"/>
      <c r="L283" s="193"/>
      <c r="M283" s="193"/>
    </row>
    <row r="284" spans="1:13" ht="15.75" x14ac:dyDescent="0.2">
      <c r="A284" s="193"/>
      <c r="B284" s="193"/>
      <c r="C284" s="193"/>
      <c r="D284" s="202"/>
      <c r="E284" s="215"/>
      <c r="F284" s="202"/>
      <c r="G284" s="244"/>
      <c r="H284" s="193"/>
      <c r="I284" s="245"/>
      <c r="J284" s="246"/>
      <c r="K284" s="246"/>
      <c r="L284" s="193"/>
      <c r="M284" s="193"/>
    </row>
    <row r="285" spans="1:13" ht="15.75" x14ac:dyDescent="0.2">
      <c r="A285" s="193"/>
      <c r="B285" s="193"/>
      <c r="C285" s="193"/>
      <c r="D285" s="202"/>
      <c r="E285" s="215"/>
      <c r="F285" s="202"/>
      <c r="G285" s="244"/>
      <c r="H285" s="193"/>
      <c r="I285" s="245"/>
      <c r="J285" s="246"/>
      <c r="K285" s="246"/>
      <c r="L285" s="193"/>
      <c r="M285" s="193"/>
    </row>
    <row r="286" spans="1:13" ht="15.75" x14ac:dyDescent="0.2">
      <c r="A286" s="193"/>
      <c r="B286" s="193"/>
      <c r="C286" s="193"/>
      <c r="D286" s="202"/>
      <c r="E286" s="215"/>
      <c r="F286" s="202"/>
      <c r="G286" s="244"/>
      <c r="H286" s="193"/>
      <c r="I286" s="245"/>
      <c r="J286" s="246"/>
      <c r="K286" s="246"/>
      <c r="L286" s="193"/>
      <c r="M286" s="193"/>
    </row>
    <row r="287" spans="1:13" ht="15.75" x14ac:dyDescent="0.2">
      <c r="A287" s="193"/>
      <c r="B287" s="193"/>
      <c r="C287" s="193"/>
      <c r="D287" s="202"/>
      <c r="E287" s="215"/>
      <c r="F287" s="202"/>
      <c r="G287" s="244"/>
      <c r="H287" s="193"/>
      <c r="I287" s="245"/>
      <c r="J287" s="246"/>
      <c r="K287" s="246"/>
      <c r="L287" s="193"/>
      <c r="M287" s="193"/>
    </row>
    <row r="288" spans="1:13" ht="15.75" x14ac:dyDescent="0.2">
      <c r="A288" s="193"/>
      <c r="B288" s="193"/>
      <c r="C288" s="193"/>
      <c r="D288" s="202"/>
      <c r="E288" s="215"/>
      <c r="F288" s="202"/>
      <c r="G288" s="244"/>
      <c r="H288" s="193"/>
      <c r="I288" s="245"/>
      <c r="J288" s="246"/>
      <c r="K288" s="246"/>
      <c r="L288" s="193"/>
      <c r="M288" s="193"/>
    </row>
    <row r="289" spans="1:13" ht="15.75" x14ac:dyDescent="0.2">
      <c r="A289" s="193"/>
      <c r="B289" s="193"/>
      <c r="C289" s="193"/>
      <c r="D289" s="202"/>
      <c r="E289" s="215"/>
      <c r="F289" s="202"/>
      <c r="G289" s="244"/>
      <c r="H289" s="193"/>
      <c r="I289" s="245"/>
      <c r="J289" s="246"/>
      <c r="K289" s="246"/>
      <c r="L289" s="193"/>
      <c r="M289" s="193"/>
    </row>
    <row r="290" spans="1:13" ht="15.75" x14ac:dyDescent="0.2">
      <c r="A290" s="193"/>
      <c r="B290" s="193"/>
      <c r="C290" s="193"/>
      <c r="D290" s="202"/>
      <c r="E290" s="215"/>
      <c r="F290" s="202"/>
      <c r="G290" s="244"/>
      <c r="H290" s="193"/>
      <c r="I290" s="245"/>
      <c r="J290" s="246"/>
      <c r="K290" s="246"/>
      <c r="L290" s="193"/>
      <c r="M290" s="193"/>
    </row>
    <row r="291" spans="1:13" ht="15.75" x14ac:dyDescent="0.2">
      <c r="A291" s="193"/>
      <c r="B291" s="193"/>
      <c r="C291" s="193"/>
      <c r="D291" s="202"/>
      <c r="E291" s="215"/>
      <c r="F291" s="202"/>
      <c r="G291" s="244"/>
      <c r="H291" s="193"/>
      <c r="I291" s="245"/>
      <c r="J291" s="246"/>
      <c r="K291" s="246"/>
      <c r="L291" s="193"/>
      <c r="M291" s="193"/>
    </row>
    <row r="292" spans="1:13" ht="15.75" x14ac:dyDescent="0.2">
      <c r="A292" s="193"/>
      <c r="B292" s="193"/>
      <c r="C292" s="193"/>
      <c r="D292" s="202"/>
      <c r="E292" s="215"/>
      <c r="F292" s="202"/>
      <c r="G292" s="244"/>
      <c r="H292" s="193"/>
      <c r="I292" s="245"/>
      <c r="J292" s="246"/>
      <c r="K292" s="246"/>
      <c r="L292" s="193"/>
      <c r="M292" s="193"/>
    </row>
    <row r="293" spans="1:13" ht="15.75" x14ac:dyDescent="0.2">
      <c r="A293" s="193"/>
      <c r="B293" s="193"/>
      <c r="C293" s="193"/>
      <c r="D293" s="202"/>
      <c r="E293" s="215"/>
      <c r="F293" s="202"/>
      <c r="G293" s="244"/>
      <c r="H293" s="193"/>
      <c r="I293" s="245"/>
      <c r="J293" s="246"/>
      <c r="K293" s="246"/>
      <c r="L293" s="193"/>
      <c r="M293" s="193"/>
    </row>
    <row r="294" spans="1:13" ht="15.75" x14ac:dyDescent="0.2">
      <c r="A294" s="193"/>
      <c r="B294" s="193"/>
      <c r="C294" s="193"/>
      <c r="D294" s="202"/>
      <c r="E294" s="215"/>
      <c r="F294" s="202"/>
      <c r="G294" s="244"/>
      <c r="H294" s="193"/>
      <c r="I294" s="245"/>
      <c r="J294" s="246"/>
      <c r="K294" s="246"/>
      <c r="L294" s="193"/>
      <c r="M294" s="193"/>
    </row>
    <row r="295" spans="1:13" ht="15.75" x14ac:dyDescent="0.2">
      <c r="A295" s="193"/>
      <c r="B295" s="193"/>
      <c r="C295" s="193"/>
      <c r="D295" s="202"/>
      <c r="E295" s="215"/>
      <c r="F295" s="202"/>
      <c r="G295" s="244"/>
      <c r="H295" s="193"/>
      <c r="I295" s="245"/>
      <c r="J295" s="246"/>
      <c r="K295" s="246"/>
      <c r="L295" s="193"/>
      <c r="M295" s="193"/>
    </row>
    <row r="296" spans="1:13" ht="15.75" x14ac:dyDescent="0.2">
      <c r="A296" s="193"/>
      <c r="B296" s="193"/>
      <c r="C296" s="193"/>
      <c r="D296" s="202"/>
      <c r="E296" s="215"/>
      <c r="F296" s="202"/>
      <c r="G296" s="244"/>
      <c r="H296" s="193"/>
      <c r="I296" s="245"/>
      <c r="J296" s="246"/>
      <c r="K296" s="246"/>
      <c r="L296" s="193"/>
      <c r="M296" s="193"/>
    </row>
    <row r="297" spans="1:13" ht="15.75" x14ac:dyDescent="0.2">
      <c r="A297" s="193"/>
      <c r="B297" s="193"/>
      <c r="C297" s="193"/>
      <c r="D297" s="202"/>
      <c r="E297" s="215"/>
      <c r="F297" s="202"/>
      <c r="G297" s="244"/>
      <c r="H297" s="193"/>
      <c r="I297" s="245"/>
      <c r="J297" s="246"/>
      <c r="K297" s="246"/>
      <c r="L297" s="193"/>
      <c r="M297" s="193"/>
    </row>
    <row r="298" spans="1:13" ht="15.75" x14ac:dyDescent="0.2">
      <c r="A298" s="193"/>
      <c r="B298" s="193"/>
      <c r="C298" s="193"/>
      <c r="D298" s="202"/>
      <c r="E298" s="215"/>
      <c r="F298" s="202"/>
      <c r="G298" s="244"/>
      <c r="H298" s="193"/>
      <c r="I298" s="245"/>
      <c r="J298" s="246"/>
      <c r="K298" s="246"/>
      <c r="L298" s="193"/>
      <c r="M298" s="193"/>
    </row>
    <row r="299" spans="1:13" ht="15.75" x14ac:dyDescent="0.2">
      <c r="A299" s="193"/>
      <c r="B299" s="193"/>
      <c r="C299" s="193"/>
      <c r="D299" s="202"/>
      <c r="E299" s="215"/>
      <c r="F299" s="202"/>
      <c r="G299" s="244"/>
      <c r="H299" s="193"/>
      <c r="I299" s="245"/>
      <c r="J299" s="246"/>
      <c r="K299" s="246"/>
      <c r="L299" s="193"/>
      <c r="M299" s="193"/>
    </row>
    <row r="300" spans="1:13" ht="15.75" x14ac:dyDescent="0.2">
      <c r="A300" s="193"/>
      <c r="B300" s="193"/>
      <c r="C300" s="193"/>
      <c r="D300" s="202"/>
      <c r="E300" s="215"/>
      <c r="F300" s="202"/>
      <c r="G300" s="244"/>
      <c r="H300" s="193"/>
      <c r="I300" s="245"/>
      <c r="J300" s="246"/>
      <c r="K300" s="246"/>
      <c r="L300" s="193"/>
      <c r="M300" s="193"/>
    </row>
    <row r="301" spans="1:13" ht="15.75" x14ac:dyDescent="0.2">
      <c r="A301" s="193"/>
      <c r="B301" s="193"/>
      <c r="C301" s="193"/>
      <c r="D301" s="202"/>
      <c r="E301" s="215"/>
      <c r="F301" s="202"/>
      <c r="G301" s="244"/>
      <c r="H301" s="193"/>
      <c r="I301" s="245"/>
      <c r="J301" s="246"/>
      <c r="K301" s="246"/>
      <c r="L301" s="193"/>
      <c r="M301" s="193"/>
    </row>
    <row r="302" spans="1:13" ht="15.75" x14ac:dyDescent="0.2">
      <c r="A302" s="193"/>
      <c r="B302" s="193"/>
      <c r="C302" s="193"/>
      <c r="D302" s="202"/>
      <c r="E302" s="215"/>
      <c r="F302" s="202"/>
      <c r="G302" s="244"/>
      <c r="H302" s="193"/>
      <c r="I302" s="245"/>
      <c r="J302" s="246"/>
      <c r="K302" s="246"/>
      <c r="L302" s="193"/>
      <c r="M302" s="193"/>
    </row>
    <row r="303" spans="1:13" ht="15.75" x14ac:dyDescent="0.2">
      <c r="A303" s="193"/>
      <c r="B303" s="193"/>
      <c r="C303" s="193"/>
      <c r="D303" s="202"/>
      <c r="E303" s="215"/>
      <c r="F303" s="202"/>
      <c r="G303" s="244"/>
      <c r="H303" s="193"/>
      <c r="I303" s="245"/>
      <c r="J303" s="246"/>
      <c r="K303" s="246"/>
      <c r="L303" s="193"/>
      <c r="M303" s="193"/>
    </row>
  </sheetData>
  <sheetProtection algorithmName="SHA-512" hashValue="C639xdngR8bAC3w6+Y6QQVJes+9P5dEkrh76MvIY2zKhmCpjhlpsWprJY7XSuyZj5/EYSnCWLUSp6ItcBJ1bhw==" saltValue="0fO4OJ53z+kSpG3nPYtFOw==" spinCount="100000" sheet="1" objects="1" scenarios="1"/>
  <mergeCells count="29">
    <mergeCell ref="C1:K1"/>
    <mergeCell ref="B13:C13"/>
    <mergeCell ref="B14:C14"/>
    <mergeCell ref="A111:C111"/>
    <mergeCell ref="C2:K2"/>
    <mergeCell ref="C3:K3"/>
    <mergeCell ref="C4:G4"/>
    <mergeCell ref="C5:H5"/>
    <mergeCell ref="C6:H6"/>
    <mergeCell ref="C7:H7"/>
    <mergeCell ref="C8:H8"/>
    <mergeCell ref="C9:H9"/>
    <mergeCell ref="C10:H10"/>
    <mergeCell ref="C11:H11"/>
    <mergeCell ref="C12:H12"/>
    <mergeCell ref="C16:K16"/>
    <mergeCell ref="C17:J17"/>
    <mergeCell ref="C71:I71"/>
    <mergeCell ref="C82:I82"/>
    <mergeCell ref="C98:K98"/>
    <mergeCell ref="C99:I99"/>
    <mergeCell ref="C104:I104"/>
    <mergeCell ref="C26:K26"/>
    <mergeCell ref="C27:J27"/>
    <mergeCell ref="C34:J34"/>
    <mergeCell ref="C53:K53"/>
    <mergeCell ref="C54:J54"/>
    <mergeCell ref="C60:I60"/>
    <mergeCell ref="C70:K70"/>
  </mergeCells>
  <phoneticPr fontId="7" type="noConversion"/>
  <hyperlinks>
    <hyperlink ref="C2" r:id="rId1" display="NOTE: PRICES MUST BE TYPED IN THE COLUMNS PROVIDED IN THIS TABLE AND SAVED. A HARD COPY SHOULD BE SIGNED ON EACH PAGE AND THE NAME OF THE COMPANY COMPLETED IN THE SPACE PROVIDED. THE CD/MEMORY STICK AND SIGNED HARD COPIES FORM PART OF THE BID DOCUMENTS TO" xr:uid="{00000000-0004-0000-0000-000000000000}"/>
  </hyperlinks>
  <pageMargins left="0.23622047244094491" right="0.23622047244094491" top="0.35433070866141736" bottom="0.35433070866141736" header="0" footer="0"/>
  <pageSetup paperSize="9" scale="80" fitToHeight="0" orientation="landscape" r:id="rId2"/>
  <rowBreaks count="6" manualBreakCount="6">
    <brk id="15" max="11" man="1"/>
    <brk id="33" max="11" man="1"/>
    <brk id="52" max="11" man="1"/>
    <brk id="69" max="11" man="1"/>
    <brk id="81" max="11" man="1"/>
    <brk id="9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99"/>
  <sheetViews>
    <sheetView topLeftCell="A28" zoomScaleNormal="100" workbookViewId="0">
      <selection activeCell="G4" sqref="G4"/>
    </sheetView>
  </sheetViews>
  <sheetFormatPr defaultColWidth="12.625" defaultRowHeight="15" customHeight="1" x14ac:dyDescent="0.2"/>
  <cols>
    <col min="1" max="1" width="6.125" customWidth="1"/>
    <col min="2" max="2" width="41.75" customWidth="1"/>
    <col min="3" max="3" width="72.25" hidden="1" customWidth="1"/>
    <col min="4" max="4" width="12.625" hidden="1" customWidth="1"/>
    <col min="5" max="5" width="12.375" hidden="1" customWidth="1"/>
    <col min="6" max="6" width="3.75" hidden="1" customWidth="1"/>
    <col min="7" max="7" width="26" customWidth="1"/>
    <col min="8" max="8" width="26.75" customWidth="1"/>
    <col min="9" max="9" width="28.375" customWidth="1"/>
    <col min="10" max="10" width="23.75" customWidth="1"/>
    <col min="11" max="27" width="14.375" customWidth="1"/>
  </cols>
  <sheetData>
    <row r="1" spans="1:9" ht="18" customHeight="1" x14ac:dyDescent="0.2">
      <c r="A1" s="36"/>
      <c r="B1" s="309" t="s">
        <v>154</v>
      </c>
      <c r="C1" s="309"/>
      <c r="D1" s="309"/>
      <c r="E1" s="309"/>
      <c r="F1" s="309"/>
      <c r="G1" s="309"/>
      <c r="H1" s="309"/>
      <c r="I1" s="310"/>
    </row>
    <row r="2" spans="1:9" ht="19.149999999999999" customHeight="1" x14ac:dyDescent="0.4">
      <c r="A2" s="37">
        <v>1</v>
      </c>
      <c r="B2" s="311" t="s">
        <v>155</v>
      </c>
      <c r="C2" s="312"/>
      <c r="D2" s="312"/>
      <c r="E2" s="312"/>
      <c r="F2" s="312"/>
      <c r="G2" s="312"/>
      <c r="H2" s="38"/>
      <c r="I2" s="39"/>
    </row>
    <row r="3" spans="1:9" ht="55.15" customHeight="1" x14ac:dyDescent="0.2">
      <c r="A3" s="40"/>
      <c r="B3" s="5" t="s">
        <v>15</v>
      </c>
      <c r="C3" s="6" t="s">
        <v>16</v>
      </c>
      <c r="D3" s="6" t="s">
        <v>17</v>
      </c>
      <c r="E3" s="6" t="s">
        <v>18</v>
      </c>
      <c r="F3" s="7" t="s">
        <v>19</v>
      </c>
      <c r="G3" s="8" t="s">
        <v>527</v>
      </c>
      <c r="H3" s="8" t="s">
        <v>528</v>
      </c>
      <c r="I3" s="8" t="s">
        <v>529</v>
      </c>
    </row>
    <row r="4" spans="1:9" ht="18.600000000000001" customHeight="1" x14ac:dyDescent="0.2">
      <c r="A4" s="41" t="s">
        <v>20</v>
      </c>
      <c r="B4" s="42" t="s">
        <v>537</v>
      </c>
      <c r="C4" s="9" t="s">
        <v>157</v>
      </c>
      <c r="D4" s="10">
        <v>4</v>
      </c>
      <c r="E4" s="10"/>
      <c r="F4" s="11"/>
      <c r="G4" s="191">
        <v>0</v>
      </c>
      <c r="H4" s="191">
        <v>0</v>
      </c>
      <c r="I4" s="191">
        <v>0</v>
      </c>
    </row>
    <row r="5" spans="1:9" ht="19.149999999999999" customHeight="1" x14ac:dyDescent="0.2">
      <c r="A5" s="41" t="s">
        <v>39</v>
      </c>
      <c r="B5" s="42" t="s">
        <v>158</v>
      </c>
      <c r="C5" s="9" t="s">
        <v>159</v>
      </c>
      <c r="D5" s="10">
        <v>2</v>
      </c>
      <c r="E5" s="10"/>
      <c r="F5" s="11"/>
      <c r="G5" s="191">
        <v>0</v>
      </c>
      <c r="H5" s="191">
        <v>0</v>
      </c>
      <c r="I5" s="191">
        <v>0</v>
      </c>
    </row>
    <row r="6" spans="1:9" ht="18" customHeight="1" x14ac:dyDescent="0.2">
      <c r="A6" s="41" t="s">
        <v>23</v>
      </c>
      <c r="B6" s="42" t="s">
        <v>160</v>
      </c>
      <c r="C6" s="9" t="s">
        <v>161</v>
      </c>
      <c r="D6" s="10">
        <v>1</v>
      </c>
      <c r="E6" s="10"/>
      <c r="F6" s="11"/>
      <c r="G6" s="191">
        <v>0</v>
      </c>
      <c r="H6" s="191">
        <v>0</v>
      </c>
      <c r="I6" s="191">
        <v>0</v>
      </c>
    </row>
    <row r="7" spans="1:9" ht="33" customHeight="1" x14ac:dyDescent="0.2">
      <c r="A7" s="41" t="s">
        <v>26</v>
      </c>
      <c r="B7" s="42" t="s">
        <v>530</v>
      </c>
      <c r="C7" s="9" t="s">
        <v>162</v>
      </c>
      <c r="D7" s="10">
        <v>5</v>
      </c>
      <c r="E7" s="10"/>
      <c r="F7" s="11"/>
      <c r="G7" s="191">
        <v>0</v>
      </c>
      <c r="H7" s="191">
        <v>0</v>
      </c>
      <c r="I7" s="191">
        <v>0</v>
      </c>
    </row>
    <row r="8" spans="1:9" ht="29.65" customHeight="1" x14ac:dyDescent="0.2">
      <c r="A8" s="41" t="s">
        <v>29</v>
      </c>
      <c r="B8" s="42" t="s">
        <v>163</v>
      </c>
      <c r="C8" s="9" t="s">
        <v>164</v>
      </c>
      <c r="D8" s="10">
        <v>1</v>
      </c>
      <c r="E8" s="10"/>
      <c r="F8" s="11"/>
      <c r="G8" s="191">
        <v>0</v>
      </c>
      <c r="H8" s="191">
        <v>0</v>
      </c>
      <c r="I8" s="191">
        <v>0</v>
      </c>
    </row>
    <row r="9" spans="1:9" ht="32.65" customHeight="1" x14ac:dyDescent="0.2">
      <c r="A9" s="41" t="s">
        <v>47</v>
      </c>
      <c r="B9" s="42" t="s">
        <v>165</v>
      </c>
      <c r="C9" s="9" t="s">
        <v>166</v>
      </c>
      <c r="D9" s="10">
        <v>3</v>
      </c>
      <c r="E9" s="10"/>
      <c r="F9" s="11"/>
      <c r="G9" s="191">
        <v>0</v>
      </c>
      <c r="H9" s="191">
        <v>0</v>
      </c>
      <c r="I9" s="191">
        <v>0</v>
      </c>
    </row>
    <row r="10" spans="1:9" ht="27.6" customHeight="1" x14ac:dyDescent="0.2">
      <c r="A10" s="41" t="s">
        <v>32</v>
      </c>
      <c r="B10" s="42" t="s">
        <v>167</v>
      </c>
      <c r="C10" s="9" t="s">
        <v>25</v>
      </c>
      <c r="D10" s="10">
        <v>4</v>
      </c>
      <c r="E10" s="10"/>
      <c r="F10" s="11"/>
      <c r="G10" s="191">
        <v>0</v>
      </c>
      <c r="H10" s="191">
        <v>0</v>
      </c>
      <c r="I10" s="191">
        <v>0</v>
      </c>
    </row>
    <row r="11" spans="1:9" ht="24.6" customHeight="1" x14ac:dyDescent="0.2">
      <c r="A11" s="41" t="s">
        <v>50</v>
      </c>
      <c r="B11" s="42" t="s">
        <v>538</v>
      </c>
      <c r="C11" s="9" t="s">
        <v>168</v>
      </c>
      <c r="D11" s="10" t="s">
        <v>169</v>
      </c>
      <c r="E11" s="10"/>
      <c r="F11" s="11"/>
      <c r="G11" s="191">
        <v>0</v>
      </c>
      <c r="H11" s="191">
        <v>0</v>
      </c>
      <c r="I11" s="191">
        <v>0</v>
      </c>
    </row>
    <row r="12" spans="1:9" ht="20.65" customHeight="1" x14ac:dyDescent="0.2">
      <c r="A12" s="41" t="s">
        <v>53</v>
      </c>
      <c r="B12" s="42" t="s">
        <v>539</v>
      </c>
      <c r="C12" s="9" t="s">
        <v>170</v>
      </c>
      <c r="D12" s="10">
        <v>2</v>
      </c>
      <c r="E12" s="10"/>
      <c r="F12" s="11"/>
      <c r="G12" s="191">
        <v>0</v>
      </c>
      <c r="H12" s="191">
        <v>0</v>
      </c>
      <c r="I12" s="191">
        <v>0</v>
      </c>
    </row>
    <row r="13" spans="1:9" ht="17.649999999999999" customHeight="1" x14ac:dyDescent="0.2">
      <c r="A13" s="41" t="s">
        <v>56</v>
      </c>
      <c r="B13" s="42" t="s">
        <v>540</v>
      </c>
      <c r="C13" s="9" t="s">
        <v>171</v>
      </c>
      <c r="D13" s="10">
        <v>1</v>
      </c>
      <c r="E13" s="10"/>
      <c r="F13" s="11"/>
      <c r="G13" s="191">
        <v>0</v>
      </c>
      <c r="H13" s="191">
        <v>0</v>
      </c>
      <c r="I13" s="191">
        <v>0</v>
      </c>
    </row>
    <row r="14" spans="1:9" ht="17.649999999999999" customHeight="1" x14ac:dyDescent="0.2">
      <c r="A14" s="41" t="s">
        <v>59</v>
      </c>
      <c r="B14" s="42" t="s">
        <v>172</v>
      </c>
      <c r="C14" s="9" t="s">
        <v>34</v>
      </c>
      <c r="D14" s="10">
        <v>1</v>
      </c>
      <c r="E14" s="10"/>
      <c r="F14" s="11"/>
      <c r="G14" s="191">
        <v>0</v>
      </c>
      <c r="H14" s="191">
        <v>0</v>
      </c>
      <c r="I14" s="191">
        <v>0</v>
      </c>
    </row>
    <row r="15" spans="1:9" ht="18.600000000000001" customHeight="1" x14ac:dyDescent="0.2">
      <c r="A15" s="41" t="s">
        <v>62</v>
      </c>
      <c r="B15" s="42" t="s">
        <v>173</v>
      </c>
      <c r="C15" s="9" t="s">
        <v>174</v>
      </c>
      <c r="D15" s="10">
        <v>5</v>
      </c>
      <c r="E15" s="10"/>
      <c r="F15" s="11"/>
      <c r="G15" s="191">
        <v>0</v>
      </c>
      <c r="H15" s="191">
        <v>0</v>
      </c>
      <c r="I15" s="191">
        <v>0</v>
      </c>
    </row>
    <row r="16" spans="1:9" ht="19.149999999999999" customHeight="1" x14ac:dyDescent="0.2">
      <c r="A16" s="41" t="s">
        <v>65</v>
      </c>
      <c r="B16" s="42" t="s">
        <v>584</v>
      </c>
      <c r="C16" s="9" t="s">
        <v>175</v>
      </c>
      <c r="D16" s="10">
        <v>2</v>
      </c>
      <c r="E16" s="10"/>
      <c r="F16" s="11"/>
      <c r="G16" s="191">
        <v>0</v>
      </c>
      <c r="H16" s="191">
        <v>0</v>
      </c>
      <c r="I16" s="191">
        <v>0</v>
      </c>
    </row>
    <row r="17" spans="1:9" ht="19.149999999999999" customHeight="1" x14ac:dyDescent="0.2">
      <c r="A17" s="41" t="s">
        <v>68</v>
      </c>
      <c r="B17" s="42" t="s">
        <v>176</v>
      </c>
      <c r="C17" s="9" t="s">
        <v>28</v>
      </c>
      <c r="D17" s="10">
        <v>2</v>
      </c>
      <c r="E17" s="10"/>
      <c r="F17" s="11"/>
      <c r="G17" s="191">
        <v>0</v>
      </c>
      <c r="H17" s="191">
        <v>0</v>
      </c>
      <c r="I17" s="191">
        <v>0</v>
      </c>
    </row>
    <row r="18" spans="1:9" ht="34.15" customHeight="1" x14ac:dyDescent="0.2">
      <c r="A18" s="41" t="s">
        <v>71</v>
      </c>
      <c r="B18" s="42" t="s">
        <v>177</v>
      </c>
      <c r="C18" s="9" t="s">
        <v>49</v>
      </c>
      <c r="D18" s="10">
        <v>2</v>
      </c>
      <c r="E18" s="10"/>
      <c r="F18" s="11"/>
      <c r="G18" s="191">
        <v>0</v>
      </c>
      <c r="H18" s="191">
        <v>0</v>
      </c>
      <c r="I18" s="191">
        <v>0</v>
      </c>
    </row>
    <row r="19" spans="1:9" ht="18" customHeight="1" x14ac:dyDescent="0.2">
      <c r="A19" s="43"/>
      <c r="B19" s="44" t="s">
        <v>35</v>
      </c>
      <c r="C19" s="45"/>
      <c r="D19" s="46"/>
      <c r="E19" s="45"/>
      <c r="F19" s="47">
        <f t="shared" ref="F19:I19" si="0">SUM(F4:F18)</f>
        <v>0</v>
      </c>
      <c r="G19" s="48">
        <f t="shared" si="0"/>
        <v>0</v>
      </c>
      <c r="H19" s="48">
        <f t="shared" si="0"/>
        <v>0</v>
      </c>
      <c r="I19" s="48">
        <f t="shared" si="0"/>
        <v>0</v>
      </c>
    </row>
    <row r="20" spans="1:9" ht="14.25" customHeight="1" x14ac:dyDescent="0.2">
      <c r="A20" s="49"/>
      <c r="B20" s="50"/>
      <c r="C20" s="51"/>
      <c r="D20" s="52"/>
      <c r="E20" s="52"/>
      <c r="F20" s="53"/>
      <c r="G20" s="54"/>
      <c r="H20" s="54"/>
      <c r="I20" s="55"/>
    </row>
    <row r="21" spans="1:9" ht="18" customHeight="1" x14ac:dyDescent="0.4">
      <c r="A21" s="36"/>
      <c r="B21" s="309" t="s">
        <v>154</v>
      </c>
      <c r="C21" s="306"/>
      <c r="D21" s="306"/>
      <c r="E21" s="306"/>
      <c r="F21" s="306"/>
      <c r="G21" s="306"/>
      <c r="H21" s="306"/>
      <c r="I21" s="307"/>
    </row>
    <row r="22" spans="1:9" ht="21.6" customHeight="1" x14ac:dyDescent="0.4">
      <c r="A22" s="56">
        <v>2</v>
      </c>
      <c r="B22" s="311" t="s">
        <v>178</v>
      </c>
      <c r="C22" s="312"/>
      <c r="D22" s="312"/>
      <c r="E22" s="312"/>
      <c r="F22" s="312"/>
      <c r="G22" s="312"/>
      <c r="H22" s="38"/>
      <c r="I22" s="39"/>
    </row>
    <row r="23" spans="1:9" ht="55.15" customHeight="1" x14ac:dyDescent="0.2">
      <c r="A23" s="40"/>
      <c r="B23" s="5" t="s">
        <v>15</v>
      </c>
      <c r="C23" s="6" t="s">
        <v>16</v>
      </c>
      <c r="D23" s="6" t="s">
        <v>17</v>
      </c>
      <c r="E23" s="6" t="s">
        <v>18</v>
      </c>
      <c r="F23" s="7" t="s">
        <v>19</v>
      </c>
      <c r="G23" s="8" t="s">
        <v>527</v>
      </c>
      <c r="H23" s="8" t="s">
        <v>528</v>
      </c>
      <c r="I23" s="8" t="s">
        <v>529</v>
      </c>
    </row>
    <row r="24" spans="1:9" ht="18.600000000000001" customHeight="1" x14ac:dyDescent="0.2">
      <c r="A24" s="41" t="s">
        <v>462</v>
      </c>
      <c r="B24" s="32" t="s">
        <v>179</v>
      </c>
      <c r="C24" s="9" t="s">
        <v>180</v>
      </c>
      <c r="D24" s="10">
        <v>5</v>
      </c>
      <c r="E24" s="10"/>
      <c r="F24" s="11"/>
      <c r="G24" s="191">
        <v>0</v>
      </c>
      <c r="H24" s="191">
        <v>0</v>
      </c>
      <c r="I24" s="191">
        <v>0</v>
      </c>
    </row>
    <row r="25" spans="1:9" ht="18.600000000000001" customHeight="1" x14ac:dyDescent="0.2">
      <c r="A25" s="41" t="s">
        <v>463</v>
      </c>
      <c r="B25" s="42" t="s">
        <v>181</v>
      </c>
      <c r="C25" s="9" t="s">
        <v>124</v>
      </c>
      <c r="D25" s="10">
        <v>2</v>
      </c>
      <c r="E25" s="10"/>
      <c r="F25" s="11"/>
      <c r="G25" s="191">
        <v>0</v>
      </c>
      <c r="H25" s="191">
        <v>0</v>
      </c>
      <c r="I25" s="191">
        <v>0</v>
      </c>
    </row>
    <row r="26" spans="1:9" ht="18" customHeight="1" x14ac:dyDescent="0.2">
      <c r="A26" s="41" t="s">
        <v>464</v>
      </c>
      <c r="B26" s="42" t="s">
        <v>182</v>
      </c>
      <c r="C26" s="9" t="s">
        <v>183</v>
      </c>
      <c r="D26" s="10">
        <v>5</v>
      </c>
      <c r="E26" s="10"/>
      <c r="F26" s="11"/>
      <c r="G26" s="191">
        <v>0</v>
      </c>
      <c r="H26" s="191">
        <v>0</v>
      </c>
      <c r="I26" s="191">
        <v>0</v>
      </c>
    </row>
    <row r="27" spans="1:9" ht="27.6" customHeight="1" x14ac:dyDescent="0.2">
      <c r="A27" s="41" t="s">
        <v>465</v>
      </c>
      <c r="B27" s="42" t="s">
        <v>184</v>
      </c>
      <c r="C27" s="9" t="s">
        <v>185</v>
      </c>
      <c r="D27" s="10">
        <v>1</v>
      </c>
      <c r="E27" s="10"/>
      <c r="F27" s="11"/>
      <c r="G27" s="191">
        <v>0</v>
      </c>
      <c r="H27" s="191">
        <v>0</v>
      </c>
      <c r="I27" s="191">
        <v>0</v>
      </c>
    </row>
    <row r="28" spans="1:9" ht="28.15" customHeight="1" x14ac:dyDescent="0.2">
      <c r="A28" s="41" t="s">
        <v>466</v>
      </c>
      <c r="B28" s="32" t="s">
        <v>37</v>
      </c>
      <c r="C28" s="9" t="s">
        <v>38</v>
      </c>
      <c r="D28" s="10">
        <v>1</v>
      </c>
      <c r="E28" s="10"/>
      <c r="F28" s="11"/>
      <c r="G28" s="191">
        <v>0</v>
      </c>
      <c r="H28" s="191">
        <v>0</v>
      </c>
      <c r="I28" s="191">
        <v>0</v>
      </c>
    </row>
    <row r="29" spans="1:9" ht="31.15" customHeight="1" x14ac:dyDescent="0.2">
      <c r="A29" s="41" t="s">
        <v>467</v>
      </c>
      <c r="B29" s="42" t="s">
        <v>125</v>
      </c>
      <c r="C29" s="9" t="s">
        <v>126</v>
      </c>
      <c r="D29" s="10">
        <v>2</v>
      </c>
      <c r="E29" s="10"/>
      <c r="F29" s="11"/>
      <c r="G29" s="191">
        <v>0</v>
      </c>
      <c r="H29" s="191">
        <v>0</v>
      </c>
      <c r="I29" s="191">
        <v>0</v>
      </c>
    </row>
    <row r="30" spans="1:9" ht="25.15" customHeight="1" x14ac:dyDescent="0.2">
      <c r="A30" s="41" t="s">
        <v>468</v>
      </c>
      <c r="B30" s="42" t="s">
        <v>186</v>
      </c>
      <c r="C30" s="9" t="s">
        <v>187</v>
      </c>
      <c r="D30" s="10">
        <v>2</v>
      </c>
      <c r="E30" s="10"/>
      <c r="F30" s="11"/>
      <c r="G30" s="191">
        <v>0</v>
      </c>
      <c r="H30" s="191">
        <v>0</v>
      </c>
      <c r="I30" s="191">
        <v>0</v>
      </c>
    </row>
    <row r="31" spans="1:9" ht="27" customHeight="1" x14ac:dyDescent="0.2">
      <c r="A31" s="41" t="s">
        <v>469</v>
      </c>
      <c r="B31" s="42" t="s">
        <v>541</v>
      </c>
      <c r="C31" s="9" t="s">
        <v>188</v>
      </c>
      <c r="D31" s="10">
        <v>1</v>
      </c>
      <c r="E31" s="10"/>
      <c r="F31" s="11"/>
      <c r="G31" s="191">
        <v>0</v>
      </c>
      <c r="H31" s="191">
        <v>0</v>
      </c>
      <c r="I31" s="191">
        <v>0</v>
      </c>
    </row>
    <row r="32" spans="1:9" ht="18.600000000000001" customHeight="1" x14ac:dyDescent="0.2">
      <c r="A32" s="41" t="s">
        <v>470</v>
      </c>
      <c r="B32" s="42" t="s">
        <v>585</v>
      </c>
      <c r="C32" s="9" t="s">
        <v>189</v>
      </c>
      <c r="D32" s="10">
        <v>2</v>
      </c>
      <c r="E32" s="10"/>
      <c r="F32" s="11"/>
      <c r="G32" s="191">
        <v>0</v>
      </c>
      <c r="H32" s="191">
        <v>0</v>
      </c>
      <c r="I32" s="191">
        <v>0</v>
      </c>
    </row>
    <row r="33" spans="1:10" ht="17.649999999999999" customHeight="1" x14ac:dyDescent="0.2">
      <c r="A33" s="41" t="s">
        <v>471</v>
      </c>
      <c r="B33" s="42" t="s">
        <v>190</v>
      </c>
      <c r="C33" s="9" t="s">
        <v>191</v>
      </c>
      <c r="D33" s="10">
        <v>2</v>
      </c>
      <c r="E33" s="10"/>
      <c r="F33" s="11"/>
      <c r="G33" s="191">
        <v>0</v>
      </c>
      <c r="H33" s="191">
        <v>0</v>
      </c>
      <c r="I33" s="191">
        <v>0</v>
      </c>
    </row>
    <row r="34" spans="1:10" ht="19.149999999999999" customHeight="1" x14ac:dyDescent="0.2">
      <c r="A34" s="41" t="s">
        <v>472</v>
      </c>
      <c r="B34" s="42" t="s">
        <v>192</v>
      </c>
      <c r="C34" s="9" t="s">
        <v>193</v>
      </c>
      <c r="D34" s="10">
        <v>1</v>
      </c>
      <c r="E34" s="10"/>
      <c r="F34" s="11"/>
      <c r="G34" s="191">
        <v>0</v>
      </c>
      <c r="H34" s="191">
        <v>0</v>
      </c>
      <c r="I34" s="191">
        <v>0</v>
      </c>
    </row>
    <row r="35" spans="1:10" ht="17.649999999999999" customHeight="1" x14ac:dyDescent="0.2">
      <c r="A35" s="41" t="s">
        <v>473</v>
      </c>
      <c r="B35" s="42" t="s">
        <v>194</v>
      </c>
      <c r="C35" s="9" t="s">
        <v>195</v>
      </c>
      <c r="D35" s="10">
        <v>4</v>
      </c>
      <c r="E35" s="10"/>
      <c r="F35" s="11"/>
      <c r="G35" s="191">
        <v>0</v>
      </c>
      <c r="H35" s="191">
        <v>0</v>
      </c>
      <c r="I35" s="191">
        <v>0</v>
      </c>
    </row>
    <row r="36" spans="1:10" ht="21.6" customHeight="1" x14ac:dyDescent="0.2">
      <c r="A36" s="43"/>
      <c r="B36" s="44" t="s">
        <v>35</v>
      </c>
      <c r="C36" s="45"/>
      <c r="D36" s="46"/>
      <c r="E36" s="45"/>
      <c r="F36" s="47">
        <f t="shared" ref="F36:I36" si="1">SUM(F24:F35)</f>
        <v>0</v>
      </c>
      <c r="G36" s="48">
        <f t="shared" si="1"/>
        <v>0</v>
      </c>
      <c r="H36" s="48">
        <f t="shared" si="1"/>
        <v>0</v>
      </c>
      <c r="I36" s="48">
        <f t="shared" si="1"/>
        <v>0</v>
      </c>
    </row>
    <row r="37" spans="1:10" ht="14.25" customHeight="1" x14ac:dyDescent="0.2">
      <c r="A37" s="49"/>
      <c r="B37" s="50"/>
      <c r="C37" s="51"/>
      <c r="D37" s="52"/>
      <c r="E37" s="52"/>
      <c r="F37" s="53"/>
      <c r="G37" s="54"/>
      <c r="H37" s="54"/>
      <c r="I37" s="55"/>
    </row>
    <row r="38" spans="1:10" ht="18" customHeight="1" x14ac:dyDescent="0.4">
      <c r="A38" s="36"/>
      <c r="B38" s="309" t="s">
        <v>154</v>
      </c>
      <c r="C38" s="306"/>
      <c r="D38" s="306"/>
      <c r="E38" s="306"/>
      <c r="F38" s="306"/>
      <c r="G38" s="306"/>
      <c r="H38" s="306"/>
      <c r="I38" s="307"/>
    </row>
    <row r="39" spans="1:10" ht="18" customHeight="1" x14ac:dyDescent="0.4">
      <c r="A39" s="56">
        <v>3</v>
      </c>
      <c r="B39" s="311" t="s">
        <v>148</v>
      </c>
      <c r="C39" s="312"/>
      <c r="D39" s="312"/>
      <c r="E39" s="312"/>
      <c r="F39" s="312"/>
      <c r="G39" s="312"/>
      <c r="H39" s="57"/>
      <c r="I39" s="39"/>
    </row>
    <row r="40" spans="1:10" ht="54" customHeight="1" x14ac:dyDescent="0.2">
      <c r="A40" s="40"/>
      <c r="B40" s="5" t="s">
        <v>15</v>
      </c>
      <c r="C40" s="6" t="s">
        <v>16</v>
      </c>
      <c r="D40" s="6" t="s">
        <v>17</v>
      </c>
      <c r="E40" s="6" t="s">
        <v>18</v>
      </c>
      <c r="F40" s="7" t="s">
        <v>19</v>
      </c>
      <c r="G40" s="8" t="s">
        <v>527</v>
      </c>
      <c r="H40" s="8" t="s">
        <v>528</v>
      </c>
      <c r="I40" s="8" t="s">
        <v>529</v>
      </c>
    </row>
    <row r="41" spans="1:10" ht="14.25" customHeight="1" x14ac:dyDescent="0.2">
      <c r="A41" s="41" t="s">
        <v>474</v>
      </c>
      <c r="B41" s="32" t="s">
        <v>196</v>
      </c>
      <c r="C41" s="9" t="s">
        <v>197</v>
      </c>
      <c r="D41" s="10">
        <v>1</v>
      </c>
      <c r="E41" s="10"/>
      <c r="F41" s="11"/>
      <c r="G41" s="191">
        <v>0</v>
      </c>
      <c r="H41" s="191">
        <v>0</v>
      </c>
      <c r="I41" s="191">
        <v>0</v>
      </c>
    </row>
    <row r="42" spans="1:10" ht="14.25" customHeight="1" x14ac:dyDescent="0.2">
      <c r="A42" s="41" t="s">
        <v>475</v>
      </c>
      <c r="B42" s="42" t="s">
        <v>198</v>
      </c>
      <c r="C42" s="9" t="s">
        <v>199</v>
      </c>
      <c r="D42" s="10">
        <v>1</v>
      </c>
      <c r="E42" s="10"/>
      <c r="F42" s="11"/>
      <c r="G42" s="191">
        <v>0</v>
      </c>
      <c r="H42" s="191">
        <v>0</v>
      </c>
      <c r="I42" s="191">
        <v>0</v>
      </c>
    </row>
    <row r="43" spans="1:10" ht="14.25" customHeight="1" x14ac:dyDescent="0.2">
      <c r="A43" s="41" t="s">
        <v>476</v>
      </c>
      <c r="B43" s="42" t="s">
        <v>542</v>
      </c>
      <c r="C43" s="9" t="s">
        <v>200</v>
      </c>
      <c r="D43" s="10">
        <v>2</v>
      </c>
      <c r="E43" s="10"/>
      <c r="F43" s="11"/>
      <c r="G43" s="191">
        <v>0</v>
      </c>
      <c r="H43" s="191">
        <v>0</v>
      </c>
      <c r="I43" s="191">
        <v>0</v>
      </c>
    </row>
    <row r="44" spans="1:10" ht="29.65" customHeight="1" x14ac:dyDescent="0.2">
      <c r="A44" s="41" t="s">
        <v>477</v>
      </c>
      <c r="B44" s="42" t="s">
        <v>543</v>
      </c>
      <c r="C44" s="9" t="s">
        <v>201</v>
      </c>
      <c r="D44" s="10">
        <v>2</v>
      </c>
      <c r="E44" s="10"/>
      <c r="F44" s="11"/>
      <c r="G44" s="191">
        <v>0</v>
      </c>
      <c r="H44" s="191">
        <v>0</v>
      </c>
      <c r="I44" s="191">
        <v>0</v>
      </c>
    </row>
    <row r="45" spans="1:10" ht="17.649999999999999" customHeight="1" x14ac:dyDescent="0.2">
      <c r="A45" s="58" t="s">
        <v>478</v>
      </c>
      <c r="B45" s="59" t="s">
        <v>202</v>
      </c>
      <c r="C45" s="60" t="s">
        <v>203</v>
      </c>
      <c r="D45" s="21">
        <v>1</v>
      </c>
      <c r="E45" s="21"/>
      <c r="F45" s="61"/>
      <c r="G45" s="192">
        <v>0</v>
      </c>
      <c r="H45" s="192">
        <v>0</v>
      </c>
      <c r="I45" s="192">
        <v>0</v>
      </c>
    </row>
    <row r="46" spans="1:10" ht="21" customHeight="1" x14ac:dyDescent="0.2">
      <c r="A46" s="63"/>
      <c r="B46" s="1" t="s">
        <v>35</v>
      </c>
      <c r="C46" s="14"/>
      <c r="D46" s="4"/>
      <c r="E46" s="14"/>
      <c r="F46" s="64">
        <f t="shared" ref="F46:I46" si="2">SUM(F41:F45)</f>
        <v>0</v>
      </c>
      <c r="G46" s="65">
        <f t="shared" si="2"/>
        <v>0</v>
      </c>
      <c r="H46" s="65">
        <f t="shared" si="2"/>
        <v>0</v>
      </c>
      <c r="I46" s="65">
        <f t="shared" si="2"/>
        <v>0</v>
      </c>
    </row>
    <row r="47" spans="1:10" ht="25.15" customHeight="1" x14ac:dyDescent="0.25">
      <c r="A47" s="33"/>
      <c r="B47" s="27"/>
      <c r="C47" s="25"/>
      <c r="D47" s="24"/>
      <c r="E47" s="25"/>
      <c r="F47" s="26"/>
      <c r="G47" s="28"/>
      <c r="H47" s="29"/>
      <c r="I47" s="30"/>
      <c r="J47" s="66" t="s">
        <v>518</v>
      </c>
    </row>
    <row r="48" spans="1:10" s="3" customFormat="1" ht="70.150000000000006" customHeight="1" x14ac:dyDescent="0.4">
      <c r="A48" s="293" t="s">
        <v>519</v>
      </c>
      <c r="B48" s="308"/>
      <c r="C48" s="67"/>
      <c r="D48" s="67"/>
      <c r="E48" s="67"/>
      <c r="F48" s="67"/>
      <c r="G48" s="35">
        <f>SUM(G19+G36+G46)</f>
        <v>0</v>
      </c>
      <c r="H48" s="35">
        <f>SUM(H19+H36+H46)</f>
        <v>0</v>
      </c>
      <c r="I48" s="35">
        <f>SUM(I19+I36+I46)</f>
        <v>0</v>
      </c>
      <c r="J48" s="35">
        <f>SUM(G48+H48+I48)</f>
        <v>0</v>
      </c>
    </row>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ht="14.25" customHeight="1" x14ac:dyDescent="0.2"/>
    <row r="73" customFormat="1" ht="14.25" customHeight="1" x14ac:dyDescent="0.2"/>
    <row r="74" customFormat="1" ht="14.25" customHeight="1" x14ac:dyDescent="0.2"/>
    <row r="75" customFormat="1" ht="14.25" customHeight="1" x14ac:dyDescent="0.2"/>
    <row r="76" customFormat="1" ht="14.25" customHeight="1" x14ac:dyDescent="0.2"/>
    <row r="77" customFormat="1" ht="14.25" customHeight="1" x14ac:dyDescent="0.2"/>
    <row r="78" customFormat="1" ht="14.25" customHeight="1" x14ac:dyDescent="0.2"/>
    <row r="79" customFormat="1" ht="14.25" customHeight="1" x14ac:dyDescent="0.2"/>
    <row r="80" customFormat="1" ht="14.25" customHeight="1" x14ac:dyDescent="0.2"/>
    <row r="81" customFormat="1" ht="14.25" customHeight="1" x14ac:dyDescent="0.2"/>
    <row r="82" customFormat="1" ht="14.25" customHeight="1" x14ac:dyDescent="0.2"/>
    <row r="83" customFormat="1" ht="14.25" customHeight="1" x14ac:dyDescent="0.2"/>
    <row r="84" customFormat="1" ht="14.25" customHeight="1" x14ac:dyDescent="0.2"/>
    <row r="85" customFormat="1" ht="14.25" customHeight="1" x14ac:dyDescent="0.2"/>
    <row r="86" customFormat="1" ht="14.25" customHeight="1" x14ac:dyDescent="0.2"/>
    <row r="87" customFormat="1" ht="14.25" customHeight="1" x14ac:dyDescent="0.2"/>
    <row r="88" customFormat="1" ht="14.25" customHeight="1" x14ac:dyDescent="0.2"/>
    <row r="89" customFormat="1" ht="14.25" customHeight="1" x14ac:dyDescent="0.2"/>
    <row r="90" customFormat="1" ht="14.25" customHeight="1" x14ac:dyDescent="0.2"/>
    <row r="91" customFormat="1" ht="14.25" customHeight="1" x14ac:dyDescent="0.2"/>
    <row r="92" customFormat="1" ht="14.25" customHeight="1" x14ac:dyDescent="0.2"/>
    <row r="93" customFormat="1" ht="14.25" customHeight="1" x14ac:dyDescent="0.2"/>
    <row r="94" customFormat="1" ht="14.25" customHeight="1" x14ac:dyDescent="0.2"/>
    <row r="95" customFormat="1" ht="14.25" customHeight="1" x14ac:dyDescent="0.2"/>
    <row r="96" customFormat="1" ht="14.25" customHeight="1" x14ac:dyDescent="0.2"/>
    <row r="97" customFormat="1" ht="14.25" customHeight="1" x14ac:dyDescent="0.2"/>
    <row r="98" customFormat="1" ht="14.25" customHeight="1" x14ac:dyDescent="0.2"/>
    <row r="99" customFormat="1" ht="14.2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sheetData>
  <sheetProtection algorithmName="SHA-512" hashValue="GJdWEK3aY61IQ17KHJswn1DczOjNrVC6dwWPvkzVJKscJU4EwFCoZzsf2y9fhSIYArZnWn+/CI/YlXYXGd/7VA==" saltValue="U/xBmPHhxNTyD+/jxSN4NA==" spinCount="100000" sheet="1" objects="1" scenarios="1"/>
  <mergeCells count="7">
    <mergeCell ref="A48:B48"/>
    <mergeCell ref="B1:I1"/>
    <mergeCell ref="B39:G39"/>
    <mergeCell ref="B2:G2"/>
    <mergeCell ref="B21:I21"/>
    <mergeCell ref="B22:G22"/>
    <mergeCell ref="B38:I38"/>
  </mergeCells>
  <phoneticPr fontId="7" type="noConversion"/>
  <pageMargins left="0.70866141732283472" right="0.70866141732283472" top="0.35433070866141736" bottom="0.35433070866141736" header="0" footer="0"/>
  <pageSetup paperSize="9" scale="78" fitToHeight="0" orientation="landscape" r:id="rId1"/>
  <rowBreaks count="1" manualBreakCount="1">
    <brk id="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99"/>
  <sheetViews>
    <sheetView topLeftCell="A24" zoomScale="70" zoomScaleNormal="70" workbookViewId="0">
      <selection activeCell="I23" sqref="I23"/>
    </sheetView>
  </sheetViews>
  <sheetFormatPr defaultColWidth="12.625" defaultRowHeight="15" customHeight="1" x14ac:dyDescent="0.2"/>
  <cols>
    <col min="1" max="1" width="6" style="94" customWidth="1"/>
    <col min="2" max="2" width="29.25" customWidth="1"/>
    <col min="3" max="3" width="72.75" hidden="1" customWidth="1"/>
    <col min="4" max="4" width="13.375" hidden="1" customWidth="1"/>
    <col min="5" max="5" width="11.375" hidden="1" customWidth="1"/>
    <col min="6" max="6" width="21.25" hidden="1" customWidth="1"/>
    <col min="7" max="7" width="24.75" customWidth="1"/>
    <col min="8" max="8" width="25.75" customWidth="1"/>
    <col min="9" max="9" width="25.25" customWidth="1"/>
    <col min="10" max="10" width="20.25" customWidth="1"/>
    <col min="11" max="27" width="14.375" customWidth="1"/>
  </cols>
  <sheetData>
    <row r="1" spans="1:9" ht="14.25" customHeight="1" x14ac:dyDescent="0.4">
      <c r="A1" s="68"/>
      <c r="B1" s="315" t="s">
        <v>204</v>
      </c>
      <c r="C1" s="306"/>
      <c r="D1" s="306"/>
      <c r="E1" s="306"/>
      <c r="F1" s="306"/>
      <c r="G1" s="306"/>
      <c r="H1" s="306"/>
      <c r="I1" s="307"/>
    </row>
    <row r="2" spans="1:9" ht="14.25" customHeight="1" x14ac:dyDescent="0.4">
      <c r="A2" s="69">
        <v>1</v>
      </c>
      <c r="B2" s="311" t="s">
        <v>155</v>
      </c>
      <c r="C2" s="312"/>
      <c r="D2" s="312"/>
      <c r="E2" s="312"/>
      <c r="F2" s="312"/>
      <c r="G2" s="312"/>
      <c r="H2" s="57"/>
      <c r="I2" s="39"/>
    </row>
    <row r="3" spans="1:9" ht="56.65" customHeight="1" x14ac:dyDescent="0.2">
      <c r="A3" s="70"/>
      <c r="B3" s="5" t="s">
        <v>15</v>
      </c>
      <c r="C3" s="71" t="s">
        <v>16</v>
      </c>
      <c r="D3" s="71" t="s">
        <v>17</v>
      </c>
      <c r="E3" s="71" t="s">
        <v>18</v>
      </c>
      <c r="F3" s="72" t="s">
        <v>19</v>
      </c>
      <c r="G3" s="8" t="s">
        <v>527</v>
      </c>
      <c r="H3" s="8" t="s">
        <v>528</v>
      </c>
      <c r="I3" s="8" t="s">
        <v>529</v>
      </c>
    </row>
    <row r="4" spans="1:9" ht="21" customHeight="1" x14ac:dyDescent="0.2">
      <c r="A4" s="73" t="s">
        <v>20</v>
      </c>
      <c r="B4" s="31" t="s">
        <v>205</v>
      </c>
      <c r="C4" s="9" t="s">
        <v>206</v>
      </c>
      <c r="D4" s="10">
        <v>4</v>
      </c>
      <c r="E4" s="10"/>
      <c r="F4" s="11"/>
      <c r="G4" s="191">
        <v>0</v>
      </c>
      <c r="H4" s="191">
        <v>0</v>
      </c>
      <c r="I4" s="191">
        <v>0</v>
      </c>
    </row>
    <row r="5" spans="1:9" ht="24.6" customHeight="1" x14ac:dyDescent="0.2">
      <c r="A5" s="73" t="s">
        <v>39</v>
      </c>
      <c r="B5" s="17" t="s">
        <v>207</v>
      </c>
      <c r="C5" s="9" t="s">
        <v>208</v>
      </c>
      <c r="D5" s="10">
        <v>1</v>
      </c>
      <c r="E5" s="10"/>
      <c r="F5" s="11"/>
      <c r="G5" s="191">
        <v>0</v>
      </c>
      <c r="H5" s="191">
        <v>0</v>
      </c>
      <c r="I5" s="191">
        <v>0</v>
      </c>
    </row>
    <row r="6" spans="1:9" ht="22.15" customHeight="1" x14ac:dyDescent="0.2">
      <c r="A6" s="73" t="s">
        <v>23</v>
      </c>
      <c r="B6" s="17" t="s">
        <v>209</v>
      </c>
      <c r="C6" s="9" t="s">
        <v>210</v>
      </c>
      <c r="D6" s="10">
        <v>1</v>
      </c>
      <c r="E6" s="10"/>
      <c r="F6" s="11"/>
      <c r="G6" s="191">
        <v>0</v>
      </c>
      <c r="H6" s="191">
        <v>0</v>
      </c>
      <c r="I6" s="191">
        <v>0</v>
      </c>
    </row>
    <row r="7" spans="1:9" ht="24" customHeight="1" x14ac:dyDescent="0.2">
      <c r="A7" s="73" t="s">
        <v>26</v>
      </c>
      <c r="B7" s="17" t="s">
        <v>163</v>
      </c>
      <c r="C7" s="9" t="s">
        <v>97</v>
      </c>
      <c r="D7" s="10">
        <v>2</v>
      </c>
      <c r="E7" s="10"/>
      <c r="F7" s="11"/>
      <c r="G7" s="191">
        <v>0</v>
      </c>
      <c r="H7" s="191">
        <v>0</v>
      </c>
      <c r="I7" s="191">
        <v>0</v>
      </c>
    </row>
    <row r="8" spans="1:9" ht="20.65" customHeight="1" x14ac:dyDescent="0.2">
      <c r="A8" s="73" t="s">
        <v>29</v>
      </c>
      <c r="B8" s="17" t="s">
        <v>167</v>
      </c>
      <c r="C8" s="9" t="s">
        <v>25</v>
      </c>
      <c r="D8" s="10">
        <v>4</v>
      </c>
      <c r="E8" s="10"/>
      <c r="F8" s="11"/>
      <c r="G8" s="191">
        <v>0</v>
      </c>
      <c r="H8" s="191">
        <v>0</v>
      </c>
      <c r="I8" s="191">
        <v>0</v>
      </c>
    </row>
    <row r="9" spans="1:9" ht="18" customHeight="1" x14ac:dyDescent="0.2">
      <c r="A9" s="73" t="s">
        <v>47</v>
      </c>
      <c r="B9" s="17" t="s">
        <v>544</v>
      </c>
      <c r="C9" s="9" t="s">
        <v>171</v>
      </c>
      <c r="D9" s="10">
        <v>1</v>
      </c>
      <c r="E9" s="10"/>
      <c r="F9" s="11"/>
      <c r="G9" s="191">
        <v>0</v>
      </c>
      <c r="H9" s="191">
        <v>0</v>
      </c>
      <c r="I9" s="191">
        <v>0</v>
      </c>
    </row>
    <row r="10" spans="1:9" ht="18" customHeight="1" x14ac:dyDescent="0.2">
      <c r="A10" s="74"/>
      <c r="B10" s="44" t="s">
        <v>35</v>
      </c>
      <c r="C10" s="45"/>
      <c r="D10" s="46"/>
      <c r="E10" s="45"/>
      <c r="F10" s="47">
        <f t="shared" ref="F10:I10" si="0">SUM(F4:F9)</f>
        <v>0</v>
      </c>
      <c r="G10" s="48">
        <f t="shared" si="0"/>
        <v>0</v>
      </c>
      <c r="H10" s="48">
        <f t="shared" si="0"/>
        <v>0</v>
      </c>
      <c r="I10" s="48">
        <f t="shared" si="0"/>
        <v>0</v>
      </c>
    </row>
    <row r="11" spans="1:9" ht="9" customHeight="1" x14ac:dyDescent="0.2">
      <c r="A11" s="75"/>
      <c r="B11" s="50"/>
      <c r="C11" s="51"/>
      <c r="D11" s="76"/>
      <c r="E11" s="51"/>
      <c r="F11" s="53"/>
      <c r="G11" s="54"/>
      <c r="H11" s="77"/>
      <c r="I11" s="55"/>
    </row>
    <row r="12" spans="1:9" ht="14.25" customHeight="1" x14ac:dyDescent="0.4">
      <c r="A12" s="68"/>
      <c r="B12" s="315" t="s">
        <v>204</v>
      </c>
      <c r="C12" s="306"/>
      <c r="D12" s="306"/>
      <c r="E12" s="306"/>
      <c r="F12" s="306"/>
      <c r="G12" s="306"/>
      <c r="H12" s="306"/>
      <c r="I12" s="307"/>
    </row>
    <row r="13" spans="1:9" ht="17.649999999999999" customHeight="1" x14ac:dyDescent="0.4">
      <c r="A13" s="69">
        <v>2</v>
      </c>
      <c r="B13" s="311" t="s">
        <v>211</v>
      </c>
      <c r="C13" s="312"/>
      <c r="D13" s="312"/>
      <c r="E13" s="312"/>
      <c r="F13" s="312"/>
      <c r="G13" s="312"/>
      <c r="H13" s="57"/>
      <c r="I13" s="39"/>
    </row>
    <row r="14" spans="1:9" ht="57" customHeight="1" x14ac:dyDescent="0.2">
      <c r="A14" s="70"/>
      <c r="B14" s="5" t="s">
        <v>15</v>
      </c>
      <c r="C14" s="71" t="s">
        <v>16</v>
      </c>
      <c r="D14" s="71" t="s">
        <v>17</v>
      </c>
      <c r="E14" s="71" t="s">
        <v>18</v>
      </c>
      <c r="F14" s="72" t="s">
        <v>19</v>
      </c>
      <c r="G14" s="8" t="s">
        <v>527</v>
      </c>
      <c r="H14" s="8" t="s">
        <v>528</v>
      </c>
      <c r="I14" s="8" t="s">
        <v>529</v>
      </c>
    </row>
    <row r="15" spans="1:9" ht="23.65" customHeight="1" x14ac:dyDescent="0.2">
      <c r="A15" s="73" t="s">
        <v>462</v>
      </c>
      <c r="B15" s="31" t="s">
        <v>212</v>
      </c>
      <c r="C15" s="9" t="s">
        <v>124</v>
      </c>
      <c r="D15" s="10">
        <v>2</v>
      </c>
      <c r="E15" s="10"/>
      <c r="F15" s="11"/>
      <c r="G15" s="191">
        <v>0</v>
      </c>
      <c r="H15" s="191">
        <v>0</v>
      </c>
      <c r="I15" s="191">
        <v>0</v>
      </c>
    </row>
    <row r="16" spans="1:9" ht="21.6" customHeight="1" x14ac:dyDescent="0.2">
      <c r="A16" s="73" t="s">
        <v>463</v>
      </c>
      <c r="B16" s="17" t="s">
        <v>213</v>
      </c>
      <c r="C16" s="9" t="s">
        <v>214</v>
      </c>
      <c r="D16" s="10">
        <v>2</v>
      </c>
      <c r="E16" s="10"/>
      <c r="F16" s="11"/>
      <c r="G16" s="191">
        <v>0</v>
      </c>
      <c r="H16" s="191">
        <v>0</v>
      </c>
      <c r="I16" s="191">
        <v>0</v>
      </c>
    </row>
    <row r="17" spans="1:9" ht="23.65" customHeight="1" x14ac:dyDescent="0.2">
      <c r="A17" s="73" t="s">
        <v>464</v>
      </c>
      <c r="B17" s="17" t="s">
        <v>78</v>
      </c>
      <c r="C17" s="9" t="s">
        <v>79</v>
      </c>
      <c r="D17" s="10">
        <v>1</v>
      </c>
      <c r="E17" s="10"/>
      <c r="F17" s="11"/>
      <c r="G17" s="191">
        <v>0</v>
      </c>
      <c r="H17" s="191">
        <v>0</v>
      </c>
      <c r="I17" s="191">
        <v>0</v>
      </c>
    </row>
    <row r="18" spans="1:9" ht="18" customHeight="1" x14ac:dyDescent="0.2">
      <c r="A18" s="73" t="s">
        <v>465</v>
      </c>
      <c r="B18" s="17" t="s">
        <v>215</v>
      </c>
      <c r="C18" s="9" t="s">
        <v>58</v>
      </c>
      <c r="D18" s="10">
        <v>1</v>
      </c>
      <c r="E18" s="10"/>
      <c r="F18" s="11"/>
      <c r="G18" s="191">
        <v>0</v>
      </c>
      <c r="H18" s="191">
        <v>0</v>
      </c>
      <c r="I18" s="191">
        <v>0</v>
      </c>
    </row>
    <row r="19" spans="1:9" ht="19.149999999999999" customHeight="1" x14ac:dyDescent="0.2">
      <c r="A19" s="73" t="s">
        <v>466</v>
      </c>
      <c r="B19" s="17" t="s">
        <v>192</v>
      </c>
      <c r="C19" s="9" t="s">
        <v>193</v>
      </c>
      <c r="D19" s="10">
        <v>1</v>
      </c>
      <c r="E19" s="10"/>
      <c r="F19" s="11"/>
      <c r="G19" s="191">
        <v>0</v>
      </c>
      <c r="H19" s="191">
        <v>0</v>
      </c>
      <c r="I19" s="191">
        <v>0</v>
      </c>
    </row>
    <row r="20" spans="1:9" ht="32.65" customHeight="1" x14ac:dyDescent="0.2">
      <c r="A20" s="73" t="s">
        <v>467</v>
      </c>
      <c r="B20" s="17" t="s">
        <v>545</v>
      </c>
      <c r="C20" s="9" t="s">
        <v>216</v>
      </c>
      <c r="D20" s="10">
        <v>1</v>
      </c>
      <c r="E20" s="10"/>
      <c r="F20" s="11"/>
      <c r="G20" s="191">
        <v>0</v>
      </c>
      <c r="H20" s="191">
        <v>0</v>
      </c>
      <c r="I20" s="191">
        <v>0</v>
      </c>
    </row>
    <row r="21" spans="1:9" ht="24" customHeight="1" x14ac:dyDescent="0.2">
      <c r="A21" s="73" t="s">
        <v>468</v>
      </c>
      <c r="B21" s="31" t="s">
        <v>217</v>
      </c>
      <c r="C21" s="9" t="s">
        <v>218</v>
      </c>
      <c r="D21" s="10">
        <v>1</v>
      </c>
      <c r="E21" s="10"/>
      <c r="F21" s="11"/>
      <c r="G21" s="191">
        <v>0</v>
      </c>
      <c r="H21" s="191">
        <v>0</v>
      </c>
      <c r="I21" s="191">
        <v>0</v>
      </c>
    </row>
    <row r="22" spans="1:9" ht="22.9" customHeight="1" x14ac:dyDescent="0.2">
      <c r="A22" s="73" t="s">
        <v>469</v>
      </c>
      <c r="B22" s="17" t="s">
        <v>219</v>
      </c>
      <c r="C22" s="9" t="s">
        <v>220</v>
      </c>
      <c r="D22" s="10">
        <v>1</v>
      </c>
      <c r="E22" s="10"/>
      <c r="F22" s="11"/>
      <c r="G22" s="191">
        <v>0</v>
      </c>
      <c r="H22" s="191">
        <v>0</v>
      </c>
      <c r="I22" s="191">
        <v>0</v>
      </c>
    </row>
    <row r="23" spans="1:9" ht="20.65" customHeight="1" x14ac:dyDescent="0.2">
      <c r="A23" s="73" t="s">
        <v>470</v>
      </c>
      <c r="B23" s="31" t="s">
        <v>221</v>
      </c>
      <c r="C23" s="9" t="s">
        <v>191</v>
      </c>
      <c r="D23" s="10">
        <v>1</v>
      </c>
      <c r="E23" s="10"/>
      <c r="F23" s="11"/>
      <c r="G23" s="191">
        <v>0</v>
      </c>
      <c r="H23" s="191">
        <v>0</v>
      </c>
      <c r="I23" s="191">
        <v>0</v>
      </c>
    </row>
    <row r="24" spans="1:9" ht="19.149999999999999" customHeight="1" x14ac:dyDescent="0.2">
      <c r="A24" s="78"/>
      <c r="B24" s="79" t="s">
        <v>35</v>
      </c>
      <c r="C24" s="80"/>
      <c r="D24" s="81"/>
      <c r="E24" s="80"/>
      <c r="F24" s="82">
        <f t="shared" ref="F24:I24" si="1">SUM(F15:F23)</f>
        <v>0</v>
      </c>
      <c r="G24" s="83">
        <f t="shared" si="1"/>
        <v>0</v>
      </c>
      <c r="H24" s="83">
        <f t="shared" si="1"/>
        <v>0</v>
      </c>
      <c r="I24" s="83">
        <f t="shared" si="1"/>
        <v>0</v>
      </c>
    </row>
    <row r="25" spans="1:9" ht="1.9" customHeight="1" x14ac:dyDescent="0.2">
      <c r="A25" s="84"/>
      <c r="B25" s="85"/>
      <c r="C25" s="60"/>
      <c r="D25" s="22"/>
      <c r="E25" s="60"/>
      <c r="F25" s="23"/>
      <c r="G25" s="62"/>
      <c r="H25" s="86"/>
      <c r="I25" s="87"/>
    </row>
    <row r="26" spans="1:9" ht="17.649999999999999" customHeight="1" x14ac:dyDescent="0.4">
      <c r="A26" s="68"/>
      <c r="B26" s="315" t="s">
        <v>204</v>
      </c>
      <c r="C26" s="306"/>
      <c r="D26" s="306"/>
      <c r="E26" s="306"/>
      <c r="F26" s="306"/>
      <c r="G26" s="306"/>
      <c r="H26" s="306"/>
      <c r="I26" s="307"/>
    </row>
    <row r="27" spans="1:9" ht="19.899999999999999" customHeight="1" x14ac:dyDescent="0.4">
      <c r="A27" s="69">
        <v>3</v>
      </c>
      <c r="B27" s="311" t="s">
        <v>222</v>
      </c>
      <c r="C27" s="312"/>
      <c r="D27" s="312"/>
      <c r="E27" s="312"/>
      <c r="F27" s="312"/>
      <c r="G27" s="312"/>
      <c r="H27" s="57"/>
      <c r="I27" s="39"/>
    </row>
    <row r="28" spans="1:9" ht="58.15" customHeight="1" x14ac:dyDescent="0.2">
      <c r="A28" s="70"/>
      <c r="B28" s="5" t="s">
        <v>15</v>
      </c>
      <c r="C28" s="71" t="s">
        <v>16</v>
      </c>
      <c r="D28" s="71" t="s">
        <v>17</v>
      </c>
      <c r="E28" s="71" t="s">
        <v>18</v>
      </c>
      <c r="F28" s="72" t="s">
        <v>19</v>
      </c>
      <c r="G28" s="8" t="s">
        <v>527</v>
      </c>
      <c r="H28" s="8" t="s">
        <v>528</v>
      </c>
      <c r="I28" s="8" t="s">
        <v>529</v>
      </c>
    </row>
    <row r="29" spans="1:9" ht="18.600000000000001" customHeight="1" x14ac:dyDescent="0.2">
      <c r="A29" s="73" t="s">
        <v>474</v>
      </c>
      <c r="B29" s="31" t="s">
        <v>205</v>
      </c>
      <c r="C29" s="9" t="s">
        <v>223</v>
      </c>
      <c r="D29" s="10">
        <v>2</v>
      </c>
      <c r="E29" s="10"/>
      <c r="F29" s="11"/>
      <c r="G29" s="191">
        <v>0</v>
      </c>
      <c r="H29" s="191">
        <v>0</v>
      </c>
      <c r="I29" s="191">
        <v>0</v>
      </c>
    </row>
    <row r="30" spans="1:9" ht="17.649999999999999" customHeight="1" x14ac:dyDescent="0.2">
      <c r="A30" s="73" t="s">
        <v>475</v>
      </c>
      <c r="B30" s="31" t="s">
        <v>224</v>
      </c>
      <c r="C30" s="9" t="s">
        <v>225</v>
      </c>
      <c r="D30" s="10">
        <v>10</v>
      </c>
      <c r="E30" s="10"/>
      <c r="F30" s="11"/>
      <c r="G30" s="191">
        <v>0</v>
      </c>
      <c r="H30" s="191">
        <v>0</v>
      </c>
      <c r="I30" s="191">
        <v>0</v>
      </c>
    </row>
    <row r="31" spans="1:9" ht="16.899999999999999" customHeight="1" x14ac:dyDescent="0.2">
      <c r="A31" s="73" t="s">
        <v>476</v>
      </c>
      <c r="B31" s="17" t="s">
        <v>226</v>
      </c>
      <c r="C31" s="9" t="s">
        <v>227</v>
      </c>
      <c r="D31" s="10">
        <v>10</v>
      </c>
      <c r="E31" s="10"/>
      <c r="F31" s="11"/>
      <c r="G31" s="191">
        <v>0</v>
      </c>
      <c r="H31" s="191">
        <v>0</v>
      </c>
      <c r="I31" s="191">
        <v>0</v>
      </c>
    </row>
    <row r="32" spans="1:9" ht="18" customHeight="1" x14ac:dyDescent="0.2">
      <c r="A32" s="73" t="s">
        <v>477</v>
      </c>
      <c r="B32" s="17" t="s">
        <v>228</v>
      </c>
      <c r="C32" s="9" t="s">
        <v>200</v>
      </c>
      <c r="D32" s="10">
        <v>2</v>
      </c>
      <c r="E32" s="10"/>
      <c r="F32" s="11"/>
      <c r="G32" s="191">
        <v>0</v>
      </c>
      <c r="H32" s="191">
        <v>0</v>
      </c>
      <c r="I32" s="191">
        <v>0</v>
      </c>
    </row>
    <row r="33" spans="1:10" ht="18.600000000000001" customHeight="1" x14ac:dyDescent="0.2">
      <c r="A33" s="73" t="s">
        <v>478</v>
      </c>
      <c r="B33" s="31" t="s">
        <v>229</v>
      </c>
      <c r="C33" s="9" t="s">
        <v>93</v>
      </c>
      <c r="D33" s="10">
        <v>2</v>
      </c>
      <c r="E33" s="10"/>
      <c r="F33" s="11"/>
      <c r="G33" s="191">
        <v>0</v>
      </c>
      <c r="H33" s="191">
        <v>0</v>
      </c>
      <c r="I33" s="191">
        <v>0</v>
      </c>
    </row>
    <row r="34" spans="1:10" ht="18" customHeight="1" x14ac:dyDescent="0.2">
      <c r="A34" s="73" t="s">
        <v>479</v>
      </c>
      <c r="B34" s="17" t="s">
        <v>230</v>
      </c>
      <c r="C34" s="9" t="s">
        <v>147</v>
      </c>
      <c r="D34" s="10">
        <v>2</v>
      </c>
      <c r="E34" s="10"/>
      <c r="F34" s="11"/>
      <c r="G34" s="191">
        <v>0</v>
      </c>
      <c r="H34" s="191">
        <v>0</v>
      </c>
      <c r="I34" s="191">
        <v>0</v>
      </c>
    </row>
    <row r="35" spans="1:10" ht="18.600000000000001" customHeight="1" x14ac:dyDescent="0.2">
      <c r="A35" s="73" t="s">
        <v>480</v>
      </c>
      <c r="B35" s="31" t="s">
        <v>231</v>
      </c>
      <c r="C35" s="9" t="s">
        <v>232</v>
      </c>
      <c r="D35" s="10">
        <v>3</v>
      </c>
      <c r="E35" s="10"/>
      <c r="F35" s="11"/>
      <c r="G35" s="191">
        <v>0</v>
      </c>
      <c r="H35" s="191">
        <v>0</v>
      </c>
      <c r="I35" s="191">
        <v>0</v>
      </c>
    </row>
    <row r="36" spans="1:10" ht="16.899999999999999" customHeight="1" x14ac:dyDescent="0.2">
      <c r="A36" s="73" t="s">
        <v>481</v>
      </c>
      <c r="B36" s="17" t="s">
        <v>233</v>
      </c>
      <c r="C36" s="9" t="s">
        <v>234</v>
      </c>
      <c r="D36" s="10">
        <v>2</v>
      </c>
      <c r="E36" s="10"/>
      <c r="F36" s="11"/>
      <c r="G36" s="191">
        <v>0</v>
      </c>
      <c r="H36" s="191">
        <v>0</v>
      </c>
      <c r="I36" s="191">
        <v>0</v>
      </c>
    </row>
    <row r="37" spans="1:10" ht="17.649999999999999" customHeight="1" x14ac:dyDescent="0.2">
      <c r="A37" s="73" t="s">
        <v>482</v>
      </c>
      <c r="B37" s="31" t="s">
        <v>235</v>
      </c>
      <c r="C37" s="9" t="s">
        <v>236</v>
      </c>
      <c r="D37" s="10">
        <v>1</v>
      </c>
      <c r="E37" s="10"/>
      <c r="F37" s="11"/>
      <c r="G37" s="191">
        <v>0</v>
      </c>
      <c r="H37" s="191">
        <v>0</v>
      </c>
      <c r="I37" s="191">
        <v>0</v>
      </c>
    </row>
    <row r="38" spans="1:10" ht="15.6" customHeight="1" x14ac:dyDescent="0.2">
      <c r="A38" s="73" t="s">
        <v>483</v>
      </c>
      <c r="B38" s="31" t="s">
        <v>196</v>
      </c>
      <c r="C38" s="9" t="s">
        <v>237</v>
      </c>
      <c r="D38" s="10">
        <v>1</v>
      </c>
      <c r="E38" s="10"/>
      <c r="F38" s="11"/>
      <c r="G38" s="191">
        <v>0</v>
      </c>
      <c r="H38" s="191">
        <v>0</v>
      </c>
      <c r="I38" s="191">
        <v>0</v>
      </c>
    </row>
    <row r="39" spans="1:10" ht="19.899999999999999" customHeight="1" x14ac:dyDescent="0.2">
      <c r="A39" s="88"/>
      <c r="B39" s="44" t="s">
        <v>35</v>
      </c>
      <c r="C39" s="45"/>
      <c r="D39" s="46"/>
      <c r="E39" s="45"/>
      <c r="F39" s="47">
        <f t="shared" ref="F39:I39" si="2">SUM(F29:F38)</f>
        <v>0</v>
      </c>
      <c r="G39" s="48">
        <f t="shared" si="2"/>
        <v>0</v>
      </c>
      <c r="H39" s="48">
        <f t="shared" si="2"/>
        <v>0</v>
      </c>
      <c r="I39" s="48">
        <f t="shared" si="2"/>
        <v>0</v>
      </c>
    </row>
    <row r="40" spans="1:10" ht="27" customHeight="1" x14ac:dyDescent="0.25">
      <c r="A40" s="89"/>
      <c r="B40" s="90"/>
      <c r="C40" s="90"/>
      <c r="D40" s="90"/>
      <c r="E40" s="90"/>
      <c r="F40" s="90"/>
      <c r="G40" s="90"/>
      <c r="H40" s="90"/>
      <c r="I40" s="91"/>
      <c r="J40" s="92" t="s">
        <v>518</v>
      </c>
    </row>
    <row r="41" spans="1:10" ht="60" customHeight="1" x14ac:dyDescent="0.4">
      <c r="A41" s="313" t="s">
        <v>519</v>
      </c>
      <c r="B41" s="314"/>
      <c r="C41" s="93"/>
      <c r="D41" s="93"/>
      <c r="E41" s="93"/>
      <c r="F41" s="93"/>
      <c r="G41" s="34">
        <f>SUM(G10+G24+G39)</f>
        <v>0</v>
      </c>
      <c r="H41" s="34">
        <f>SUM(H10+H24+H39)</f>
        <v>0</v>
      </c>
      <c r="I41" s="34">
        <f>SUM(I10+I24+I39)</f>
        <v>0</v>
      </c>
      <c r="J41" s="35">
        <f>SUM(G41+H41+I41)</f>
        <v>0</v>
      </c>
    </row>
    <row r="42" spans="1:10" ht="14.25" customHeight="1" x14ac:dyDescent="0.2"/>
    <row r="43" spans="1:10" ht="14.25" customHeight="1" x14ac:dyDescent="0.2"/>
    <row r="44" spans="1:10" ht="14.25" customHeight="1" x14ac:dyDescent="0.2"/>
    <row r="45" spans="1:10" ht="14.25" customHeight="1" x14ac:dyDescent="0.2"/>
    <row r="46" spans="1:10" ht="14.25" customHeight="1" x14ac:dyDescent="0.2"/>
    <row r="47" spans="1:10" ht="14.25" customHeight="1" x14ac:dyDescent="0.2"/>
    <row r="48" spans="1:10"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f6ot/x9WdiRC9K5vCKfLn3dVwHyiwjgnq7j2LTz8zSwiKpJssCSCEHNmzJFxvvDHw0uQzUuLuRXVij4GDO23yw==" saltValue="BuxDGoI05/F2Rc7gDCdcZg==" spinCount="100000" sheet="1" objects="1" scenarios="1"/>
  <mergeCells count="7">
    <mergeCell ref="A41:B41"/>
    <mergeCell ref="B27:G27"/>
    <mergeCell ref="B1:I1"/>
    <mergeCell ref="B2:G2"/>
    <mergeCell ref="B12:I12"/>
    <mergeCell ref="B13:G13"/>
    <mergeCell ref="B26:I26"/>
  </mergeCells>
  <phoneticPr fontId="7" type="noConversion"/>
  <pageMargins left="0.70866141732283472" right="0.70866141732283472" top="0.55118110236220474" bottom="0.55118110236220474" header="0" footer="0"/>
  <pageSetup paperSize="9" scale="92" fitToHeight="0" orientation="landscape" r:id="rId1"/>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999"/>
  <sheetViews>
    <sheetView topLeftCell="A28" zoomScale="70" zoomScaleNormal="70" zoomScaleSheetLayoutView="70" workbookViewId="0">
      <selection activeCell="J60" sqref="J60"/>
    </sheetView>
  </sheetViews>
  <sheetFormatPr defaultColWidth="12.625" defaultRowHeight="15" customHeight="1" x14ac:dyDescent="0.2"/>
  <cols>
    <col min="1" max="1" width="6.5" customWidth="1"/>
    <col min="2" max="2" width="30.25" customWidth="1"/>
    <col min="3" max="3" width="70" hidden="1" customWidth="1"/>
    <col min="4" max="4" width="14.625" hidden="1" customWidth="1"/>
    <col min="5" max="5" width="12.375" hidden="1" customWidth="1"/>
    <col min="6" max="6" width="16.75" hidden="1" customWidth="1"/>
    <col min="7" max="7" width="28.125" customWidth="1"/>
    <col min="8" max="9" width="25.625" customWidth="1"/>
    <col min="10" max="10" width="21" style="248" customWidth="1"/>
    <col min="11" max="27" width="14.375" customWidth="1"/>
  </cols>
  <sheetData>
    <row r="1" spans="1:10" ht="27" customHeight="1" x14ac:dyDescent="0.4">
      <c r="A1" s="247"/>
      <c r="B1" s="322" t="s">
        <v>238</v>
      </c>
      <c r="C1" s="306"/>
      <c r="D1" s="306"/>
      <c r="E1" s="306"/>
      <c r="F1" s="306"/>
      <c r="G1" s="306"/>
      <c r="H1" s="306"/>
      <c r="I1" s="307"/>
    </row>
    <row r="2" spans="1:10" ht="26.65" customHeight="1" x14ac:dyDescent="0.4">
      <c r="A2" s="249">
        <v>1</v>
      </c>
      <c r="B2" s="311" t="s">
        <v>239</v>
      </c>
      <c r="C2" s="312"/>
      <c r="D2" s="312"/>
      <c r="E2" s="312"/>
      <c r="F2" s="312"/>
      <c r="G2" s="312"/>
      <c r="H2" s="57"/>
      <c r="I2" s="39"/>
    </row>
    <row r="3" spans="1:10" ht="60.6" customHeight="1" x14ac:dyDescent="0.2">
      <c r="A3" s="40"/>
      <c r="B3" s="5" t="s">
        <v>15</v>
      </c>
      <c r="C3" s="71" t="s">
        <v>16</v>
      </c>
      <c r="D3" s="71" t="s">
        <v>17</v>
      </c>
      <c r="E3" s="71" t="s">
        <v>18</v>
      </c>
      <c r="F3" s="72" t="s">
        <v>19</v>
      </c>
      <c r="G3" s="8" t="s">
        <v>527</v>
      </c>
      <c r="H3" s="8" t="s">
        <v>528</v>
      </c>
      <c r="I3" s="8" t="s">
        <v>529</v>
      </c>
    </row>
    <row r="4" spans="1:10" s="254" customFormat="1" ht="25.15" customHeight="1" x14ac:dyDescent="0.2">
      <c r="A4" s="250" t="s">
        <v>20</v>
      </c>
      <c r="B4" s="32" t="s">
        <v>240</v>
      </c>
      <c r="C4" s="251" t="s">
        <v>241</v>
      </c>
      <c r="D4" s="234">
        <v>2</v>
      </c>
      <c r="E4" s="234"/>
      <c r="F4" s="252"/>
      <c r="G4" s="266">
        <v>0</v>
      </c>
      <c r="H4" s="266">
        <v>0</v>
      </c>
      <c r="I4" s="266">
        <v>0</v>
      </c>
      <c r="J4" s="253"/>
    </row>
    <row r="5" spans="1:10" s="254" customFormat="1" ht="25.15" customHeight="1" x14ac:dyDescent="0.2">
      <c r="A5" s="250" t="s">
        <v>39</v>
      </c>
      <c r="B5" s="32" t="s">
        <v>242</v>
      </c>
      <c r="C5" s="251" t="s">
        <v>243</v>
      </c>
      <c r="D5" s="234">
        <v>4</v>
      </c>
      <c r="E5" s="234"/>
      <c r="F5" s="252"/>
      <c r="G5" s="266">
        <v>0</v>
      </c>
      <c r="H5" s="266">
        <v>0</v>
      </c>
      <c r="I5" s="266">
        <v>0</v>
      </c>
      <c r="J5" s="253"/>
    </row>
    <row r="6" spans="1:10" s="254" customFormat="1" ht="25.15" customHeight="1" x14ac:dyDescent="0.2">
      <c r="A6" s="250" t="s">
        <v>23</v>
      </c>
      <c r="B6" s="32" t="s">
        <v>244</v>
      </c>
      <c r="C6" s="251" t="s">
        <v>245</v>
      </c>
      <c r="D6" s="234">
        <v>4</v>
      </c>
      <c r="E6" s="234"/>
      <c r="F6" s="252"/>
      <c r="G6" s="266">
        <v>0</v>
      </c>
      <c r="H6" s="266">
        <v>0</v>
      </c>
      <c r="I6" s="266">
        <v>0</v>
      </c>
      <c r="J6" s="253"/>
    </row>
    <row r="7" spans="1:10" s="254" customFormat="1" ht="25.15" customHeight="1" x14ac:dyDescent="0.2">
      <c r="A7" s="250" t="s">
        <v>26</v>
      </c>
      <c r="B7" s="32" t="s">
        <v>246</v>
      </c>
      <c r="C7" s="251" t="s">
        <v>247</v>
      </c>
      <c r="D7" s="234">
        <v>1</v>
      </c>
      <c r="E7" s="234"/>
      <c r="F7" s="252"/>
      <c r="G7" s="266">
        <v>0</v>
      </c>
      <c r="H7" s="266">
        <v>0</v>
      </c>
      <c r="I7" s="266">
        <v>0</v>
      </c>
      <c r="J7" s="253"/>
    </row>
    <row r="8" spans="1:10" s="254" customFormat="1" ht="25.15" customHeight="1" x14ac:dyDescent="0.2">
      <c r="A8" s="250" t="s">
        <v>29</v>
      </c>
      <c r="B8" s="32" t="s">
        <v>248</v>
      </c>
      <c r="C8" s="251" t="s">
        <v>249</v>
      </c>
      <c r="D8" s="234">
        <v>1</v>
      </c>
      <c r="E8" s="234"/>
      <c r="F8" s="252"/>
      <c r="G8" s="266">
        <v>0</v>
      </c>
      <c r="H8" s="266">
        <v>0</v>
      </c>
      <c r="I8" s="266">
        <v>0</v>
      </c>
      <c r="J8" s="253"/>
    </row>
    <row r="9" spans="1:10" s="254" customFormat="1" ht="25.15" customHeight="1" x14ac:dyDescent="0.2">
      <c r="A9" s="250" t="s">
        <v>47</v>
      </c>
      <c r="B9" s="32" t="s">
        <v>250</v>
      </c>
      <c r="C9" s="251" t="s">
        <v>251</v>
      </c>
      <c r="D9" s="234">
        <v>1</v>
      </c>
      <c r="E9" s="234"/>
      <c r="F9" s="252"/>
      <c r="G9" s="266">
        <v>0</v>
      </c>
      <c r="H9" s="266">
        <v>0</v>
      </c>
      <c r="I9" s="266">
        <v>0</v>
      </c>
      <c r="J9" s="253"/>
    </row>
    <row r="10" spans="1:10" s="254" customFormat="1" ht="25.15" customHeight="1" x14ac:dyDescent="0.2">
      <c r="A10" s="250" t="s">
        <v>32</v>
      </c>
      <c r="B10" s="32" t="s">
        <v>252</v>
      </c>
      <c r="C10" s="251" t="s">
        <v>253</v>
      </c>
      <c r="D10" s="234">
        <v>1</v>
      </c>
      <c r="E10" s="234"/>
      <c r="F10" s="252"/>
      <c r="G10" s="266">
        <v>0</v>
      </c>
      <c r="H10" s="266">
        <v>0</v>
      </c>
      <c r="I10" s="266">
        <v>0</v>
      </c>
      <c r="J10" s="253"/>
    </row>
    <row r="11" spans="1:10" s="254" customFormat="1" ht="25.15" customHeight="1" x14ac:dyDescent="0.2">
      <c r="A11" s="250" t="s">
        <v>50</v>
      </c>
      <c r="B11" s="32" t="s">
        <v>254</v>
      </c>
      <c r="C11" s="251" t="s">
        <v>255</v>
      </c>
      <c r="D11" s="234">
        <v>3</v>
      </c>
      <c r="E11" s="234"/>
      <c r="F11" s="252"/>
      <c r="G11" s="266">
        <v>0</v>
      </c>
      <c r="H11" s="266">
        <v>0</v>
      </c>
      <c r="I11" s="266">
        <v>0</v>
      </c>
      <c r="J11" s="253"/>
    </row>
    <row r="12" spans="1:10" s="254" customFormat="1" ht="25.15" customHeight="1" x14ac:dyDescent="0.2">
      <c r="A12" s="250" t="s">
        <v>53</v>
      </c>
      <c r="B12" s="32" t="s">
        <v>256</v>
      </c>
      <c r="C12" s="251" t="s">
        <v>257</v>
      </c>
      <c r="D12" s="234">
        <v>5</v>
      </c>
      <c r="E12" s="234"/>
      <c r="F12" s="252"/>
      <c r="G12" s="266">
        <v>0</v>
      </c>
      <c r="H12" s="266">
        <v>0</v>
      </c>
      <c r="I12" s="266">
        <v>0</v>
      </c>
      <c r="J12" s="253"/>
    </row>
    <row r="13" spans="1:10" s="254" customFormat="1" ht="25.15" customHeight="1" x14ac:dyDescent="0.2">
      <c r="A13" s="250" t="s">
        <v>56</v>
      </c>
      <c r="B13" s="32" t="s">
        <v>258</v>
      </c>
      <c r="C13" s="251" t="s">
        <v>67</v>
      </c>
      <c r="D13" s="234">
        <v>2</v>
      </c>
      <c r="E13" s="234"/>
      <c r="F13" s="252"/>
      <c r="G13" s="266">
        <v>0</v>
      </c>
      <c r="H13" s="266">
        <v>0</v>
      </c>
      <c r="I13" s="266">
        <v>0</v>
      </c>
      <c r="J13" s="253"/>
    </row>
    <row r="14" spans="1:10" s="254" customFormat="1" ht="25.15" customHeight="1" x14ac:dyDescent="0.2">
      <c r="A14" s="250" t="s">
        <v>59</v>
      </c>
      <c r="B14" s="32" t="s">
        <v>546</v>
      </c>
      <c r="C14" s="251" t="s">
        <v>259</v>
      </c>
      <c r="D14" s="234">
        <v>2</v>
      </c>
      <c r="E14" s="234"/>
      <c r="F14" s="252"/>
      <c r="G14" s="266">
        <v>0</v>
      </c>
      <c r="H14" s="266">
        <v>0</v>
      </c>
      <c r="I14" s="266">
        <v>0</v>
      </c>
      <c r="J14" s="253"/>
    </row>
    <row r="15" spans="1:10" ht="28.15" customHeight="1" x14ac:dyDescent="0.2">
      <c r="A15" s="255"/>
      <c r="B15" s="44" t="s">
        <v>35</v>
      </c>
      <c r="C15" s="45"/>
      <c r="D15" s="46"/>
      <c r="E15" s="45"/>
      <c r="F15" s="47">
        <f t="shared" ref="F15:I15" si="0">SUM(F4:F14)</f>
        <v>0</v>
      </c>
      <c r="G15" s="48">
        <f t="shared" si="0"/>
        <v>0</v>
      </c>
      <c r="H15" s="48">
        <f t="shared" si="0"/>
        <v>0</v>
      </c>
      <c r="I15" s="48">
        <f t="shared" si="0"/>
        <v>0</v>
      </c>
    </row>
    <row r="16" spans="1:10" ht="22.15" customHeight="1" x14ac:dyDescent="0.2">
      <c r="A16" s="33"/>
      <c r="B16" s="27"/>
      <c r="C16" s="25"/>
      <c r="D16" s="24"/>
      <c r="E16" s="25"/>
      <c r="F16" s="26"/>
      <c r="G16" s="28"/>
      <c r="H16" s="29"/>
      <c r="I16" s="30"/>
    </row>
    <row r="17" spans="1:9" ht="25.15" customHeight="1" x14ac:dyDescent="0.4">
      <c r="A17" s="256"/>
      <c r="B17" s="323" t="s">
        <v>238</v>
      </c>
      <c r="C17" s="285"/>
      <c r="D17" s="285"/>
      <c r="E17" s="285"/>
      <c r="F17" s="285"/>
      <c r="G17" s="285"/>
      <c r="H17" s="285"/>
      <c r="I17" s="324"/>
    </row>
    <row r="18" spans="1:9" ht="24.6" customHeight="1" x14ac:dyDescent="0.4">
      <c r="A18" s="69">
        <v>2</v>
      </c>
      <c r="B18" s="311" t="s">
        <v>260</v>
      </c>
      <c r="C18" s="312"/>
      <c r="D18" s="312"/>
      <c r="E18" s="312"/>
      <c r="F18" s="312"/>
      <c r="G18" s="312"/>
      <c r="H18" s="57"/>
      <c r="I18" s="39"/>
    </row>
    <row r="19" spans="1:9" ht="53.65" customHeight="1" x14ac:dyDescent="0.2">
      <c r="A19" s="40"/>
      <c r="B19" s="5" t="s">
        <v>15</v>
      </c>
      <c r="C19" s="71" t="s">
        <v>16</v>
      </c>
      <c r="D19" s="71" t="s">
        <v>17</v>
      </c>
      <c r="E19" s="71" t="s">
        <v>18</v>
      </c>
      <c r="F19" s="72" t="s">
        <v>19</v>
      </c>
      <c r="G19" s="8" t="s">
        <v>527</v>
      </c>
      <c r="H19" s="8" t="s">
        <v>528</v>
      </c>
      <c r="I19" s="8" t="s">
        <v>529</v>
      </c>
    </row>
    <row r="20" spans="1:9" ht="25.15" customHeight="1" x14ac:dyDescent="0.2">
      <c r="A20" s="41" t="s">
        <v>462</v>
      </c>
      <c r="B20" s="32" t="s">
        <v>261</v>
      </c>
      <c r="C20" s="9" t="s">
        <v>262</v>
      </c>
      <c r="D20" s="10">
        <v>2</v>
      </c>
      <c r="E20" s="10"/>
      <c r="F20" s="11"/>
      <c r="G20" s="191">
        <v>0</v>
      </c>
      <c r="H20" s="191">
        <v>0</v>
      </c>
      <c r="I20" s="191">
        <v>0</v>
      </c>
    </row>
    <row r="21" spans="1:9" ht="25.15" customHeight="1" x14ac:dyDescent="0.2">
      <c r="A21" s="41" t="s">
        <v>463</v>
      </c>
      <c r="B21" s="42" t="s">
        <v>263</v>
      </c>
      <c r="C21" s="9" t="s">
        <v>264</v>
      </c>
      <c r="D21" s="10">
        <v>4</v>
      </c>
      <c r="E21" s="10"/>
      <c r="F21" s="11"/>
      <c r="G21" s="191">
        <v>0</v>
      </c>
      <c r="H21" s="191">
        <v>0</v>
      </c>
      <c r="I21" s="191">
        <v>0</v>
      </c>
    </row>
    <row r="22" spans="1:9" ht="25.15" customHeight="1" x14ac:dyDescent="0.2">
      <c r="A22" s="41" t="s">
        <v>464</v>
      </c>
      <c r="B22" s="42" t="s">
        <v>586</v>
      </c>
      <c r="C22" s="9" t="s">
        <v>265</v>
      </c>
      <c r="D22" s="10">
        <v>4</v>
      </c>
      <c r="E22" s="10"/>
      <c r="F22" s="11"/>
      <c r="G22" s="191">
        <v>0</v>
      </c>
      <c r="H22" s="191">
        <v>0</v>
      </c>
      <c r="I22" s="191">
        <v>0</v>
      </c>
    </row>
    <row r="23" spans="1:9" ht="25.15" customHeight="1" x14ac:dyDescent="0.2">
      <c r="A23" s="41" t="s">
        <v>465</v>
      </c>
      <c r="B23" s="42" t="s">
        <v>266</v>
      </c>
      <c r="C23" s="9" t="s">
        <v>267</v>
      </c>
      <c r="D23" s="10">
        <v>1</v>
      </c>
      <c r="E23" s="10"/>
      <c r="F23" s="11"/>
      <c r="G23" s="191">
        <v>0</v>
      </c>
      <c r="H23" s="191">
        <v>0</v>
      </c>
      <c r="I23" s="191">
        <v>0</v>
      </c>
    </row>
    <row r="24" spans="1:9" ht="25.15" customHeight="1" x14ac:dyDescent="0.2">
      <c r="A24" s="41" t="s">
        <v>466</v>
      </c>
      <c r="B24" s="42" t="s">
        <v>268</v>
      </c>
      <c r="C24" s="9" t="s">
        <v>269</v>
      </c>
      <c r="D24" s="10">
        <v>1</v>
      </c>
      <c r="E24" s="10"/>
      <c r="F24" s="11"/>
      <c r="G24" s="191">
        <v>0</v>
      </c>
      <c r="H24" s="191">
        <v>0</v>
      </c>
      <c r="I24" s="191">
        <v>0</v>
      </c>
    </row>
    <row r="25" spans="1:9" ht="25.15" customHeight="1" x14ac:dyDescent="0.2">
      <c r="A25" s="41" t="s">
        <v>467</v>
      </c>
      <c r="B25" s="42" t="s">
        <v>270</v>
      </c>
      <c r="C25" s="9" t="s">
        <v>271</v>
      </c>
      <c r="D25" s="10">
        <v>1</v>
      </c>
      <c r="E25" s="10"/>
      <c r="F25" s="11"/>
      <c r="G25" s="191">
        <v>0</v>
      </c>
      <c r="H25" s="191">
        <v>0</v>
      </c>
      <c r="I25" s="191">
        <v>0</v>
      </c>
    </row>
    <row r="26" spans="1:9" ht="25.15" customHeight="1" x14ac:dyDescent="0.2">
      <c r="A26" s="41" t="s">
        <v>468</v>
      </c>
      <c r="B26" s="42" t="s">
        <v>272</v>
      </c>
      <c r="C26" s="9" t="s">
        <v>273</v>
      </c>
      <c r="D26" s="10">
        <v>1</v>
      </c>
      <c r="E26" s="10"/>
      <c r="F26" s="11"/>
      <c r="G26" s="191">
        <v>0</v>
      </c>
      <c r="H26" s="191">
        <v>0</v>
      </c>
      <c r="I26" s="191">
        <v>0</v>
      </c>
    </row>
    <row r="27" spans="1:9" ht="20.65" customHeight="1" x14ac:dyDescent="0.2">
      <c r="A27" s="43"/>
      <c r="B27" s="44" t="s">
        <v>35</v>
      </c>
      <c r="C27" s="45"/>
      <c r="D27" s="45"/>
      <c r="E27" s="45"/>
      <c r="F27" s="95">
        <f t="shared" ref="F27:I27" si="1">SUM(F20:F26)</f>
        <v>0</v>
      </c>
      <c r="G27" s="48">
        <f t="shared" si="1"/>
        <v>0</v>
      </c>
      <c r="H27" s="48">
        <f t="shared" si="1"/>
        <v>0</v>
      </c>
      <c r="I27" s="48">
        <f t="shared" si="1"/>
        <v>0</v>
      </c>
    </row>
    <row r="28" spans="1:9" ht="18" customHeight="1" x14ac:dyDescent="0.2">
      <c r="A28" s="49"/>
      <c r="B28" s="50"/>
      <c r="C28" s="51"/>
      <c r="D28" s="76"/>
      <c r="E28" s="51"/>
      <c r="F28" s="53"/>
      <c r="G28" s="54"/>
      <c r="H28" s="77"/>
      <c r="I28" s="55"/>
    </row>
    <row r="29" spans="1:9" ht="21.6" customHeight="1" x14ac:dyDescent="0.4">
      <c r="A29" s="247"/>
      <c r="B29" s="322" t="s">
        <v>238</v>
      </c>
      <c r="C29" s="325"/>
      <c r="D29" s="325"/>
      <c r="E29" s="325"/>
      <c r="F29" s="325"/>
      <c r="G29" s="325"/>
      <c r="H29" s="325"/>
      <c r="I29" s="326"/>
    </row>
    <row r="30" spans="1:9" ht="28.9" customHeight="1" x14ac:dyDescent="0.4">
      <c r="A30" s="69">
        <v>3</v>
      </c>
      <c r="B30" s="311" t="s">
        <v>148</v>
      </c>
      <c r="C30" s="312"/>
      <c r="D30" s="312"/>
      <c r="E30" s="312"/>
      <c r="F30" s="312"/>
      <c r="G30" s="312"/>
      <c r="H30" s="57"/>
      <c r="I30" s="39"/>
    </row>
    <row r="31" spans="1:9" ht="52.9" customHeight="1" x14ac:dyDescent="0.2">
      <c r="A31" s="40"/>
      <c r="B31" s="5" t="s">
        <v>15</v>
      </c>
      <c r="C31" s="6" t="s">
        <v>16</v>
      </c>
      <c r="D31" s="6" t="s">
        <v>17</v>
      </c>
      <c r="E31" s="6" t="s">
        <v>18</v>
      </c>
      <c r="F31" s="7" t="s">
        <v>19</v>
      </c>
      <c r="G31" s="257" t="s">
        <v>527</v>
      </c>
      <c r="H31" s="257" t="s">
        <v>528</v>
      </c>
      <c r="I31" s="257" t="s">
        <v>529</v>
      </c>
    </row>
    <row r="32" spans="1:9" ht="25.15" customHeight="1" x14ac:dyDescent="0.2">
      <c r="A32" s="41" t="s">
        <v>474</v>
      </c>
      <c r="B32" s="32" t="s">
        <v>274</v>
      </c>
      <c r="C32" s="9" t="s">
        <v>275</v>
      </c>
      <c r="D32" s="10">
        <v>2</v>
      </c>
      <c r="E32" s="10"/>
      <c r="F32" s="11"/>
      <c r="G32" s="191">
        <v>0</v>
      </c>
      <c r="H32" s="191">
        <v>0</v>
      </c>
      <c r="I32" s="191">
        <v>0</v>
      </c>
    </row>
    <row r="33" spans="1:9" ht="25.15" customHeight="1" x14ac:dyDescent="0.2">
      <c r="A33" s="41" t="s">
        <v>475</v>
      </c>
      <c r="B33" s="32" t="s">
        <v>276</v>
      </c>
      <c r="C33" s="9" t="s">
        <v>277</v>
      </c>
      <c r="D33" s="10">
        <v>2</v>
      </c>
      <c r="E33" s="10"/>
      <c r="F33" s="11"/>
      <c r="G33" s="191">
        <v>0</v>
      </c>
      <c r="H33" s="191">
        <v>0</v>
      </c>
      <c r="I33" s="191">
        <v>0</v>
      </c>
    </row>
    <row r="34" spans="1:9" ht="25.15" customHeight="1" x14ac:dyDescent="0.2">
      <c r="A34" s="41" t="s">
        <v>476</v>
      </c>
      <c r="B34" s="32" t="s">
        <v>278</v>
      </c>
      <c r="C34" s="9" t="s">
        <v>279</v>
      </c>
      <c r="D34" s="10">
        <v>2</v>
      </c>
      <c r="E34" s="10"/>
      <c r="F34" s="11"/>
      <c r="G34" s="191">
        <v>0</v>
      </c>
      <c r="H34" s="191">
        <v>0</v>
      </c>
      <c r="I34" s="191">
        <v>0</v>
      </c>
    </row>
    <row r="35" spans="1:9" ht="25.15" customHeight="1" x14ac:dyDescent="0.2">
      <c r="A35" s="41" t="s">
        <v>477</v>
      </c>
      <c r="B35" s="32" t="s">
        <v>280</v>
      </c>
      <c r="C35" s="9" t="s">
        <v>281</v>
      </c>
      <c r="D35" s="10">
        <v>2</v>
      </c>
      <c r="E35" s="10"/>
      <c r="F35" s="11"/>
      <c r="G35" s="191">
        <v>0</v>
      </c>
      <c r="H35" s="191">
        <v>0</v>
      </c>
      <c r="I35" s="191">
        <v>0</v>
      </c>
    </row>
    <row r="36" spans="1:9" ht="25.15" customHeight="1" x14ac:dyDescent="0.2">
      <c r="A36" s="41" t="s">
        <v>478</v>
      </c>
      <c r="B36" s="32" t="s">
        <v>282</v>
      </c>
      <c r="C36" s="9" t="s">
        <v>283</v>
      </c>
      <c r="D36" s="10">
        <v>2</v>
      </c>
      <c r="E36" s="10"/>
      <c r="F36" s="11"/>
      <c r="G36" s="191">
        <v>0</v>
      </c>
      <c r="H36" s="191">
        <v>0</v>
      </c>
      <c r="I36" s="191">
        <v>0</v>
      </c>
    </row>
    <row r="37" spans="1:9" ht="25.15" customHeight="1" x14ac:dyDescent="0.2">
      <c r="A37" s="41" t="s">
        <v>479</v>
      </c>
      <c r="B37" s="32" t="s">
        <v>284</v>
      </c>
      <c r="C37" s="9" t="s">
        <v>285</v>
      </c>
      <c r="D37" s="10">
        <v>2</v>
      </c>
      <c r="E37" s="10"/>
      <c r="F37" s="11"/>
      <c r="G37" s="191">
        <v>0</v>
      </c>
      <c r="H37" s="191">
        <v>0</v>
      </c>
      <c r="I37" s="191">
        <v>0</v>
      </c>
    </row>
    <row r="38" spans="1:9" ht="25.15" customHeight="1" x14ac:dyDescent="0.2">
      <c r="A38" s="41" t="s">
        <v>480</v>
      </c>
      <c r="B38" s="42" t="s">
        <v>542</v>
      </c>
      <c r="C38" s="9" t="s">
        <v>200</v>
      </c>
      <c r="D38" s="10">
        <v>2</v>
      </c>
      <c r="E38" s="10"/>
      <c r="F38" s="11"/>
      <c r="G38" s="191">
        <v>0</v>
      </c>
      <c r="H38" s="191">
        <v>0</v>
      </c>
      <c r="I38" s="191">
        <v>0</v>
      </c>
    </row>
    <row r="39" spans="1:9" ht="25.15" customHeight="1" x14ac:dyDescent="0.2">
      <c r="A39" s="41" t="s">
        <v>481</v>
      </c>
      <c r="B39" s="32" t="s">
        <v>286</v>
      </c>
      <c r="C39" s="9" t="s">
        <v>287</v>
      </c>
      <c r="D39" s="10">
        <v>1</v>
      </c>
      <c r="E39" s="10"/>
      <c r="F39" s="11"/>
      <c r="G39" s="191">
        <v>0</v>
      </c>
      <c r="H39" s="191">
        <v>0</v>
      </c>
      <c r="I39" s="191">
        <v>0</v>
      </c>
    </row>
    <row r="40" spans="1:9" ht="25.15" customHeight="1" x14ac:dyDescent="0.2">
      <c r="A40" s="41" t="s">
        <v>482</v>
      </c>
      <c r="B40" s="42" t="s">
        <v>288</v>
      </c>
      <c r="C40" s="9" t="s">
        <v>93</v>
      </c>
      <c r="D40" s="10">
        <v>2</v>
      </c>
      <c r="E40" s="10"/>
      <c r="F40" s="11"/>
      <c r="G40" s="191">
        <v>0</v>
      </c>
      <c r="H40" s="191">
        <v>0</v>
      </c>
      <c r="I40" s="191">
        <v>0</v>
      </c>
    </row>
    <row r="41" spans="1:9" ht="25.15" customHeight="1" x14ac:dyDescent="0.2">
      <c r="A41" s="41" t="s">
        <v>483</v>
      </c>
      <c r="B41" s="42" t="s">
        <v>289</v>
      </c>
      <c r="C41" s="9" t="s">
        <v>147</v>
      </c>
      <c r="D41" s="10">
        <v>1</v>
      </c>
      <c r="E41" s="10"/>
      <c r="F41" s="11"/>
      <c r="G41" s="191">
        <v>0</v>
      </c>
      <c r="H41" s="191">
        <v>0</v>
      </c>
      <c r="I41" s="191">
        <v>0</v>
      </c>
    </row>
    <row r="42" spans="1:9" ht="25.15" customHeight="1" x14ac:dyDescent="0.2">
      <c r="A42" s="41" t="s">
        <v>484</v>
      </c>
      <c r="B42" s="32" t="s">
        <v>290</v>
      </c>
      <c r="C42" s="9" t="s">
        <v>291</v>
      </c>
      <c r="D42" s="10">
        <v>2</v>
      </c>
      <c r="E42" s="10"/>
      <c r="F42" s="11"/>
      <c r="G42" s="191">
        <v>0</v>
      </c>
      <c r="H42" s="191">
        <v>0</v>
      </c>
      <c r="I42" s="191">
        <v>0</v>
      </c>
    </row>
    <row r="43" spans="1:9" ht="25.15" customHeight="1" x14ac:dyDescent="0.2">
      <c r="A43" s="41" t="s">
        <v>485</v>
      </c>
      <c r="B43" s="42" t="s">
        <v>258</v>
      </c>
      <c r="C43" s="9" t="s">
        <v>67</v>
      </c>
      <c r="D43" s="10">
        <v>1</v>
      </c>
      <c r="E43" s="10"/>
      <c r="F43" s="11"/>
      <c r="G43" s="191">
        <v>0</v>
      </c>
      <c r="H43" s="191">
        <v>0</v>
      </c>
      <c r="I43" s="191">
        <v>0</v>
      </c>
    </row>
    <row r="44" spans="1:9" ht="22.15" customHeight="1" x14ac:dyDescent="0.2">
      <c r="A44" s="255"/>
      <c r="B44" s="44" t="s">
        <v>35</v>
      </c>
      <c r="C44" s="45"/>
      <c r="D44" s="45"/>
      <c r="E44" s="45"/>
      <c r="F44" s="95">
        <f t="shared" ref="F44:I44" si="2">SUM(F32:F43)</f>
        <v>0</v>
      </c>
      <c r="G44" s="48">
        <f t="shared" si="2"/>
        <v>0</v>
      </c>
      <c r="H44" s="48">
        <f t="shared" si="2"/>
        <v>0</v>
      </c>
      <c r="I44" s="48">
        <f t="shared" si="2"/>
        <v>0</v>
      </c>
    </row>
    <row r="45" spans="1:9" ht="14.25" customHeight="1" x14ac:dyDescent="0.2">
      <c r="A45" s="49"/>
      <c r="B45" s="50"/>
      <c r="C45" s="51"/>
      <c r="D45" s="76"/>
      <c r="E45" s="51"/>
      <c r="F45" s="53"/>
      <c r="G45" s="54"/>
      <c r="H45" s="77"/>
      <c r="I45" s="55"/>
    </row>
    <row r="46" spans="1:9" ht="18.600000000000001" customHeight="1" x14ac:dyDescent="0.4">
      <c r="A46" s="247"/>
      <c r="B46" s="322" t="s">
        <v>238</v>
      </c>
      <c r="C46" s="306"/>
      <c r="D46" s="306"/>
      <c r="E46" s="306"/>
      <c r="F46" s="306"/>
      <c r="G46" s="306"/>
      <c r="H46" s="306"/>
      <c r="I46" s="307"/>
    </row>
    <row r="47" spans="1:9" ht="22.9" customHeight="1" x14ac:dyDescent="0.4">
      <c r="A47" s="69">
        <v>4</v>
      </c>
      <c r="B47" s="311" t="s">
        <v>106</v>
      </c>
      <c r="C47" s="312"/>
      <c r="D47" s="312"/>
      <c r="E47" s="312"/>
      <c r="F47" s="312"/>
      <c r="G47" s="312"/>
      <c r="H47" s="57"/>
      <c r="I47" s="39"/>
    </row>
    <row r="48" spans="1:9" ht="54" customHeight="1" x14ac:dyDescent="0.2">
      <c r="A48" s="40"/>
      <c r="B48" s="5" t="s">
        <v>15</v>
      </c>
      <c r="C48" s="6" t="s">
        <v>16</v>
      </c>
      <c r="D48" s="6" t="s">
        <v>17</v>
      </c>
      <c r="E48" s="6" t="s">
        <v>18</v>
      </c>
      <c r="F48" s="7" t="s">
        <v>19</v>
      </c>
      <c r="G48" s="257" t="s">
        <v>527</v>
      </c>
      <c r="H48" s="257" t="s">
        <v>528</v>
      </c>
      <c r="I48" s="257" t="s">
        <v>529</v>
      </c>
    </row>
    <row r="49" spans="1:10" ht="25.15" customHeight="1" x14ac:dyDescent="0.2">
      <c r="A49" s="41" t="s">
        <v>486</v>
      </c>
      <c r="B49" s="32" t="s">
        <v>292</v>
      </c>
      <c r="C49" s="9" t="s">
        <v>293</v>
      </c>
      <c r="D49" s="10">
        <v>2</v>
      </c>
      <c r="E49" s="10"/>
      <c r="F49" s="11"/>
      <c r="G49" s="191">
        <f>-J52</f>
        <v>0</v>
      </c>
      <c r="H49" s="191">
        <f>-K52</f>
        <v>0</v>
      </c>
      <c r="I49" s="191">
        <v>0</v>
      </c>
    </row>
    <row r="50" spans="1:10" ht="25.15" customHeight="1" x14ac:dyDescent="0.2">
      <c r="A50" s="41" t="s">
        <v>487</v>
      </c>
      <c r="B50" s="32" t="s">
        <v>294</v>
      </c>
      <c r="C50" s="9" t="s">
        <v>295</v>
      </c>
      <c r="D50" s="10">
        <v>2</v>
      </c>
      <c r="E50" s="10"/>
      <c r="F50" s="11"/>
      <c r="G50" s="191">
        <f>-J53</f>
        <v>0</v>
      </c>
      <c r="H50" s="191">
        <f>-K53</f>
        <v>0</v>
      </c>
      <c r="I50" s="191">
        <v>0</v>
      </c>
    </row>
    <row r="51" spans="1:10" ht="25.15" customHeight="1" x14ac:dyDescent="0.2">
      <c r="A51" s="41" t="s">
        <v>488</v>
      </c>
      <c r="B51" s="32" t="s">
        <v>296</v>
      </c>
      <c r="C51" s="9" t="s">
        <v>297</v>
      </c>
      <c r="D51" s="10">
        <v>1</v>
      </c>
      <c r="E51" s="10"/>
      <c r="F51" s="11"/>
      <c r="G51" s="191">
        <f>-J54</f>
        <v>0</v>
      </c>
      <c r="H51" s="191">
        <v>0</v>
      </c>
      <c r="I51" s="191">
        <v>0</v>
      </c>
    </row>
    <row r="52" spans="1:10" ht="25.15" customHeight="1" x14ac:dyDescent="0.2">
      <c r="A52" s="41" t="s">
        <v>489</v>
      </c>
      <c r="B52" s="32" t="s">
        <v>298</v>
      </c>
      <c r="C52" s="9" t="s">
        <v>299</v>
      </c>
      <c r="D52" s="10">
        <v>1</v>
      </c>
      <c r="E52" s="10"/>
      <c r="F52" s="11"/>
      <c r="G52" s="191">
        <v>0</v>
      </c>
      <c r="H52" s="191">
        <v>0</v>
      </c>
      <c r="I52" s="191">
        <v>0</v>
      </c>
    </row>
    <row r="53" spans="1:10" ht="25.15" customHeight="1" x14ac:dyDescent="0.2">
      <c r="A53" s="41" t="s">
        <v>490</v>
      </c>
      <c r="B53" s="42" t="s">
        <v>300</v>
      </c>
      <c r="C53" s="9" t="s">
        <v>301</v>
      </c>
      <c r="D53" s="10">
        <v>2</v>
      </c>
      <c r="E53" s="10"/>
      <c r="F53" s="11"/>
      <c r="G53" s="191">
        <v>0</v>
      </c>
      <c r="H53" s="191">
        <v>0</v>
      </c>
      <c r="I53" s="191">
        <v>0</v>
      </c>
    </row>
    <row r="54" spans="1:10" ht="30.95" customHeight="1" x14ac:dyDescent="0.2">
      <c r="A54" s="41" t="s">
        <v>491</v>
      </c>
      <c r="B54" s="42" t="s">
        <v>302</v>
      </c>
      <c r="C54" s="9" t="s">
        <v>303</v>
      </c>
      <c r="D54" s="10">
        <v>2</v>
      </c>
      <c r="E54" s="10"/>
      <c r="F54" s="11"/>
      <c r="G54" s="191">
        <v>0</v>
      </c>
      <c r="H54" s="191">
        <v>0</v>
      </c>
      <c r="I54" s="191">
        <v>0</v>
      </c>
    </row>
    <row r="55" spans="1:10" ht="25.15" customHeight="1" x14ac:dyDescent="0.2">
      <c r="A55" s="58" t="s">
        <v>492</v>
      </c>
      <c r="B55" s="96" t="s">
        <v>78</v>
      </c>
      <c r="C55" s="60" t="s">
        <v>79</v>
      </c>
      <c r="D55" s="21">
        <v>1</v>
      </c>
      <c r="E55" s="21"/>
      <c r="F55" s="61"/>
      <c r="G55" s="192">
        <v>0</v>
      </c>
      <c r="H55" s="192">
        <v>0</v>
      </c>
      <c r="I55" s="192">
        <v>0</v>
      </c>
    </row>
    <row r="56" spans="1:10" ht="25.15" customHeight="1" x14ac:dyDescent="0.2">
      <c r="A56" s="63"/>
      <c r="B56" s="1" t="s">
        <v>35</v>
      </c>
      <c r="C56" s="14"/>
      <c r="D56" s="4"/>
      <c r="E56" s="14"/>
      <c r="F56" s="64">
        <f t="shared" ref="F56:I56" si="3">SUM(F49:F55)</f>
        <v>0</v>
      </c>
      <c r="G56" s="65">
        <f>SUM(G49:G55)</f>
        <v>0</v>
      </c>
      <c r="H56" s="65">
        <f>SUM(H49:H55)</f>
        <v>0</v>
      </c>
      <c r="I56" s="65">
        <f t="shared" si="3"/>
        <v>0</v>
      </c>
    </row>
    <row r="57" spans="1:10" ht="15.6" customHeight="1" x14ac:dyDescent="0.2">
      <c r="A57" s="33"/>
      <c r="B57" s="27"/>
      <c r="C57" s="25"/>
      <c r="D57" s="24"/>
      <c r="E57" s="25"/>
      <c r="F57" s="26"/>
      <c r="G57" s="28"/>
      <c r="H57" s="29"/>
      <c r="I57" s="30"/>
    </row>
    <row r="58" spans="1:10" ht="17.649999999999999" customHeight="1" x14ac:dyDescent="0.4">
      <c r="A58" s="258"/>
      <c r="B58" s="317" t="s">
        <v>238</v>
      </c>
      <c r="C58" s="318"/>
      <c r="D58" s="318"/>
      <c r="E58" s="318"/>
      <c r="F58" s="318"/>
      <c r="G58" s="318"/>
      <c r="H58" s="318"/>
      <c r="I58" s="319"/>
    </row>
    <row r="59" spans="1:10" s="3" customFormat="1" ht="24" customHeight="1" x14ac:dyDescent="0.4">
      <c r="A59" s="259">
        <v>5</v>
      </c>
      <c r="B59" s="320" t="s">
        <v>304</v>
      </c>
      <c r="C59" s="321"/>
      <c r="D59" s="321"/>
      <c r="E59" s="321"/>
      <c r="F59" s="321"/>
      <c r="G59" s="321"/>
      <c r="H59" s="260"/>
      <c r="I59" s="261"/>
      <c r="J59" s="262"/>
    </row>
    <row r="60" spans="1:10" ht="58.9" customHeight="1" x14ac:dyDescent="0.2">
      <c r="A60" s="40"/>
      <c r="B60" s="5" t="s">
        <v>15</v>
      </c>
      <c r="C60" s="6" t="s">
        <v>16</v>
      </c>
      <c r="D60" s="6" t="s">
        <v>17</v>
      </c>
      <c r="E60" s="6" t="s">
        <v>18</v>
      </c>
      <c r="F60" s="7" t="s">
        <v>19</v>
      </c>
      <c r="G60" s="257" t="s">
        <v>527</v>
      </c>
      <c r="H60" s="257" t="s">
        <v>528</v>
      </c>
      <c r="I60" s="257" t="s">
        <v>529</v>
      </c>
    </row>
    <row r="61" spans="1:10" ht="25.15" customHeight="1" x14ac:dyDescent="0.2">
      <c r="A61" s="41" t="s">
        <v>493</v>
      </c>
      <c r="B61" s="32" t="s">
        <v>37</v>
      </c>
      <c r="C61" s="9" t="s">
        <v>38</v>
      </c>
      <c r="D61" s="10">
        <v>4</v>
      </c>
      <c r="E61" s="10"/>
      <c r="F61" s="11"/>
      <c r="G61" s="191">
        <v>0</v>
      </c>
      <c r="H61" s="191">
        <v>0</v>
      </c>
      <c r="I61" s="191">
        <v>0</v>
      </c>
    </row>
    <row r="62" spans="1:10" ht="25.15" customHeight="1" x14ac:dyDescent="0.2">
      <c r="A62" s="41" t="s">
        <v>494</v>
      </c>
      <c r="B62" s="32" t="s">
        <v>305</v>
      </c>
      <c r="C62" s="9" t="s">
        <v>306</v>
      </c>
      <c r="D62" s="10" t="s">
        <v>307</v>
      </c>
      <c r="E62" s="10"/>
      <c r="F62" s="11"/>
      <c r="G62" s="191">
        <f>-J65</f>
        <v>0</v>
      </c>
      <c r="H62" s="191">
        <v>0</v>
      </c>
      <c r="I62" s="191">
        <v>0</v>
      </c>
    </row>
    <row r="63" spans="1:10" ht="28.15" customHeight="1" x14ac:dyDescent="0.2">
      <c r="A63" s="41" t="s">
        <v>495</v>
      </c>
      <c r="B63" s="32" t="s">
        <v>308</v>
      </c>
      <c r="C63" s="9" t="s">
        <v>309</v>
      </c>
      <c r="D63" s="10">
        <v>10</v>
      </c>
      <c r="E63" s="10"/>
      <c r="F63" s="11"/>
      <c r="G63" s="191">
        <v>0</v>
      </c>
      <c r="H63" s="191">
        <v>0</v>
      </c>
      <c r="I63" s="191">
        <v>0</v>
      </c>
    </row>
    <row r="64" spans="1:10" ht="25.15" customHeight="1" x14ac:dyDescent="0.2">
      <c r="A64" s="41" t="s">
        <v>496</v>
      </c>
      <c r="B64" s="32" t="s">
        <v>310</v>
      </c>
      <c r="C64" s="9" t="s">
        <v>311</v>
      </c>
      <c r="D64" s="10">
        <v>4</v>
      </c>
      <c r="E64" s="10"/>
      <c r="F64" s="11"/>
      <c r="G64" s="191">
        <v>0</v>
      </c>
      <c r="H64" s="191">
        <v>0</v>
      </c>
      <c r="I64" s="191">
        <v>0</v>
      </c>
    </row>
    <row r="65" spans="1:10" ht="25.15" customHeight="1" x14ac:dyDescent="0.2">
      <c r="A65" s="41" t="s">
        <v>497</v>
      </c>
      <c r="B65" s="32" t="s">
        <v>312</v>
      </c>
      <c r="C65" s="9" t="s">
        <v>313</v>
      </c>
      <c r="D65" s="10" t="s">
        <v>314</v>
      </c>
      <c r="E65" s="10"/>
      <c r="F65" s="11"/>
      <c r="G65" s="191">
        <v>0</v>
      </c>
      <c r="H65" s="191">
        <v>0</v>
      </c>
      <c r="I65" s="191">
        <v>0</v>
      </c>
    </row>
    <row r="66" spans="1:10" ht="25.15" customHeight="1" x14ac:dyDescent="0.2">
      <c r="A66" s="41" t="s">
        <v>498</v>
      </c>
      <c r="B66" s="32" t="s">
        <v>315</v>
      </c>
      <c r="C66" s="9" t="s">
        <v>316</v>
      </c>
      <c r="D66" s="10" t="s">
        <v>317</v>
      </c>
      <c r="E66" s="10"/>
      <c r="F66" s="11"/>
      <c r="G66" s="191">
        <v>0</v>
      </c>
      <c r="H66" s="191">
        <v>0</v>
      </c>
      <c r="I66" s="191">
        <v>0</v>
      </c>
    </row>
    <row r="67" spans="1:10" ht="25.15" customHeight="1" x14ac:dyDescent="0.25">
      <c r="A67" s="43"/>
      <c r="B67" s="44" t="s">
        <v>35</v>
      </c>
      <c r="C67" s="45"/>
      <c r="D67" s="46"/>
      <c r="E67" s="45"/>
      <c r="F67" s="47">
        <f t="shared" ref="F67:I67" si="4">SUM(F61:F66)</f>
        <v>0</v>
      </c>
      <c r="G67" s="48">
        <f t="shared" si="4"/>
        <v>0</v>
      </c>
      <c r="H67" s="48">
        <f t="shared" si="4"/>
        <v>0</v>
      </c>
      <c r="I67" s="48">
        <f t="shared" si="4"/>
        <v>0</v>
      </c>
      <c r="J67" s="263"/>
    </row>
    <row r="68" spans="1:10" ht="18" customHeight="1" x14ac:dyDescent="0.2">
      <c r="A68" s="33"/>
      <c r="B68" s="27"/>
      <c r="C68" s="25"/>
      <c r="D68" s="24"/>
      <c r="E68" s="25"/>
      <c r="F68" s="26"/>
      <c r="G68" s="28"/>
      <c r="H68" s="29"/>
      <c r="I68" s="30"/>
      <c r="J68" s="264" t="s">
        <v>518</v>
      </c>
    </row>
    <row r="69" spans="1:10" ht="47.65" customHeight="1" x14ac:dyDescent="0.4">
      <c r="A69" s="316" t="s">
        <v>519</v>
      </c>
      <c r="B69" s="316"/>
      <c r="C69" s="316"/>
      <c r="D69" s="93"/>
      <c r="E69" s="93"/>
      <c r="F69" s="93"/>
      <c r="G69" s="34">
        <f>SUM(G15+G27+G44+G56+G67)</f>
        <v>0</v>
      </c>
      <c r="H69" s="34">
        <f>SUM(H15+H27+H44+H56+H67)</f>
        <v>0</v>
      </c>
      <c r="I69" s="34">
        <f>SUM(I15+I27+I44+I56+I67)</f>
        <v>0</v>
      </c>
      <c r="J69" s="265">
        <f>SUM(G69+H69+I69)</f>
        <v>0</v>
      </c>
    </row>
    <row r="70" spans="1:10" ht="14.25" customHeight="1" x14ac:dyDescent="0.2"/>
    <row r="71" spans="1:10" ht="14.25" customHeight="1" x14ac:dyDescent="0.2"/>
    <row r="72" spans="1:10" ht="14.25" customHeight="1" x14ac:dyDescent="0.2"/>
    <row r="73" spans="1:10" ht="14.25" customHeight="1" x14ac:dyDescent="0.2"/>
    <row r="74" spans="1:10" ht="14.25" customHeight="1" x14ac:dyDescent="0.2"/>
    <row r="75" spans="1:10" ht="14.25" customHeight="1" x14ac:dyDescent="0.2"/>
    <row r="76" spans="1:10" ht="14.25" customHeight="1" x14ac:dyDescent="0.2"/>
    <row r="77" spans="1:10" ht="14.25" customHeight="1" x14ac:dyDescent="0.2"/>
    <row r="78" spans="1:10" ht="14.25" customHeight="1" x14ac:dyDescent="0.2"/>
    <row r="79" spans="1:10" ht="14.25" customHeight="1" x14ac:dyDescent="0.2"/>
    <row r="80" spans="1:1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sCXJmcYJo0CtURmW6uX04lwjq1xJX6yb1v4SzMcGpCmeZxBrBeAyXwSXah259mNOsdbRokavrXTt4epGzaCvMw==" saltValue="UvBcWxEOJxMQZbzshcz73g==" spinCount="100000" sheet="1" objects="1" scenarios="1"/>
  <mergeCells count="11">
    <mergeCell ref="A69:C69"/>
    <mergeCell ref="B47:G47"/>
    <mergeCell ref="B58:I58"/>
    <mergeCell ref="B59:G59"/>
    <mergeCell ref="B1:I1"/>
    <mergeCell ref="B2:G2"/>
    <mergeCell ref="B17:I17"/>
    <mergeCell ref="B18:G18"/>
    <mergeCell ref="B29:I29"/>
    <mergeCell ref="B30:G30"/>
    <mergeCell ref="B46:I46"/>
  </mergeCells>
  <phoneticPr fontId="7" type="noConversion"/>
  <pageMargins left="0.70866141732283472" right="0.70866141732283472" top="0.35433070866141736" bottom="0.35433070866141736" header="0" footer="0"/>
  <pageSetup paperSize="9" scale="88" fitToHeight="0" orientation="landscape" r:id="rId1"/>
  <rowBreaks count="4" manualBreakCount="4">
    <brk id="16" max="16383" man="1"/>
    <brk id="28" max="16383" man="1"/>
    <brk id="45" max="16383" man="1"/>
    <brk id="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999"/>
  <sheetViews>
    <sheetView workbookViewId="0">
      <selection activeCell="H13" sqref="H13"/>
    </sheetView>
  </sheetViews>
  <sheetFormatPr defaultColWidth="12.625" defaultRowHeight="15" customHeight="1" x14ac:dyDescent="0.2"/>
  <cols>
    <col min="1" max="1" width="8.5" customWidth="1"/>
    <col min="2" max="2" width="29.5" customWidth="1"/>
    <col min="3" max="3" width="72.125" hidden="1" customWidth="1"/>
    <col min="4" max="4" width="20.25" hidden="1" customWidth="1"/>
    <col min="5" max="5" width="15.875" hidden="1" customWidth="1"/>
    <col min="6" max="6" width="20.75" hidden="1" customWidth="1"/>
    <col min="7" max="7" width="25.625" customWidth="1"/>
    <col min="8" max="8" width="26" customWidth="1"/>
    <col min="9" max="9" width="26.25" customWidth="1"/>
    <col min="10" max="10" width="20.75" customWidth="1"/>
    <col min="11" max="27" width="14.375" customWidth="1"/>
  </cols>
  <sheetData>
    <row r="1" spans="1:10" ht="24.6" customHeight="1" x14ac:dyDescent="0.4">
      <c r="A1" s="97"/>
      <c r="B1" s="327" t="s">
        <v>318</v>
      </c>
      <c r="C1" s="328"/>
      <c r="D1" s="328"/>
      <c r="E1" s="328"/>
      <c r="F1" s="328"/>
      <c r="G1" s="328"/>
      <c r="H1" s="328"/>
      <c r="I1" s="329"/>
    </row>
    <row r="2" spans="1:10" ht="28.9" customHeight="1" x14ac:dyDescent="0.4">
      <c r="A2" s="69">
        <v>1</v>
      </c>
      <c r="B2" s="311" t="s">
        <v>260</v>
      </c>
      <c r="C2" s="312"/>
      <c r="D2" s="312"/>
      <c r="E2" s="312"/>
      <c r="F2" s="312"/>
      <c r="G2" s="312"/>
      <c r="H2" s="57"/>
      <c r="I2" s="39"/>
    </row>
    <row r="3" spans="1:10" ht="54.6" customHeight="1" x14ac:dyDescent="0.2">
      <c r="A3" s="40"/>
      <c r="B3" s="5" t="s">
        <v>15</v>
      </c>
      <c r="C3" s="71" t="s">
        <v>16</v>
      </c>
      <c r="D3" s="71" t="s">
        <v>17</v>
      </c>
      <c r="E3" s="71" t="s">
        <v>18</v>
      </c>
      <c r="F3" s="72" t="s">
        <v>19</v>
      </c>
      <c r="G3" s="8" t="s">
        <v>527</v>
      </c>
      <c r="H3" s="8" t="s">
        <v>528</v>
      </c>
      <c r="I3" s="8" t="s">
        <v>529</v>
      </c>
    </row>
    <row r="4" spans="1:10" ht="28.15" customHeight="1" x14ac:dyDescent="0.2">
      <c r="A4" s="41" t="s">
        <v>20</v>
      </c>
      <c r="B4" s="32" t="s">
        <v>319</v>
      </c>
      <c r="C4" s="9" t="s">
        <v>320</v>
      </c>
      <c r="D4" s="10">
        <v>1</v>
      </c>
      <c r="E4" s="10"/>
      <c r="F4" s="11"/>
      <c r="G4" s="191">
        <v>0</v>
      </c>
      <c r="H4" s="191">
        <v>0</v>
      </c>
      <c r="I4" s="191">
        <v>0</v>
      </c>
    </row>
    <row r="5" spans="1:10" ht="22.9" customHeight="1" x14ac:dyDescent="0.2">
      <c r="A5" s="41" t="s">
        <v>39</v>
      </c>
      <c r="B5" s="42" t="s">
        <v>321</v>
      </c>
      <c r="C5" s="9" t="s">
        <v>322</v>
      </c>
      <c r="D5" s="10">
        <v>1</v>
      </c>
      <c r="E5" s="10"/>
      <c r="F5" s="11"/>
      <c r="G5" s="191">
        <v>0</v>
      </c>
      <c r="H5" s="191">
        <v>0</v>
      </c>
      <c r="I5" s="191">
        <v>0</v>
      </c>
    </row>
    <row r="6" spans="1:10" ht="21" customHeight="1" x14ac:dyDescent="0.2">
      <c r="A6" s="41" t="s">
        <v>23</v>
      </c>
      <c r="B6" s="42" t="s">
        <v>323</v>
      </c>
      <c r="C6" s="9" t="s">
        <v>324</v>
      </c>
      <c r="D6" s="10">
        <v>5</v>
      </c>
      <c r="E6" s="10"/>
      <c r="F6" s="11"/>
      <c r="G6" s="191">
        <v>0</v>
      </c>
      <c r="H6" s="191">
        <v>0</v>
      </c>
      <c r="I6" s="191">
        <v>0</v>
      </c>
    </row>
    <row r="7" spans="1:10" ht="33" customHeight="1" x14ac:dyDescent="0.2">
      <c r="A7" s="41" t="s">
        <v>26</v>
      </c>
      <c r="B7" s="42" t="s">
        <v>325</v>
      </c>
      <c r="C7" s="9" t="s">
        <v>326</v>
      </c>
      <c r="D7" s="10">
        <v>2</v>
      </c>
      <c r="E7" s="10"/>
      <c r="F7" s="11"/>
      <c r="G7" s="191">
        <v>0</v>
      </c>
      <c r="H7" s="191">
        <v>0</v>
      </c>
      <c r="I7" s="191">
        <v>0</v>
      </c>
    </row>
    <row r="8" spans="1:10" ht="24" customHeight="1" x14ac:dyDescent="0.2">
      <c r="A8" s="41" t="s">
        <v>29</v>
      </c>
      <c r="B8" s="32" t="s">
        <v>327</v>
      </c>
      <c r="C8" s="9" t="s">
        <v>328</v>
      </c>
      <c r="D8" s="10">
        <v>5</v>
      </c>
      <c r="E8" s="10"/>
      <c r="F8" s="11"/>
      <c r="G8" s="191">
        <v>0</v>
      </c>
      <c r="H8" s="191">
        <v>0</v>
      </c>
      <c r="I8" s="191">
        <v>0</v>
      </c>
    </row>
    <row r="9" spans="1:10" ht="22.15" customHeight="1" x14ac:dyDescent="0.2">
      <c r="A9" s="41" t="s">
        <v>47</v>
      </c>
      <c r="B9" s="42" t="s">
        <v>329</v>
      </c>
      <c r="C9" s="9" t="s">
        <v>330</v>
      </c>
      <c r="D9" s="10">
        <v>10</v>
      </c>
      <c r="E9" s="10"/>
      <c r="F9" s="11"/>
      <c r="G9" s="191">
        <v>0</v>
      </c>
      <c r="H9" s="191">
        <v>0</v>
      </c>
      <c r="I9" s="191">
        <v>0</v>
      </c>
    </row>
    <row r="10" spans="1:10" ht="22.9" customHeight="1" x14ac:dyDescent="0.2">
      <c r="A10" s="41" t="s">
        <v>32</v>
      </c>
      <c r="B10" s="42" t="s">
        <v>331</v>
      </c>
      <c r="C10" s="9" t="s">
        <v>332</v>
      </c>
      <c r="D10" s="10">
        <v>2</v>
      </c>
      <c r="E10" s="10"/>
      <c r="F10" s="11"/>
      <c r="G10" s="191">
        <v>0</v>
      </c>
      <c r="H10" s="191">
        <v>0</v>
      </c>
      <c r="I10" s="191">
        <v>0</v>
      </c>
    </row>
    <row r="11" spans="1:10" ht="22.9" customHeight="1" x14ac:dyDescent="0.2">
      <c r="A11" s="41" t="s">
        <v>50</v>
      </c>
      <c r="B11" s="42" t="s">
        <v>333</v>
      </c>
      <c r="C11" s="9" t="s">
        <v>334</v>
      </c>
      <c r="D11" s="10">
        <v>5</v>
      </c>
      <c r="E11" s="10"/>
      <c r="F11" s="11"/>
      <c r="G11" s="191">
        <v>0</v>
      </c>
      <c r="H11" s="191">
        <v>0</v>
      </c>
      <c r="I11" s="191">
        <v>0</v>
      </c>
    </row>
    <row r="12" spans="1:10" ht="27" customHeight="1" x14ac:dyDescent="0.2">
      <c r="A12" s="41" t="s">
        <v>53</v>
      </c>
      <c r="B12" s="42" t="s">
        <v>335</v>
      </c>
      <c r="C12" s="9" t="s">
        <v>336</v>
      </c>
      <c r="D12" s="10">
        <v>10</v>
      </c>
      <c r="E12" s="10"/>
      <c r="F12" s="11"/>
      <c r="G12" s="191">
        <v>0</v>
      </c>
      <c r="H12" s="191">
        <v>0</v>
      </c>
      <c r="I12" s="191">
        <v>0</v>
      </c>
    </row>
    <row r="13" spans="1:10" ht="61.9" customHeight="1" x14ac:dyDescent="0.2">
      <c r="A13" s="40"/>
      <c r="B13" s="98" t="s">
        <v>519</v>
      </c>
      <c r="C13" s="80"/>
      <c r="D13" s="81"/>
      <c r="E13" s="80"/>
      <c r="F13" s="82">
        <f t="shared" ref="F13:I13" si="0">SUM(F4:F12)</f>
        <v>0</v>
      </c>
      <c r="G13" s="83">
        <f t="shared" si="0"/>
        <v>0</v>
      </c>
      <c r="H13" s="83">
        <f t="shared" si="0"/>
        <v>0</v>
      </c>
      <c r="I13" s="83">
        <f t="shared" si="0"/>
        <v>0</v>
      </c>
    </row>
    <row r="14" spans="1:10" ht="32.65" customHeight="1" x14ac:dyDescent="0.25">
      <c r="J14" s="99" t="s">
        <v>518</v>
      </c>
    </row>
    <row r="15" spans="1:10" s="103" customFormat="1" ht="52.15" customHeight="1" x14ac:dyDescent="0.4">
      <c r="A15" s="330"/>
      <c r="B15" s="330"/>
      <c r="C15" s="100"/>
      <c r="D15" s="100"/>
      <c r="E15" s="100"/>
      <c r="F15" s="100"/>
      <c r="G15" s="101"/>
      <c r="H15" s="101"/>
      <c r="I15" s="101"/>
      <c r="J15" s="102">
        <f>SUM(G13+H13+I13)</f>
        <v>0</v>
      </c>
    </row>
    <row r="16" spans="1:10" ht="14.25" customHeight="1" x14ac:dyDescent="0.2"/>
    <row r="17" customFormat="1" ht="14.25" customHeight="1" x14ac:dyDescent="0.2"/>
    <row r="18" customFormat="1" ht="14.25" customHeight="1" x14ac:dyDescent="0.2"/>
    <row r="19" customFormat="1" ht="14.25" customHeight="1" x14ac:dyDescent="0.2"/>
    <row r="20" customFormat="1" ht="14.25" customHeight="1" x14ac:dyDescent="0.2"/>
    <row r="21" customFormat="1" ht="14.25" customHeight="1" x14ac:dyDescent="0.2"/>
    <row r="22" customFormat="1" ht="14.25" customHeight="1" x14ac:dyDescent="0.2"/>
    <row r="23" customFormat="1" ht="14.25" customHeight="1" x14ac:dyDescent="0.2"/>
    <row r="24" customFormat="1" ht="14.25" customHeight="1" x14ac:dyDescent="0.2"/>
    <row r="25" customFormat="1" ht="14.25" customHeight="1" x14ac:dyDescent="0.2"/>
    <row r="26" customFormat="1" ht="14.25" customHeight="1" x14ac:dyDescent="0.2"/>
    <row r="27" customFormat="1" ht="14.25" customHeight="1" x14ac:dyDescent="0.2"/>
    <row r="28" customFormat="1" ht="14.25" customHeight="1" x14ac:dyDescent="0.2"/>
    <row r="29" customFormat="1" ht="14.25" customHeight="1" x14ac:dyDescent="0.2"/>
    <row r="30" customFormat="1" ht="14.25" customHeight="1" x14ac:dyDescent="0.2"/>
    <row r="31" customFormat="1" ht="14.25" customHeight="1" x14ac:dyDescent="0.2"/>
    <row r="32" customFormat="1"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ht="14.25" customHeight="1" x14ac:dyDescent="0.2"/>
    <row r="73" customFormat="1" ht="14.25" customHeight="1" x14ac:dyDescent="0.2"/>
    <row r="74" customFormat="1" ht="14.25" customHeight="1" x14ac:dyDescent="0.2"/>
    <row r="75" customFormat="1" ht="14.25" customHeight="1" x14ac:dyDescent="0.2"/>
    <row r="76" customFormat="1" ht="14.25" customHeight="1" x14ac:dyDescent="0.2"/>
    <row r="77" customFormat="1" ht="14.25" customHeight="1" x14ac:dyDescent="0.2"/>
    <row r="78" customFormat="1" ht="14.25" customHeight="1" x14ac:dyDescent="0.2"/>
    <row r="79" customFormat="1" ht="14.25" customHeight="1" x14ac:dyDescent="0.2"/>
    <row r="80" customFormat="1" ht="14.25" customHeight="1" x14ac:dyDescent="0.2"/>
    <row r="81" customFormat="1" ht="14.25" customHeight="1" x14ac:dyDescent="0.2"/>
    <row r="82" customFormat="1" ht="14.25" customHeight="1" x14ac:dyDescent="0.2"/>
    <row r="83" customFormat="1" ht="14.25" customHeight="1" x14ac:dyDescent="0.2"/>
    <row r="84" customFormat="1" ht="14.25" customHeight="1" x14ac:dyDescent="0.2"/>
    <row r="85" customFormat="1" ht="14.25" customHeight="1" x14ac:dyDescent="0.2"/>
    <row r="86" customFormat="1" ht="14.25" customHeight="1" x14ac:dyDescent="0.2"/>
    <row r="87" customFormat="1" ht="14.25" customHeight="1" x14ac:dyDescent="0.2"/>
    <row r="88" customFormat="1" ht="14.25" customHeight="1" x14ac:dyDescent="0.2"/>
    <row r="89" customFormat="1" ht="14.25" customHeight="1" x14ac:dyDescent="0.2"/>
    <row r="90" customFormat="1" ht="14.25" customHeight="1" x14ac:dyDescent="0.2"/>
    <row r="91" customFormat="1" ht="14.25" customHeight="1" x14ac:dyDescent="0.2"/>
    <row r="92" customFormat="1" ht="14.25" customHeight="1" x14ac:dyDescent="0.2"/>
    <row r="93" customFormat="1" ht="14.25" customHeight="1" x14ac:dyDescent="0.2"/>
    <row r="94" customFormat="1" ht="14.25" customHeight="1" x14ac:dyDescent="0.2"/>
    <row r="95" customFormat="1" ht="14.25" customHeight="1" x14ac:dyDescent="0.2"/>
    <row r="96" customFormat="1" ht="14.25" customHeight="1" x14ac:dyDescent="0.2"/>
    <row r="97" customFormat="1" ht="14.25" customHeight="1" x14ac:dyDescent="0.2"/>
    <row r="98" customFormat="1" ht="14.25" customHeight="1" x14ac:dyDescent="0.2"/>
    <row r="99" customFormat="1" ht="14.2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sheetData>
  <sheetProtection algorithmName="SHA-512" hashValue="UZpY3IYzdxH4Lf3b9FiQFtd/3xmT/WIZ2YUlrZU9EmHk7Oljifrb/tlAyxWMfkMZW/EinWgTlH/01w9I3X5p+g==" saltValue="afODCfeiyiXSRPxRwOD4dw==" spinCount="100000" sheet="1" objects="1" scenarios="1"/>
  <mergeCells count="3">
    <mergeCell ref="B1:I1"/>
    <mergeCell ref="B2:G2"/>
    <mergeCell ref="A15:B15"/>
  </mergeCells>
  <phoneticPr fontId="7" type="noConversion"/>
  <pageMargins left="0.70866141732283472" right="0.70866141732283472" top="0.74803149606299213" bottom="0.74803149606299213" header="0" footer="0"/>
  <pageSetup paperSize="9" scale="8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999"/>
  <sheetViews>
    <sheetView zoomScale="70" zoomScaleNormal="70" workbookViewId="0">
      <selection activeCell="G10" sqref="G10"/>
    </sheetView>
  </sheetViews>
  <sheetFormatPr defaultColWidth="12.625" defaultRowHeight="15" customHeight="1" x14ac:dyDescent="0.2"/>
  <cols>
    <col min="1" max="1" width="7.125" customWidth="1"/>
    <col min="2" max="2" width="32.75" customWidth="1"/>
    <col min="3" max="3" width="66.375" hidden="1" customWidth="1"/>
    <col min="4" max="4" width="15.75" hidden="1" customWidth="1"/>
    <col min="5" max="5" width="15.25" hidden="1" customWidth="1"/>
    <col min="6" max="6" width="17.125" hidden="1" customWidth="1"/>
    <col min="7" max="8" width="21.875" customWidth="1"/>
    <col min="9" max="9" width="23.125" customWidth="1"/>
    <col min="10" max="10" width="20" customWidth="1"/>
    <col min="11" max="27" width="14.375" customWidth="1"/>
  </cols>
  <sheetData>
    <row r="1" spans="1:9" ht="25.15" customHeight="1" x14ac:dyDescent="0.4">
      <c r="A1" s="267"/>
      <c r="B1" s="331" t="s">
        <v>337</v>
      </c>
      <c r="C1" s="332"/>
      <c r="D1" s="332"/>
      <c r="E1" s="332"/>
      <c r="F1" s="332"/>
      <c r="G1" s="332"/>
      <c r="H1" s="332"/>
      <c r="I1" s="333"/>
    </row>
    <row r="2" spans="1:9" ht="23.65" customHeight="1" x14ac:dyDescent="0.4">
      <c r="A2" s="69">
        <v>1</v>
      </c>
      <c r="B2" s="311" t="s">
        <v>155</v>
      </c>
      <c r="C2" s="312"/>
      <c r="D2" s="312"/>
      <c r="E2" s="312"/>
      <c r="F2" s="312"/>
      <c r="G2" s="312"/>
      <c r="H2" s="57"/>
      <c r="I2" s="39"/>
    </row>
    <row r="3" spans="1:9" ht="70.900000000000006" customHeight="1" x14ac:dyDescent="0.2">
      <c r="A3" s="70"/>
      <c r="B3" s="5" t="s">
        <v>15</v>
      </c>
      <c r="C3" s="71" t="s">
        <v>16</v>
      </c>
      <c r="D3" s="71" t="s">
        <v>17</v>
      </c>
      <c r="E3" s="71" t="s">
        <v>18</v>
      </c>
      <c r="F3" s="72" t="s">
        <v>19</v>
      </c>
      <c r="G3" s="8" t="s">
        <v>527</v>
      </c>
      <c r="H3" s="8" t="s">
        <v>528</v>
      </c>
      <c r="I3" s="8" t="s">
        <v>529</v>
      </c>
    </row>
    <row r="4" spans="1:9" ht="30" customHeight="1" x14ac:dyDescent="0.2">
      <c r="A4" s="104" t="s">
        <v>20</v>
      </c>
      <c r="B4" s="32" t="s">
        <v>338</v>
      </c>
      <c r="C4" s="9" t="s">
        <v>171</v>
      </c>
      <c r="D4" s="10">
        <v>1</v>
      </c>
      <c r="E4" s="10"/>
      <c r="F4" s="11"/>
      <c r="G4" s="191">
        <v>0</v>
      </c>
      <c r="H4" s="191">
        <v>0</v>
      </c>
      <c r="I4" s="191">
        <v>0</v>
      </c>
    </row>
    <row r="5" spans="1:9" ht="30" customHeight="1" x14ac:dyDescent="0.2">
      <c r="A5" s="104" t="s">
        <v>39</v>
      </c>
      <c r="B5" s="42" t="s">
        <v>339</v>
      </c>
      <c r="C5" s="9" t="s">
        <v>340</v>
      </c>
      <c r="D5" s="10">
        <v>2</v>
      </c>
      <c r="E5" s="10"/>
      <c r="F5" s="11"/>
      <c r="G5" s="191">
        <v>0</v>
      </c>
      <c r="H5" s="191">
        <v>0</v>
      </c>
      <c r="I5" s="191">
        <v>0</v>
      </c>
    </row>
    <row r="6" spans="1:9" ht="30" customHeight="1" x14ac:dyDescent="0.2">
      <c r="A6" s="104" t="s">
        <v>23</v>
      </c>
      <c r="B6" s="42" t="s">
        <v>156</v>
      </c>
      <c r="C6" s="9" t="s">
        <v>157</v>
      </c>
      <c r="D6" s="10">
        <v>8</v>
      </c>
      <c r="E6" s="10"/>
      <c r="F6" s="11"/>
      <c r="G6" s="191">
        <v>0</v>
      </c>
      <c r="H6" s="191">
        <v>0</v>
      </c>
      <c r="I6" s="191">
        <v>0</v>
      </c>
    </row>
    <row r="7" spans="1:9" ht="30" customHeight="1" x14ac:dyDescent="0.2">
      <c r="A7" s="104" t="s">
        <v>26</v>
      </c>
      <c r="B7" s="42" t="s">
        <v>63</v>
      </c>
      <c r="C7" s="9" t="s">
        <v>25</v>
      </c>
      <c r="D7" s="10">
        <v>2</v>
      </c>
      <c r="E7" s="10"/>
      <c r="F7" s="11"/>
      <c r="G7" s="191">
        <v>0</v>
      </c>
      <c r="H7" s="191">
        <v>0</v>
      </c>
      <c r="I7" s="191">
        <v>0</v>
      </c>
    </row>
    <row r="8" spans="1:9" ht="30" customHeight="1" x14ac:dyDescent="0.2">
      <c r="A8" s="104" t="s">
        <v>29</v>
      </c>
      <c r="B8" s="42" t="s">
        <v>547</v>
      </c>
      <c r="C8" s="9" t="s">
        <v>341</v>
      </c>
      <c r="D8" s="10">
        <v>5</v>
      </c>
      <c r="E8" s="10"/>
      <c r="F8" s="11"/>
      <c r="G8" s="191">
        <v>0</v>
      </c>
      <c r="H8" s="191">
        <v>0</v>
      </c>
      <c r="I8" s="191">
        <v>0</v>
      </c>
    </row>
    <row r="9" spans="1:9" ht="30" customHeight="1" x14ac:dyDescent="0.2">
      <c r="A9" s="104" t="s">
        <v>47</v>
      </c>
      <c r="B9" s="42" t="s">
        <v>181</v>
      </c>
      <c r="C9" s="9" t="s">
        <v>342</v>
      </c>
      <c r="D9" s="10">
        <v>3</v>
      </c>
      <c r="E9" s="10"/>
      <c r="F9" s="11"/>
      <c r="G9" s="191">
        <v>0</v>
      </c>
      <c r="H9" s="191">
        <v>0</v>
      </c>
      <c r="I9" s="191">
        <v>0</v>
      </c>
    </row>
    <row r="10" spans="1:9" ht="30" customHeight="1" x14ac:dyDescent="0.2">
      <c r="A10" s="104" t="s">
        <v>32</v>
      </c>
      <c r="B10" s="42" t="s">
        <v>595</v>
      </c>
      <c r="C10" s="9" t="s">
        <v>343</v>
      </c>
      <c r="D10" s="10">
        <v>1</v>
      </c>
      <c r="E10" s="10"/>
      <c r="F10" s="11"/>
      <c r="G10" s="191">
        <v>0</v>
      </c>
      <c r="H10" s="191">
        <v>0</v>
      </c>
      <c r="I10" s="191">
        <v>0</v>
      </c>
    </row>
    <row r="11" spans="1:9" ht="30" customHeight="1" x14ac:dyDescent="0.2">
      <c r="A11" s="104" t="s">
        <v>50</v>
      </c>
      <c r="B11" s="42" t="s">
        <v>78</v>
      </c>
      <c r="C11" s="9" t="s">
        <v>79</v>
      </c>
      <c r="D11" s="10">
        <v>3</v>
      </c>
      <c r="E11" s="10"/>
      <c r="F11" s="11"/>
      <c r="G11" s="191">
        <v>0</v>
      </c>
      <c r="H11" s="191">
        <v>0</v>
      </c>
      <c r="I11" s="191">
        <v>0</v>
      </c>
    </row>
    <row r="12" spans="1:9" ht="30" customHeight="1" x14ac:dyDescent="0.2">
      <c r="A12" s="104" t="s">
        <v>53</v>
      </c>
      <c r="B12" s="42" t="s">
        <v>344</v>
      </c>
      <c r="C12" s="9" t="s">
        <v>345</v>
      </c>
      <c r="D12" s="10">
        <v>5</v>
      </c>
      <c r="E12" s="10"/>
      <c r="F12" s="11"/>
      <c r="G12" s="191">
        <v>0</v>
      </c>
      <c r="H12" s="191">
        <v>0</v>
      </c>
      <c r="I12" s="191">
        <v>0</v>
      </c>
    </row>
    <row r="13" spans="1:9" ht="30" customHeight="1" x14ac:dyDescent="0.2">
      <c r="A13" s="104" t="s">
        <v>56</v>
      </c>
      <c r="B13" s="42" t="s">
        <v>346</v>
      </c>
      <c r="C13" s="9" t="s">
        <v>347</v>
      </c>
      <c r="D13" s="10">
        <v>5</v>
      </c>
      <c r="E13" s="10"/>
      <c r="F13" s="11"/>
      <c r="G13" s="191">
        <v>0</v>
      </c>
      <c r="H13" s="191">
        <v>0</v>
      </c>
      <c r="I13" s="191">
        <v>0</v>
      </c>
    </row>
    <row r="14" spans="1:9" ht="46.9" customHeight="1" x14ac:dyDescent="0.2">
      <c r="A14" s="88"/>
      <c r="B14" s="44" t="s">
        <v>35</v>
      </c>
      <c r="C14" s="45"/>
      <c r="D14" s="45"/>
      <c r="E14" s="45"/>
      <c r="F14" s="95">
        <f t="shared" ref="F14:I14" si="0">SUM(F4:F13)</f>
        <v>0</v>
      </c>
      <c r="G14" s="48">
        <f t="shared" si="0"/>
        <v>0</v>
      </c>
      <c r="H14" s="48">
        <f t="shared" si="0"/>
        <v>0</v>
      </c>
      <c r="I14" s="48">
        <f t="shared" si="0"/>
        <v>0</v>
      </c>
    </row>
    <row r="15" spans="1:9" ht="23.65" customHeight="1" x14ac:dyDescent="0.2">
      <c r="A15" s="89"/>
      <c r="B15" s="27"/>
      <c r="C15" s="25"/>
      <c r="D15" s="24"/>
      <c r="E15" s="25"/>
      <c r="F15" s="26"/>
      <c r="G15" s="28"/>
      <c r="H15" s="29"/>
      <c r="I15" s="30"/>
    </row>
    <row r="16" spans="1:9" ht="38.65" customHeight="1" x14ac:dyDescent="0.4">
      <c r="A16" s="267"/>
      <c r="B16" s="331" t="s">
        <v>337</v>
      </c>
      <c r="C16" s="332"/>
      <c r="D16" s="332"/>
      <c r="E16" s="332"/>
      <c r="F16" s="332"/>
      <c r="G16" s="332"/>
      <c r="H16" s="332"/>
      <c r="I16" s="333"/>
    </row>
    <row r="17" spans="1:9" ht="36" customHeight="1" x14ac:dyDescent="0.4">
      <c r="A17" s="69">
        <v>2</v>
      </c>
      <c r="B17" s="311" t="s">
        <v>106</v>
      </c>
      <c r="C17" s="312"/>
      <c r="D17" s="312"/>
      <c r="E17" s="312"/>
      <c r="F17" s="312"/>
      <c r="G17" s="312"/>
      <c r="H17" s="57"/>
      <c r="I17" s="39"/>
    </row>
    <row r="18" spans="1:9" ht="72" customHeight="1" x14ac:dyDescent="0.2">
      <c r="A18" s="70"/>
      <c r="B18" s="5" t="s">
        <v>15</v>
      </c>
      <c r="C18" s="71" t="s">
        <v>16</v>
      </c>
      <c r="D18" s="71" t="s">
        <v>17</v>
      </c>
      <c r="E18" s="71" t="s">
        <v>18</v>
      </c>
      <c r="F18" s="72" t="s">
        <v>19</v>
      </c>
      <c r="G18" s="8" t="s">
        <v>527</v>
      </c>
      <c r="H18" s="8" t="s">
        <v>528</v>
      </c>
      <c r="I18" s="8" t="s">
        <v>529</v>
      </c>
    </row>
    <row r="19" spans="1:9" ht="30" customHeight="1" x14ac:dyDescent="0.2">
      <c r="A19" s="104" t="s">
        <v>462</v>
      </c>
      <c r="B19" s="42" t="s">
        <v>348</v>
      </c>
      <c r="C19" s="223" t="s">
        <v>41</v>
      </c>
      <c r="D19" s="10">
        <v>2</v>
      </c>
      <c r="E19" s="10"/>
      <c r="F19" s="11"/>
      <c r="G19" s="191">
        <v>0</v>
      </c>
      <c r="H19" s="191">
        <v>0</v>
      </c>
      <c r="I19" s="191">
        <v>0</v>
      </c>
    </row>
    <row r="20" spans="1:9" ht="30" customHeight="1" x14ac:dyDescent="0.2">
      <c r="A20" s="104" t="s">
        <v>463</v>
      </c>
      <c r="B20" s="32" t="s">
        <v>37</v>
      </c>
      <c r="C20" s="9" t="s">
        <v>38</v>
      </c>
      <c r="D20" s="10">
        <v>16</v>
      </c>
      <c r="E20" s="10"/>
      <c r="F20" s="11"/>
      <c r="G20" s="191">
        <v>0</v>
      </c>
      <c r="H20" s="191">
        <v>0</v>
      </c>
      <c r="I20" s="191">
        <v>0</v>
      </c>
    </row>
    <row r="21" spans="1:9" ht="30" customHeight="1" x14ac:dyDescent="0.2">
      <c r="A21" s="104" t="s">
        <v>464</v>
      </c>
      <c r="B21" s="32" t="s">
        <v>349</v>
      </c>
      <c r="C21" s="9" t="s">
        <v>350</v>
      </c>
      <c r="D21" s="10">
        <v>2</v>
      </c>
      <c r="E21" s="10"/>
      <c r="F21" s="11"/>
      <c r="G21" s="191">
        <v>0</v>
      </c>
      <c r="H21" s="191">
        <v>0</v>
      </c>
      <c r="I21" s="191">
        <v>0</v>
      </c>
    </row>
    <row r="22" spans="1:9" ht="22.9" customHeight="1" x14ac:dyDescent="0.2">
      <c r="A22" s="84"/>
      <c r="B22" s="44" t="s">
        <v>35</v>
      </c>
      <c r="C22" s="45"/>
      <c r="D22" s="46"/>
      <c r="E22" s="45"/>
      <c r="F22" s="47">
        <f t="shared" ref="F22:I22" si="1">SUM(F19:F21)</f>
        <v>0</v>
      </c>
      <c r="G22" s="48">
        <f t="shared" si="1"/>
        <v>0</v>
      </c>
      <c r="H22" s="48">
        <f t="shared" si="1"/>
        <v>0</v>
      </c>
      <c r="I22" s="48">
        <f t="shared" si="1"/>
        <v>0</v>
      </c>
    </row>
    <row r="23" spans="1:9" ht="14.25" customHeight="1" x14ac:dyDescent="0.2">
      <c r="A23" s="89"/>
      <c r="B23" s="50"/>
      <c r="C23" s="51"/>
      <c r="D23" s="76"/>
      <c r="E23" s="51"/>
      <c r="F23" s="53"/>
      <c r="G23" s="54"/>
      <c r="H23" s="77"/>
      <c r="I23" s="55"/>
    </row>
    <row r="24" spans="1:9" ht="24" customHeight="1" x14ac:dyDescent="0.4">
      <c r="A24" s="268">
        <v>3</v>
      </c>
      <c r="B24" s="334" t="s">
        <v>351</v>
      </c>
      <c r="C24" s="335"/>
      <c r="D24" s="335"/>
      <c r="E24" s="335"/>
      <c r="F24" s="335"/>
      <c r="G24" s="335"/>
      <c r="H24" s="269"/>
      <c r="I24" s="270"/>
    </row>
    <row r="25" spans="1:9" ht="70.150000000000006" customHeight="1" x14ac:dyDescent="0.2">
      <c r="A25" s="70"/>
      <c r="B25" s="5" t="s">
        <v>15</v>
      </c>
      <c r="C25" s="71" t="s">
        <v>16</v>
      </c>
      <c r="D25" s="71" t="s">
        <v>17</v>
      </c>
      <c r="E25" s="71" t="s">
        <v>18</v>
      </c>
      <c r="F25" s="72" t="s">
        <v>19</v>
      </c>
      <c r="G25" s="8" t="s">
        <v>527</v>
      </c>
      <c r="H25" s="8" t="s">
        <v>528</v>
      </c>
      <c r="I25" s="8" t="s">
        <v>529</v>
      </c>
    </row>
    <row r="26" spans="1:9" ht="30" customHeight="1" x14ac:dyDescent="0.2">
      <c r="A26" s="104" t="s">
        <v>474</v>
      </c>
      <c r="B26" s="32" t="s">
        <v>352</v>
      </c>
      <c r="C26" s="9" t="s">
        <v>193</v>
      </c>
      <c r="D26" s="10">
        <v>1</v>
      </c>
      <c r="E26" s="10"/>
      <c r="F26" s="11"/>
      <c r="G26" s="191">
        <v>0</v>
      </c>
      <c r="H26" s="191">
        <v>0</v>
      </c>
      <c r="I26" s="191">
        <v>0</v>
      </c>
    </row>
    <row r="27" spans="1:9" ht="30" customHeight="1" x14ac:dyDescent="0.2">
      <c r="A27" s="104" t="s">
        <v>475</v>
      </c>
      <c r="B27" s="42" t="s">
        <v>547</v>
      </c>
      <c r="C27" s="9" t="s">
        <v>341</v>
      </c>
      <c r="D27" s="10">
        <v>4</v>
      </c>
      <c r="E27" s="10"/>
      <c r="F27" s="11"/>
      <c r="G27" s="191">
        <v>0</v>
      </c>
      <c r="H27" s="191">
        <v>0</v>
      </c>
      <c r="I27" s="191">
        <v>0</v>
      </c>
    </row>
    <row r="28" spans="1:9" ht="30" customHeight="1" x14ac:dyDescent="0.2">
      <c r="A28" s="104" t="s">
        <v>476</v>
      </c>
      <c r="B28" s="42" t="s">
        <v>181</v>
      </c>
      <c r="C28" s="9" t="s">
        <v>124</v>
      </c>
      <c r="D28" s="10">
        <v>6</v>
      </c>
      <c r="E28" s="10"/>
      <c r="F28" s="11"/>
      <c r="G28" s="191">
        <v>0</v>
      </c>
      <c r="H28" s="191">
        <v>0</v>
      </c>
      <c r="I28" s="191">
        <v>0</v>
      </c>
    </row>
    <row r="29" spans="1:9" ht="30" customHeight="1" x14ac:dyDescent="0.2">
      <c r="A29" s="104" t="s">
        <v>477</v>
      </c>
      <c r="B29" s="42" t="s">
        <v>595</v>
      </c>
      <c r="C29" s="9" t="s">
        <v>343</v>
      </c>
      <c r="D29" s="10">
        <v>1</v>
      </c>
      <c r="E29" s="10"/>
      <c r="F29" s="11"/>
      <c r="G29" s="191">
        <v>0</v>
      </c>
      <c r="H29" s="191">
        <v>0</v>
      </c>
      <c r="I29" s="191">
        <v>0</v>
      </c>
    </row>
    <row r="30" spans="1:9" ht="30" customHeight="1" x14ac:dyDescent="0.2">
      <c r="A30" s="104" t="s">
        <v>478</v>
      </c>
      <c r="B30" s="32" t="s">
        <v>353</v>
      </c>
      <c r="C30" s="9" t="s">
        <v>287</v>
      </c>
      <c r="D30" s="10">
        <v>4</v>
      </c>
      <c r="E30" s="10"/>
      <c r="F30" s="11"/>
      <c r="G30" s="191">
        <v>0</v>
      </c>
      <c r="H30" s="191">
        <v>0</v>
      </c>
      <c r="I30" s="191">
        <v>0</v>
      </c>
    </row>
    <row r="31" spans="1:9" ht="30" customHeight="1" x14ac:dyDescent="0.2">
      <c r="A31" s="104" t="s">
        <v>479</v>
      </c>
      <c r="B31" s="42" t="s">
        <v>354</v>
      </c>
      <c r="C31" s="9" t="s">
        <v>347</v>
      </c>
      <c r="D31" s="10">
        <v>4</v>
      </c>
      <c r="E31" s="10"/>
      <c r="F31" s="11"/>
      <c r="G31" s="191">
        <v>0</v>
      </c>
      <c r="H31" s="191">
        <v>0</v>
      </c>
      <c r="I31" s="191">
        <v>0</v>
      </c>
    </row>
    <row r="32" spans="1:9" ht="30" customHeight="1" x14ac:dyDescent="0.2">
      <c r="A32" s="104" t="s">
        <v>480</v>
      </c>
      <c r="B32" s="42" t="s">
        <v>355</v>
      </c>
      <c r="C32" s="9" t="s">
        <v>356</v>
      </c>
      <c r="D32" s="10">
        <v>4</v>
      </c>
      <c r="E32" s="10"/>
      <c r="F32" s="11"/>
      <c r="G32" s="191">
        <v>0</v>
      </c>
      <c r="H32" s="191">
        <v>0</v>
      </c>
      <c r="I32" s="191">
        <v>0</v>
      </c>
    </row>
    <row r="33" spans="1:10" ht="30" customHeight="1" x14ac:dyDescent="0.2">
      <c r="A33" s="104" t="s">
        <v>481</v>
      </c>
      <c r="B33" s="42" t="s">
        <v>344</v>
      </c>
      <c r="C33" s="9" t="s">
        <v>345</v>
      </c>
      <c r="D33" s="10">
        <v>4</v>
      </c>
      <c r="E33" s="10"/>
      <c r="F33" s="11"/>
      <c r="G33" s="191">
        <v>0</v>
      </c>
      <c r="H33" s="191">
        <v>0</v>
      </c>
      <c r="I33" s="191">
        <v>0</v>
      </c>
    </row>
    <row r="34" spans="1:10" ht="30" customHeight="1" x14ac:dyDescent="0.2">
      <c r="A34" s="104" t="s">
        <v>482</v>
      </c>
      <c r="B34" s="42" t="s">
        <v>357</v>
      </c>
      <c r="C34" s="9" t="s">
        <v>358</v>
      </c>
      <c r="D34" s="10">
        <v>5</v>
      </c>
      <c r="E34" s="10"/>
      <c r="F34" s="11"/>
      <c r="G34" s="191">
        <v>0</v>
      </c>
      <c r="H34" s="191">
        <v>0</v>
      </c>
      <c r="I34" s="191">
        <v>0</v>
      </c>
    </row>
    <row r="35" spans="1:10" ht="30" customHeight="1" x14ac:dyDescent="0.2">
      <c r="A35" s="104" t="s">
        <v>483</v>
      </c>
      <c r="B35" s="42" t="s">
        <v>359</v>
      </c>
      <c r="C35" s="9" t="s">
        <v>195</v>
      </c>
      <c r="D35" s="10">
        <v>2</v>
      </c>
      <c r="E35" s="10"/>
      <c r="F35" s="11"/>
      <c r="G35" s="191">
        <v>0</v>
      </c>
      <c r="H35" s="191">
        <v>0</v>
      </c>
      <c r="I35" s="191">
        <v>0</v>
      </c>
    </row>
    <row r="36" spans="1:10" ht="27" customHeight="1" x14ac:dyDescent="0.2">
      <c r="A36" s="88"/>
      <c r="B36" s="44" t="s">
        <v>35</v>
      </c>
      <c r="C36" s="45"/>
      <c r="D36" s="46"/>
      <c r="E36" s="45"/>
      <c r="F36" s="47">
        <f t="shared" ref="F36:I36" si="2">SUM(F26:F35)</f>
        <v>0</v>
      </c>
      <c r="G36" s="48">
        <f t="shared" si="2"/>
        <v>0</v>
      </c>
      <c r="H36" s="48">
        <f t="shared" si="2"/>
        <v>0</v>
      </c>
      <c r="I36" s="48">
        <f t="shared" si="2"/>
        <v>0</v>
      </c>
    </row>
    <row r="37" spans="1:10" ht="22.15" customHeight="1" x14ac:dyDescent="0.2">
      <c r="A37" s="33"/>
      <c r="B37" s="90"/>
      <c r="C37" s="90"/>
      <c r="D37" s="90"/>
      <c r="E37" s="90"/>
      <c r="F37" s="90"/>
      <c r="G37" s="90"/>
      <c r="H37" s="90"/>
      <c r="I37" s="91"/>
      <c r="J37" s="271" t="s">
        <v>518</v>
      </c>
    </row>
    <row r="38" spans="1:10" s="106" customFormat="1" ht="45" customHeight="1" x14ac:dyDescent="0.3">
      <c r="A38" s="313" t="s">
        <v>519</v>
      </c>
      <c r="B38" s="314"/>
      <c r="C38" s="105"/>
      <c r="D38" s="105"/>
      <c r="E38" s="105"/>
      <c r="F38" s="105"/>
      <c r="G38" s="272">
        <f>SUM(G14+G22+G36)</f>
        <v>0</v>
      </c>
      <c r="H38" s="272">
        <f>SUM(H14+H22+H36)</f>
        <v>0</v>
      </c>
      <c r="I38" s="272">
        <f>SUM(I14+I22+I36)</f>
        <v>0</v>
      </c>
      <c r="J38" s="273">
        <f>SUM(G38:I38)</f>
        <v>0</v>
      </c>
    </row>
    <row r="39" spans="1:10" ht="14.25" customHeight="1" x14ac:dyDescent="0.2"/>
    <row r="40" spans="1:10" ht="14.25" customHeight="1" x14ac:dyDescent="0.2"/>
    <row r="41" spans="1:10" ht="14.25" customHeight="1" x14ac:dyDescent="0.2"/>
    <row r="42" spans="1:10" ht="14.25" customHeight="1" x14ac:dyDescent="0.2"/>
    <row r="43" spans="1:10" ht="14.25" customHeight="1" x14ac:dyDescent="0.2"/>
    <row r="44" spans="1:10" ht="14.25" customHeight="1" x14ac:dyDescent="0.2"/>
    <row r="45" spans="1:10" ht="14.25" customHeight="1" x14ac:dyDescent="0.2"/>
    <row r="46" spans="1:10" ht="14.25" customHeight="1" x14ac:dyDescent="0.2"/>
    <row r="47" spans="1:10" ht="14.25" customHeight="1" x14ac:dyDescent="0.2"/>
    <row r="48" spans="1:10"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ht="14.25" customHeight="1" x14ac:dyDescent="0.2"/>
    <row r="73" customFormat="1" ht="14.25" customHeight="1" x14ac:dyDescent="0.2"/>
    <row r="74" customFormat="1" ht="14.25" customHeight="1" x14ac:dyDescent="0.2"/>
    <row r="75" customFormat="1" ht="14.25" customHeight="1" x14ac:dyDescent="0.2"/>
    <row r="76" customFormat="1" ht="14.25" customHeight="1" x14ac:dyDescent="0.2"/>
    <row r="77" customFormat="1" ht="14.25" customHeight="1" x14ac:dyDescent="0.2"/>
    <row r="78" customFormat="1" ht="14.25" customHeight="1" x14ac:dyDescent="0.2"/>
    <row r="79" customFormat="1" ht="14.25" customHeight="1" x14ac:dyDescent="0.2"/>
    <row r="80" customFormat="1" ht="14.25" customHeight="1" x14ac:dyDescent="0.2"/>
    <row r="81" customFormat="1" ht="14.25" customHeight="1" x14ac:dyDescent="0.2"/>
    <row r="82" customFormat="1" ht="14.25" customHeight="1" x14ac:dyDescent="0.2"/>
    <row r="83" customFormat="1" ht="14.25" customHeight="1" x14ac:dyDescent="0.2"/>
    <row r="84" customFormat="1" ht="14.25" customHeight="1" x14ac:dyDescent="0.2"/>
    <row r="85" customFormat="1" ht="14.25" customHeight="1" x14ac:dyDescent="0.2"/>
    <row r="86" customFormat="1" ht="14.25" customHeight="1" x14ac:dyDescent="0.2"/>
    <row r="87" customFormat="1" ht="14.25" customHeight="1" x14ac:dyDescent="0.2"/>
    <row r="88" customFormat="1" ht="14.25" customHeight="1" x14ac:dyDescent="0.2"/>
    <row r="89" customFormat="1" ht="14.25" customHeight="1" x14ac:dyDescent="0.2"/>
    <row r="90" customFormat="1" ht="14.25" customHeight="1" x14ac:dyDescent="0.2"/>
    <row r="91" customFormat="1" ht="14.25" customHeight="1" x14ac:dyDescent="0.2"/>
    <row r="92" customFormat="1" ht="14.25" customHeight="1" x14ac:dyDescent="0.2"/>
    <row r="93" customFormat="1" ht="14.25" customHeight="1" x14ac:dyDescent="0.2"/>
    <row r="94" customFormat="1" ht="14.25" customHeight="1" x14ac:dyDescent="0.2"/>
    <row r="95" customFormat="1" ht="14.25" customHeight="1" x14ac:dyDescent="0.2"/>
    <row r="96" customFormat="1" ht="14.25" customHeight="1" x14ac:dyDescent="0.2"/>
    <row r="97" customFormat="1" ht="14.25" customHeight="1" x14ac:dyDescent="0.2"/>
    <row r="98" customFormat="1" ht="14.25" customHeight="1" x14ac:dyDescent="0.2"/>
    <row r="99" customFormat="1" ht="14.2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sheetData>
  <sheetProtection algorithmName="SHA-512" hashValue="/oUu2A4xHp92jaOrblSMvOgvpqScO4dTrry40D00QZgBitUDeBaxv5TaMJEbp7kVZYo17DuJl/rU/Bz+aol2yw==" saltValue="7+0C/GEjmPDFoiPHB2umOw==" spinCount="100000" sheet="1" objects="1" scenarios="1"/>
  <mergeCells count="6">
    <mergeCell ref="A38:B38"/>
    <mergeCell ref="B1:I1"/>
    <mergeCell ref="B2:G2"/>
    <mergeCell ref="B16:I16"/>
    <mergeCell ref="B17:G17"/>
    <mergeCell ref="B24:G24"/>
  </mergeCells>
  <phoneticPr fontId="7" type="noConversion"/>
  <pageMargins left="0.70866141732283472" right="0.70866141732283472" top="0.74803149606299213" bottom="0.74803149606299213" header="0" footer="0"/>
  <pageSetup paperSize="9" scale="9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999"/>
  <sheetViews>
    <sheetView view="pageBreakPreview" topLeftCell="A15" zoomScale="60" zoomScaleNormal="100" workbookViewId="0">
      <selection activeCell="J21" sqref="J21"/>
    </sheetView>
  </sheetViews>
  <sheetFormatPr defaultColWidth="12.625" defaultRowHeight="15" customHeight="1" x14ac:dyDescent="0.2"/>
  <cols>
    <col min="1" max="1" width="5.75" style="94" customWidth="1"/>
    <col min="2" max="2" width="30.25" customWidth="1"/>
    <col min="3" max="3" width="66.75" hidden="1" customWidth="1"/>
    <col min="4" max="4" width="17.875" hidden="1" customWidth="1"/>
    <col min="5" max="5" width="14.125" hidden="1" customWidth="1"/>
    <col min="6" max="6" width="20.375" hidden="1" customWidth="1"/>
    <col min="7" max="7" width="18.75" customWidth="1"/>
    <col min="8" max="8" width="18.625" customWidth="1"/>
    <col min="9" max="9" width="18.875" customWidth="1"/>
    <col min="10" max="10" width="21.625" customWidth="1"/>
    <col min="11" max="27" width="14.375" customWidth="1"/>
  </cols>
  <sheetData>
    <row r="1" spans="1:9" ht="31.15" customHeight="1" x14ac:dyDescent="0.4">
      <c r="A1" s="107"/>
      <c r="B1" s="336" t="s">
        <v>360</v>
      </c>
      <c r="C1" s="337"/>
      <c r="D1" s="337"/>
      <c r="E1" s="337"/>
      <c r="F1" s="337"/>
      <c r="G1" s="337"/>
      <c r="H1" s="337"/>
      <c r="I1" s="338"/>
    </row>
    <row r="2" spans="1:9" ht="31.15" customHeight="1" x14ac:dyDescent="0.4">
      <c r="A2" s="69">
        <v>1</v>
      </c>
      <c r="B2" s="311" t="s">
        <v>351</v>
      </c>
      <c r="C2" s="312"/>
      <c r="D2" s="312"/>
      <c r="E2" s="312"/>
      <c r="F2" s="312"/>
      <c r="G2" s="312"/>
      <c r="H2" s="39"/>
      <c r="I2" s="108"/>
    </row>
    <row r="3" spans="1:9" ht="85.15" customHeight="1" x14ac:dyDescent="0.2">
      <c r="A3" s="70"/>
      <c r="B3" s="5" t="s">
        <v>15</v>
      </c>
      <c r="C3" s="71" t="s">
        <v>16</v>
      </c>
      <c r="D3" s="71" t="s">
        <v>17</v>
      </c>
      <c r="E3" s="71" t="s">
        <v>18</v>
      </c>
      <c r="F3" s="72" t="s">
        <v>19</v>
      </c>
      <c r="G3" s="8" t="s">
        <v>527</v>
      </c>
      <c r="H3" s="8" t="s">
        <v>528</v>
      </c>
      <c r="I3" s="109" t="s">
        <v>529</v>
      </c>
    </row>
    <row r="4" spans="1:9" ht="21.6" customHeight="1" x14ac:dyDescent="0.2">
      <c r="A4" s="73" t="s">
        <v>20</v>
      </c>
      <c r="B4" s="17" t="s">
        <v>181</v>
      </c>
      <c r="C4" s="9" t="s">
        <v>342</v>
      </c>
      <c r="D4" s="10">
        <v>6</v>
      </c>
      <c r="E4" s="10"/>
      <c r="F4" s="11"/>
      <c r="G4" s="191">
        <v>0</v>
      </c>
      <c r="H4" s="191">
        <v>0</v>
      </c>
      <c r="I4" s="191">
        <v>0</v>
      </c>
    </row>
    <row r="5" spans="1:9" ht="31.15" customHeight="1" x14ac:dyDescent="0.2">
      <c r="A5" s="73" t="s">
        <v>39</v>
      </c>
      <c r="B5" s="17" t="s">
        <v>361</v>
      </c>
      <c r="C5" s="9" t="s">
        <v>362</v>
      </c>
      <c r="D5" s="10">
        <v>2</v>
      </c>
      <c r="E5" s="10"/>
      <c r="F5" s="11"/>
      <c r="G5" s="191">
        <v>0</v>
      </c>
      <c r="H5" s="191">
        <v>0</v>
      </c>
      <c r="I5" s="191">
        <v>0</v>
      </c>
    </row>
    <row r="6" spans="1:9" ht="32.65" customHeight="1" x14ac:dyDescent="0.2">
      <c r="A6" s="73" t="s">
        <v>23</v>
      </c>
      <c r="B6" s="31" t="s">
        <v>363</v>
      </c>
      <c r="C6" s="9" t="s">
        <v>364</v>
      </c>
      <c r="D6" s="10">
        <v>2</v>
      </c>
      <c r="E6" s="10"/>
      <c r="F6" s="11"/>
      <c r="G6" s="191">
        <v>0</v>
      </c>
      <c r="H6" s="191">
        <v>0</v>
      </c>
      <c r="I6" s="191">
        <v>0</v>
      </c>
    </row>
    <row r="7" spans="1:9" ht="31.9" customHeight="1" x14ac:dyDescent="0.2">
      <c r="A7" s="73" t="s">
        <v>26</v>
      </c>
      <c r="B7" s="17" t="s">
        <v>355</v>
      </c>
      <c r="C7" s="9" t="s">
        <v>356</v>
      </c>
      <c r="D7" s="10">
        <v>4</v>
      </c>
      <c r="E7" s="10"/>
      <c r="F7" s="11"/>
      <c r="G7" s="191">
        <v>0</v>
      </c>
      <c r="H7" s="191">
        <v>0</v>
      </c>
      <c r="I7" s="191">
        <v>0</v>
      </c>
    </row>
    <row r="8" spans="1:9" ht="43.9" customHeight="1" x14ac:dyDescent="0.2">
      <c r="A8" s="73" t="s">
        <v>29</v>
      </c>
      <c r="B8" s="110" t="s">
        <v>523</v>
      </c>
      <c r="C8" s="9" t="s">
        <v>136</v>
      </c>
      <c r="D8" s="10">
        <v>10</v>
      </c>
      <c r="E8" s="10"/>
      <c r="F8" s="11"/>
      <c r="G8" s="191">
        <v>0</v>
      </c>
      <c r="H8" s="191">
        <v>0</v>
      </c>
      <c r="I8" s="191">
        <v>0</v>
      </c>
    </row>
    <row r="9" spans="1:9" ht="25.9" customHeight="1" x14ac:dyDescent="0.2">
      <c r="A9" s="73" t="s">
        <v>47</v>
      </c>
      <c r="B9" s="17" t="s">
        <v>365</v>
      </c>
      <c r="C9" s="9" t="s">
        <v>210</v>
      </c>
      <c r="D9" s="10">
        <v>1</v>
      </c>
      <c r="E9" s="10"/>
      <c r="F9" s="11"/>
      <c r="G9" s="191">
        <v>0</v>
      </c>
      <c r="H9" s="191">
        <v>0</v>
      </c>
      <c r="I9" s="191">
        <v>0</v>
      </c>
    </row>
    <row r="10" spans="1:9" ht="30.6" customHeight="1" x14ac:dyDescent="0.2">
      <c r="A10" s="73" t="s">
        <v>32</v>
      </c>
      <c r="B10" s="17" t="s">
        <v>366</v>
      </c>
      <c r="C10" s="9" t="s">
        <v>367</v>
      </c>
      <c r="D10" s="10">
        <v>6</v>
      </c>
      <c r="E10" s="10"/>
      <c r="F10" s="11"/>
      <c r="G10" s="191">
        <v>0</v>
      </c>
      <c r="H10" s="191">
        <v>0</v>
      </c>
      <c r="I10" s="191">
        <v>0</v>
      </c>
    </row>
    <row r="11" spans="1:9" ht="31.9" customHeight="1" x14ac:dyDescent="0.2">
      <c r="A11" s="73" t="s">
        <v>50</v>
      </c>
      <c r="B11" s="17" t="s">
        <v>368</v>
      </c>
      <c r="C11" s="9" t="s">
        <v>369</v>
      </c>
      <c r="D11" s="10" t="s">
        <v>370</v>
      </c>
      <c r="E11" s="10"/>
      <c r="F11" s="11"/>
      <c r="G11" s="191">
        <v>0</v>
      </c>
      <c r="H11" s="191">
        <v>0</v>
      </c>
      <c r="I11" s="191">
        <v>0</v>
      </c>
    </row>
    <row r="12" spans="1:9" ht="30" customHeight="1" x14ac:dyDescent="0.2">
      <c r="A12" s="84"/>
      <c r="B12" s="44" t="s">
        <v>35</v>
      </c>
      <c r="C12" s="45"/>
      <c r="D12" s="46"/>
      <c r="E12" s="45"/>
      <c r="F12" s="47">
        <f t="shared" ref="F12:I12" si="0">SUM(F4:F11)</f>
        <v>0</v>
      </c>
      <c r="G12" s="48">
        <f t="shared" si="0"/>
        <v>0</v>
      </c>
      <c r="H12" s="48">
        <f t="shared" si="0"/>
        <v>0</v>
      </c>
      <c r="I12" s="48">
        <f t="shared" si="0"/>
        <v>0</v>
      </c>
    </row>
    <row r="13" spans="1:9" ht="38.65" customHeight="1" x14ac:dyDescent="0.2">
      <c r="A13" s="75"/>
      <c r="B13" s="50"/>
      <c r="C13" s="51"/>
      <c r="D13" s="76"/>
      <c r="E13" s="51"/>
      <c r="F13" s="53"/>
      <c r="G13" s="54"/>
      <c r="H13" s="77"/>
      <c r="I13" s="55"/>
    </row>
    <row r="14" spans="1:9" ht="42.6" customHeight="1" x14ac:dyDescent="0.4">
      <c r="A14" s="107"/>
      <c r="B14" s="339" t="s">
        <v>360</v>
      </c>
      <c r="C14" s="337"/>
      <c r="D14" s="337"/>
      <c r="E14" s="337"/>
      <c r="F14" s="337"/>
      <c r="G14" s="337"/>
      <c r="H14" s="337"/>
      <c r="I14" s="338"/>
    </row>
    <row r="15" spans="1:9" ht="36" customHeight="1" x14ac:dyDescent="0.4">
      <c r="A15" s="69">
        <v>2</v>
      </c>
      <c r="B15" s="311" t="s">
        <v>371</v>
      </c>
      <c r="C15" s="312"/>
      <c r="D15" s="312"/>
      <c r="E15" s="312"/>
      <c r="F15" s="312"/>
      <c r="G15" s="312"/>
      <c r="H15" s="340"/>
      <c r="I15" s="39"/>
    </row>
    <row r="16" spans="1:9" ht="72" customHeight="1" x14ac:dyDescent="0.2">
      <c r="A16" s="70"/>
      <c r="B16" s="5" t="s">
        <v>15</v>
      </c>
      <c r="C16" s="71" t="s">
        <v>16</v>
      </c>
      <c r="D16" s="71" t="s">
        <v>17</v>
      </c>
      <c r="E16" s="71" t="s">
        <v>18</v>
      </c>
      <c r="F16" s="72" t="s">
        <v>19</v>
      </c>
      <c r="G16" s="8" t="s">
        <v>527</v>
      </c>
      <c r="H16" s="8" t="s">
        <v>528</v>
      </c>
      <c r="I16" s="8" t="s">
        <v>529</v>
      </c>
    </row>
    <row r="17" spans="1:10" ht="36.6" customHeight="1" x14ac:dyDescent="0.2">
      <c r="A17" s="104" t="s">
        <v>462</v>
      </c>
      <c r="B17" s="32" t="s">
        <v>372</v>
      </c>
      <c r="C17" s="9" t="s">
        <v>147</v>
      </c>
      <c r="D17" s="10">
        <v>2</v>
      </c>
      <c r="E17" s="10"/>
      <c r="F17" s="11"/>
      <c r="G17" s="191">
        <v>0</v>
      </c>
      <c r="H17" s="191">
        <v>0</v>
      </c>
      <c r="I17" s="191">
        <v>0</v>
      </c>
    </row>
    <row r="18" spans="1:10" ht="24.6" customHeight="1" x14ac:dyDescent="0.2">
      <c r="A18" s="104" t="s">
        <v>463</v>
      </c>
      <c r="B18" s="42" t="s">
        <v>373</v>
      </c>
      <c r="C18" s="9" t="s">
        <v>374</v>
      </c>
      <c r="D18" s="10">
        <v>2</v>
      </c>
      <c r="E18" s="10"/>
      <c r="F18" s="11"/>
      <c r="G18" s="191">
        <v>0</v>
      </c>
      <c r="H18" s="191">
        <v>0</v>
      </c>
      <c r="I18" s="191">
        <v>0</v>
      </c>
    </row>
    <row r="19" spans="1:10" ht="21" customHeight="1" x14ac:dyDescent="0.2">
      <c r="A19" s="104" t="s">
        <v>464</v>
      </c>
      <c r="B19" s="42" t="s">
        <v>375</v>
      </c>
      <c r="C19" s="9" t="s">
        <v>199</v>
      </c>
      <c r="D19" s="10">
        <v>1</v>
      </c>
      <c r="E19" s="10"/>
      <c r="F19" s="11"/>
      <c r="G19" s="191">
        <v>0</v>
      </c>
      <c r="H19" s="191">
        <v>0</v>
      </c>
      <c r="I19" s="191">
        <v>0</v>
      </c>
    </row>
    <row r="20" spans="1:10" ht="24.6" customHeight="1" x14ac:dyDescent="0.2">
      <c r="A20" s="104" t="s">
        <v>465</v>
      </c>
      <c r="B20" s="42" t="s">
        <v>376</v>
      </c>
      <c r="C20" s="9" t="s">
        <v>377</v>
      </c>
      <c r="D20" s="10">
        <v>1</v>
      </c>
      <c r="E20" s="10"/>
      <c r="F20" s="11"/>
      <c r="G20" s="191">
        <v>0</v>
      </c>
      <c r="H20" s="191">
        <v>0</v>
      </c>
      <c r="I20" s="191">
        <v>0</v>
      </c>
    </row>
    <row r="21" spans="1:10" ht="30.6" customHeight="1" x14ac:dyDescent="0.2">
      <c r="A21" s="104" t="s">
        <v>466</v>
      </c>
      <c r="B21" s="32" t="s">
        <v>378</v>
      </c>
      <c r="C21" s="9" t="s">
        <v>379</v>
      </c>
      <c r="D21" s="10">
        <v>1</v>
      </c>
      <c r="E21" s="10"/>
      <c r="F21" s="11"/>
      <c r="G21" s="191">
        <v>0</v>
      </c>
      <c r="H21" s="191">
        <v>0</v>
      </c>
      <c r="I21" s="191">
        <v>0</v>
      </c>
    </row>
    <row r="22" spans="1:10" ht="33.6" customHeight="1" x14ac:dyDescent="0.2">
      <c r="A22" s="104" t="s">
        <v>467</v>
      </c>
      <c r="B22" s="42" t="s">
        <v>380</v>
      </c>
      <c r="C22" s="9" t="s">
        <v>381</v>
      </c>
      <c r="D22" s="10">
        <v>1</v>
      </c>
      <c r="E22" s="10"/>
      <c r="F22" s="11"/>
      <c r="G22" s="191">
        <v>0</v>
      </c>
      <c r="H22" s="191">
        <v>0</v>
      </c>
      <c r="I22" s="191">
        <v>0</v>
      </c>
    </row>
    <row r="23" spans="1:10" ht="29.65" customHeight="1" x14ac:dyDescent="0.2">
      <c r="A23" s="111" t="s">
        <v>468</v>
      </c>
      <c r="B23" s="96" t="s">
        <v>382</v>
      </c>
      <c r="C23" s="60" t="s">
        <v>383</v>
      </c>
      <c r="D23" s="21">
        <v>1</v>
      </c>
      <c r="E23" s="21"/>
      <c r="F23" s="61"/>
      <c r="G23" s="192">
        <v>0</v>
      </c>
      <c r="H23" s="192">
        <v>0</v>
      </c>
      <c r="I23" s="192">
        <v>0</v>
      </c>
    </row>
    <row r="24" spans="1:10" ht="30" customHeight="1" x14ac:dyDescent="0.2">
      <c r="A24" s="70"/>
      <c r="B24" s="112" t="s">
        <v>35</v>
      </c>
      <c r="C24" s="113"/>
      <c r="D24" s="114"/>
      <c r="E24" s="113"/>
      <c r="F24" s="115">
        <f t="shared" ref="F24:I24" si="1">SUM(F17:F23)</f>
        <v>0</v>
      </c>
      <c r="G24" s="116">
        <f t="shared" si="1"/>
        <v>0</v>
      </c>
      <c r="H24" s="116">
        <f t="shared" si="1"/>
        <v>0</v>
      </c>
      <c r="I24" s="117">
        <f t="shared" si="1"/>
        <v>0</v>
      </c>
    </row>
    <row r="25" spans="1:10" ht="27" customHeight="1" x14ac:dyDescent="0.25">
      <c r="A25" s="118"/>
      <c r="B25" s="119"/>
      <c r="C25" s="120"/>
      <c r="D25" s="121"/>
      <c r="E25" s="121"/>
      <c r="F25" s="122"/>
      <c r="G25" s="123"/>
      <c r="H25" s="124"/>
      <c r="I25" s="125"/>
      <c r="J25" s="126" t="s">
        <v>518</v>
      </c>
    </row>
    <row r="26" spans="1:10" s="106" customFormat="1" ht="60" customHeight="1" x14ac:dyDescent="0.4">
      <c r="A26" s="313" t="s">
        <v>519</v>
      </c>
      <c r="B26" s="314"/>
      <c r="C26" s="105"/>
      <c r="D26" s="105"/>
      <c r="E26" s="105"/>
      <c r="F26" s="105"/>
      <c r="G26" s="127">
        <f>SUM(G12+G24)</f>
        <v>0</v>
      </c>
      <c r="H26" s="127">
        <f t="shared" ref="H26:I26" si="2">SUM(H12+H24)</f>
        <v>0</v>
      </c>
      <c r="I26" s="127">
        <f t="shared" si="2"/>
        <v>0</v>
      </c>
      <c r="J26" s="128">
        <f>SUM(G26:I26)</f>
        <v>0</v>
      </c>
    </row>
    <row r="27" spans="1:10" ht="14.25" customHeight="1" x14ac:dyDescent="0.2"/>
    <row r="28" spans="1:10" ht="14.25" customHeight="1" x14ac:dyDescent="0.2"/>
    <row r="29" spans="1:10" ht="14.25" customHeight="1" x14ac:dyDescent="0.2"/>
    <row r="30" spans="1:10" ht="14.25" customHeight="1" x14ac:dyDescent="0.2"/>
    <row r="31" spans="1:10" ht="14.25" customHeight="1" x14ac:dyDescent="0.2"/>
    <row r="32" spans="1:10"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goKJSfuVDgtysz9RtsNK7gkEwpSD0tr8J5wlC/kPwOxNDlnpwePjx93ib+ueyDiMBlAx0c/QgPF5jQ0A4BrN8g==" saltValue="VuT+COTBkJPGBVUbCuPvHw==" spinCount="100000" sheet="1" objects="1" scenarios="1"/>
  <mergeCells count="5">
    <mergeCell ref="B1:I1"/>
    <mergeCell ref="B2:G2"/>
    <mergeCell ref="B14:I14"/>
    <mergeCell ref="A26:B26"/>
    <mergeCell ref="B15:H15"/>
  </mergeCells>
  <phoneticPr fontId="7" type="noConversion"/>
  <pageMargins left="0.70866141732283472" right="0.70866141732283472" top="0.74803149606299213" bottom="0.74803149606299213" header="0" footer="0"/>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999"/>
  <sheetViews>
    <sheetView topLeftCell="G73" zoomScaleNormal="100" workbookViewId="0">
      <selection activeCell="L83" sqref="L83"/>
    </sheetView>
  </sheetViews>
  <sheetFormatPr defaultColWidth="12.625" defaultRowHeight="15" customHeight="1" x14ac:dyDescent="0.2"/>
  <cols>
    <col min="1" max="1" width="7.125" style="94" customWidth="1"/>
    <col min="2" max="2" width="56.875" customWidth="1"/>
    <col min="3" max="3" width="47.75" hidden="1" customWidth="1"/>
    <col min="4" max="4" width="12.625" hidden="1" customWidth="1"/>
    <col min="5" max="5" width="10.25" hidden="1" customWidth="1"/>
    <col min="6" max="6" width="17.25" hidden="1" customWidth="1"/>
    <col min="7" max="7" width="28.75" customWidth="1"/>
    <col min="8" max="8" width="32.375" customWidth="1"/>
    <col min="9" max="9" width="28.625" customWidth="1"/>
    <col min="10" max="10" width="24.125" customWidth="1"/>
    <col min="11" max="27" width="14.375" customWidth="1"/>
  </cols>
  <sheetData>
    <row r="1" spans="1:9" ht="17.649999999999999" customHeight="1" x14ac:dyDescent="0.4">
      <c r="A1" s="129"/>
      <c r="B1" s="345" t="s">
        <v>384</v>
      </c>
      <c r="C1" s="306"/>
      <c r="D1" s="306"/>
      <c r="E1" s="306"/>
      <c r="F1" s="306"/>
      <c r="G1" s="306"/>
      <c r="H1" s="306"/>
      <c r="I1" s="307"/>
    </row>
    <row r="2" spans="1:9" ht="20.65" customHeight="1" x14ac:dyDescent="0.4">
      <c r="A2" s="130">
        <v>1</v>
      </c>
      <c r="B2" s="346" t="s">
        <v>385</v>
      </c>
      <c r="C2" s="347"/>
      <c r="D2" s="347"/>
      <c r="E2" s="347"/>
      <c r="F2" s="347"/>
      <c r="G2" s="348"/>
      <c r="H2" s="131"/>
      <c r="I2" s="132"/>
    </row>
    <row r="3" spans="1:9" ht="95.25" customHeight="1" x14ac:dyDescent="0.2">
      <c r="A3" s="104"/>
      <c r="B3" s="19" t="s">
        <v>15</v>
      </c>
      <c r="C3" s="80" t="s">
        <v>16</v>
      </c>
      <c r="D3" s="80" t="s">
        <v>17</v>
      </c>
      <c r="E3" s="80" t="s">
        <v>18</v>
      </c>
      <c r="F3" s="133" t="s">
        <v>19</v>
      </c>
      <c r="G3" s="109" t="s">
        <v>527</v>
      </c>
      <c r="H3" s="109" t="s">
        <v>528</v>
      </c>
      <c r="I3" s="109" t="s">
        <v>529</v>
      </c>
    </row>
    <row r="4" spans="1:9" ht="33" customHeight="1" x14ac:dyDescent="0.2">
      <c r="A4" s="104" t="s">
        <v>20</v>
      </c>
      <c r="B4" s="32" t="s">
        <v>548</v>
      </c>
      <c r="C4" s="9" t="s">
        <v>79</v>
      </c>
      <c r="D4" s="10">
        <v>2</v>
      </c>
      <c r="E4" s="10"/>
      <c r="F4" s="11"/>
      <c r="G4" s="191">
        <v>0</v>
      </c>
      <c r="H4" s="191">
        <v>0</v>
      </c>
      <c r="I4" s="191">
        <v>0</v>
      </c>
    </row>
    <row r="5" spans="1:9" ht="21" customHeight="1" x14ac:dyDescent="0.2">
      <c r="A5" s="104" t="s">
        <v>39</v>
      </c>
      <c r="B5" s="32" t="s">
        <v>549</v>
      </c>
      <c r="C5" s="9" t="s">
        <v>210</v>
      </c>
      <c r="D5" s="10">
        <v>1</v>
      </c>
      <c r="E5" s="10"/>
      <c r="F5" s="11"/>
      <c r="G5" s="191">
        <v>0</v>
      </c>
      <c r="H5" s="191">
        <v>0</v>
      </c>
      <c r="I5" s="191">
        <v>0</v>
      </c>
    </row>
    <row r="6" spans="1:9" ht="30.6" customHeight="1" x14ac:dyDescent="0.2">
      <c r="A6" s="104" t="s">
        <v>23</v>
      </c>
      <c r="B6" s="32" t="s">
        <v>550</v>
      </c>
      <c r="C6" s="9" t="s">
        <v>157</v>
      </c>
      <c r="D6" s="10">
        <v>2</v>
      </c>
      <c r="E6" s="10"/>
      <c r="F6" s="11"/>
      <c r="G6" s="191">
        <v>0</v>
      </c>
      <c r="H6" s="191">
        <v>0</v>
      </c>
      <c r="I6" s="191">
        <v>0</v>
      </c>
    </row>
    <row r="7" spans="1:9" ht="24.6" customHeight="1" x14ac:dyDescent="0.2">
      <c r="A7" s="104" t="s">
        <v>26</v>
      </c>
      <c r="B7" s="32" t="s">
        <v>551</v>
      </c>
      <c r="C7" s="9" t="s">
        <v>187</v>
      </c>
      <c r="D7" s="10">
        <v>1</v>
      </c>
      <c r="E7" s="10"/>
      <c r="F7" s="11"/>
      <c r="G7" s="191">
        <v>0</v>
      </c>
      <c r="H7" s="191">
        <v>0</v>
      </c>
      <c r="I7" s="191">
        <v>0</v>
      </c>
    </row>
    <row r="8" spans="1:9" ht="28.9" customHeight="1" x14ac:dyDescent="0.2">
      <c r="A8" s="104" t="s">
        <v>29</v>
      </c>
      <c r="B8" s="32" t="s">
        <v>552</v>
      </c>
      <c r="C8" s="9" t="s">
        <v>161</v>
      </c>
      <c r="D8" s="10">
        <v>1</v>
      </c>
      <c r="E8" s="10"/>
      <c r="F8" s="11"/>
      <c r="G8" s="191">
        <v>0</v>
      </c>
      <c r="H8" s="191">
        <v>0</v>
      </c>
      <c r="I8" s="191">
        <v>0</v>
      </c>
    </row>
    <row r="9" spans="1:9" ht="32.65" customHeight="1" x14ac:dyDescent="0.2">
      <c r="A9" s="104" t="s">
        <v>47</v>
      </c>
      <c r="B9" s="32" t="s">
        <v>553</v>
      </c>
      <c r="C9" s="9" t="s">
        <v>97</v>
      </c>
      <c r="D9" s="10">
        <v>1</v>
      </c>
      <c r="E9" s="10"/>
      <c r="F9" s="11"/>
      <c r="G9" s="191">
        <v>0</v>
      </c>
      <c r="H9" s="191">
        <v>0</v>
      </c>
      <c r="I9" s="191">
        <v>0</v>
      </c>
    </row>
    <row r="10" spans="1:9" ht="28.15" customHeight="1" x14ac:dyDescent="0.2">
      <c r="A10" s="104" t="s">
        <v>32</v>
      </c>
      <c r="B10" s="32" t="s">
        <v>386</v>
      </c>
      <c r="C10" s="9" t="s">
        <v>166</v>
      </c>
      <c r="D10" s="10">
        <v>4</v>
      </c>
      <c r="E10" s="10"/>
      <c r="F10" s="11"/>
      <c r="G10" s="191">
        <v>0</v>
      </c>
      <c r="H10" s="191">
        <v>0</v>
      </c>
      <c r="I10" s="191">
        <v>0</v>
      </c>
    </row>
    <row r="11" spans="1:9" ht="25.15" customHeight="1" x14ac:dyDescent="0.2">
      <c r="A11" s="104" t="s">
        <v>50</v>
      </c>
      <c r="B11" s="32" t="s">
        <v>554</v>
      </c>
      <c r="C11" s="9" t="s">
        <v>25</v>
      </c>
      <c r="D11" s="10">
        <v>2</v>
      </c>
      <c r="E11" s="10"/>
      <c r="F11" s="11"/>
      <c r="G11" s="191">
        <v>0</v>
      </c>
      <c r="H11" s="191">
        <v>0</v>
      </c>
      <c r="I11" s="191">
        <v>0</v>
      </c>
    </row>
    <row r="12" spans="1:9" ht="19.899999999999999" customHeight="1" x14ac:dyDescent="0.2">
      <c r="A12" s="104" t="s">
        <v>53</v>
      </c>
      <c r="B12" s="32" t="s">
        <v>387</v>
      </c>
      <c r="C12" s="9" t="s">
        <v>67</v>
      </c>
      <c r="D12" s="10">
        <v>1</v>
      </c>
      <c r="E12" s="10"/>
      <c r="F12" s="11"/>
      <c r="G12" s="191">
        <v>0</v>
      </c>
      <c r="H12" s="191">
        <v>0</v>
      </c>
      <c r="I12" s="191">
        <v>0</v>
      </c>
    </row>
    <row r="13" spans="1:9" ht="16.149999999999999" customHeight="1" x14ac:dyDescent="0.2">
      <c r="A13" s="104" t="s">
        <v>56</v>
      </c>
      <c r="B13" s="32" t="s">
        <v>388</v>
      </c>
      <c r="C13" s="9" t="s">
        <v>147</v>
      </c>
      <c r="D13" s="10">
        <v>2</v>
      </c>
      <c r="E13" s="10"/>
      <c r="F13" s="11"/>
      <c r="G13" s="191">
        <v>0</v>
      </c>
      <c r="H13" s="191">
        <v>0</v>
      </c>
      <c r="I13" s="191">
        <v>0</v>
      </c>
    </row>
    <row r="14" spans="1:9" ht="19.149999999999999" customHeight="1" x14ac:dyDescent="0.2">
      <c r="A14" s="104" t="s">
        <v>59</v>
      </c>
      <c r="B14" s="32" t="s">
        <v>556</v>
      </c>
      <c r="C14" s="9" t="s">
        <v>287</v>
      </c>
      <c r="D14" s="10">
        <v>2</v>
      </c>
      <c r="E14" s="10"/>
      <c r="F14" s="11"/>
      <c r="G14" s="191">
        <v>0</v>
      </c>
      <c r="H14" s="191">
        <v>0</v>
      </c>
      <c r="I14" s="191">
        <v>0</v>
      </c>
    </row>
    <row r="15" spans="1:9" ht="17.649999999999999" customHeight="1" x14ac:dyDescent="0.2">
      <c r="A15" s="104" t="s">
        <v>62</v>
      </c>
      <c r="B15" s="32" t="s">
        <v>389</v>
      </c>
      <c r="C15" s="9" t="s">
        <v>390</v>
      </c>
      <c r="D15" s="10">
        <v>1</v>
      </c>
      <c r="E15" s="10"/>
      <c r="F15" s="11"/>
      <c r="G15" s="191">
        <v>0</v>
      </c>
      <c r="H15" s="191">
        <v>0</v>
      </c>
      <c r="I15" s="191">
        <v>0</v>
      </c>
    </row>
    <row r="16" spans="1:9" ht="23.65" customHeight="1" x14ac:dyDescent="0.2">
      <c r="A16" s="104" t="s">
        <v>65</v>
      </c>
      <c r="B16" s="32" t="s">
        <v>391</v>
      </c>
      <c r="C16" s="9" t="s">
        <v>38</v>
      </c>
      <c r="D16" s="10" t="s">
        <v>392</v>
      </c>
      <c r="E16" s="10"/>
      <c r="F16" s="11"/>
      <c r="G16" s="191">
        <v>0</v>
      </c>
      <c r="H16" s="191">
        <v>0</v>
      </c>
      <c r="I16" s="191">
        <v>0</v>
      </c>
    </row>
    <row r="17" spans="1:9" ht="21.6" customHeight="1" x14ac:dyDescent="0.2">
      <c r="A17" s="104" t="s">
        <v>68</v>
      </c>
      <c r="B17" s="32" t="s">
        <v>555</v>
      </c>
      <c r="C17" s="9" t="s">
        <v>393</v>
      </c>
      <c r="D17" s="10">
        <v>2</v>
      </c>
      <c r="E17" s="10"/>
      <c r="F17" s="11"/>
      <c r="G17" s="191">
        <v>0</v>
      </c>
      <c r="H17" s="191">
        <v>0</v>
      </c>
      <c r="I17" s="191">
        <v>0</v>
      </c>
    </row>
    <row r="18" spans="1:9" ht="16.149999999999999" customHeight="1" x14ac:dyDescent="0.2">
      <c r="A18" s="104" t="s">
        <v>71</v>
      </c>
      <c r="B18" s="32" t="s">
        <v>394</v>
      </c>
      <c r="C18" s="9" t="s">
        <v>395</v>
      </c>
      <c r="D18" s="10">
        <v>4</v>
      </c>
      <c r="E18" s="10"/>
      <c r="F18" s="11"/>
      <c r="G18" s="191">
        <v>0</v>
      </c>
      <c r="H18" s="191">
        <v>0</v>
      </c>
      <c r="I18" s="191">
        <v>0</v>
      </c>
    </row>
    <row r="19" spans="1:9" ht="25.15" customHeight="1" x14ac:dyDescent="0.2">
      <c r="A19" s="104" t="s">
        <v>74</v>
      </c>
      <c r="B19" s="32" t="s">
        <v>396</v>
      </c>
      <c r="C19" s="9" t="s">
        <v>397</v>
      </c>
      <c r="D19" s="10">
        <v>4</v>
      </c>
      <c r="E19" s="10"/>
      <c r="F19" s="11"/>
      <c r="G19" s="191">
        <v>0</v>
      </c>
      <c r="H19" s="191">
        <v>0</v>
      </c>
      <c r="I19" s="191">
        <v>0</v>
      </c>
    </row>
    <row r="20" spans="1:9" ht="16.899999999999999" customHeight="1" x14ac:dyDescent="0.2">
      <c r="A20" s="104" t="s">
        <v>104</v>
      </c>
      <c r="B20" s="32" t="s">
        <v>398</v>
      </c>
      <c r="C20" s="9" t="s">
        <v>399</v>
      </c>
      <c r="D20" s="10">
        <v>4</v>
      </c>
      <c r="E20" s="10"/>
      <c r="F20" s="11"/>
      <c r="G20" s="191">
        <v>0</v>
      </c>
      <c r="H20" s="191">
        <v>0</v>
      </c>
      <c r="I20" s="191">
        <v>0</v>
      </c>
    </row>
    <row r="21" spans="1:9" ht="24.6" customHeight="1" x14ac:dyDescent="0.2">
      <c r="A21" s="104" t="s">
        <v>77</v>
      </c>
      <c r="B21" s="32" t="s">
        <v>587</v>
      </c>
      <c r="C21" s="9" t="s">
        <v>400</v>
      </c>
      <c r="D21" s="10">
        <v>2</v>
      </c>
      <c r="E21" s="10"/>
      <c r="F21" s="11"/>
      <c r="G21" s="191">
        <v>0</v>
      </c>
      <c r="H21" s="191">
        <v>0</v>
      </c>
      <c r="I21" s="191">
        <v>0</v>
      </c>
    </row>
    <row r="22" spans="1:9" ht="28.15" customHeight="1" x14ac:dyDescent="0.2">
      <c r="A22" s="104" t="s">
        <v>80</v>
      </c>
      <c r="B22" s="32" t="s">
        <v>401</v>
      </c>
      <c r="C22" s="9" t="s">
        <v>347</v>
      </c>
      <c r="D22" s="10">
        <v>4</v>
      </c>
      <c r="E22" s="10"/>
      <c r="F22" s="11"/>
      <c r="G22" s="191">
        <v>0</v>
      </c>
      <c r="H22" s="191">
        <v>0</v>
      </c>
      <c r="I22" s="191">
        <v>0</v>
      </c>
    </row>
    <row r="23" spans="1:9" ht="28.15" customHeight="1" x14ac:dyDescent="0.2">
      <c r="A23" s="104" t="s">
        <v>83</v>
      </c>
      <c r="B23" s="32" t="s">
        <v>402</v>
      </c>
      <c r="C23" s="9" t="s">
        <v>403</v>
      </c>
      <c r="D23" s="10">
        <v>4</v>
      </c>
      <c r="E23" s="10"/>
      <c r="F23" s="11"/>
      <c r="G23" s="191">
        <v>0</v>
      </c>
      <c r="H23" s="191">
        <v>0</v>
      </c>
      <c r="I23" s="191">
        <v>0</v>
      </c>
    </row>
    <row r="24" spans="1:9" ht="24.6" customHeight="1" x14ac:dyDescent="0.2">
      <c r="A24" s="104" t="s">
        <v>86</v>
      </c>
      <c r="B24" s="32" t="s">
        <v>404</v>
      </c>
      <c r="C24" s="9" t="s">
        <v>126</v>
      </c>
      <c r="D24" s="10">
        <v>4</v>
      </c>
      <c r="E24" s="10"/>
      <c r="F24" s="11"/>
      <c r="G24" s="191">
        <v>0</v>
      </c>
      <c r="H24" s="191">
        <v>0</v>
      </c>
      <c r="I24" s="191">
        <v>0</v>
      </c>
    </row>
    <row r="25" spans="1:9" ht="24" customHeight="1" x14ac:dyDescent="0.2">
      <c r="A25" s="104" t="s">
        <v>153</v>
      </c>
      <c r="B25" s="32" t="s">
        <v>405</v>
      </c>
      <c r="C25" s="9" t="s">
        <v>267</v>
      </c>
      <c r="D25" s="10">
        <v>2</v>
      </c>
      <c r="E25" s="10"/>
      <c r="F25" s="11"/>
      <c r="G25" s="191">
        <v>0</v>
      </c>
      <c r="H25" s="191">
        <v>0</v>
      </c>
      <c r="I25" s="191">
        <v>0</v>
      </c>
    </row>
    <row r="26" spans="1:9" ht="28.15" customHeight="1" x14ac:dyDescent="0.2">
      <c r="A26" s="111" t="s">
        <v>499</v>
      </c>
      <c r="B26" s="59" t="s">
        <v>406</v>
      </c>
      <c r="C26" s="60" t="s">
        <v>264</v>
      </c>
      <c r="D26" s="21">
        <v>2</v>
      </c>
      <c r="E26" s="21"/>
      <c r="F26" s="61"/>
      <c r="G26" s="192">
        <v>0</v>
      </c>
      <c r="H26" s="192">
        <v>0</v>
      </c>
      <c r="I26" s="192">
        <v>0</v>
      </c>
    </row>
    <row r="27" spans="1:9" ht="26.65" customHeight="1" x14ac:dyDescent="0.2">
      <c r="A27" s="70"/>
      <c r="B27" s="1" t="s">
        <v>35</v>
      </c>
      <c r="C27" s="14"/>
      <c r="D27" s="14"/>
      <c r="E27" s="14"/>
      <c r="F27" s="134">
        <f>SUM(F3:F26)</f>
        <v>0</v>
      </c>
      <c r="G27" s="65">
        <f t="shared" ref="G27:I27" si="0">SUM(G4:G26)</f>
        <v>0</v>
      </c>
      <c r="H27" s="65">
        <f t="shared" si="0"/>
        <v>0</v>
      </c>
      <c r="I27" s="65">
        <f t="shared" si="0"/>
        <v>0</v>
      </c>
    </row>
    <row r="28" spans="1:9" ht="14.25" customHeight="1" x14ac:dyDescent="0.2">
      <c r="A28" s="89"/>
      <c r="B28" s="135"/>
      <c r="C28" s="135"/>
      <c r="D28" s="135"/>
      <c r="E28" s="135"/>
      <c r="F28" s="136"/>
      <c r="G28" s="28"/>
      <c r="H28" s="29"/>
      <c r="I28" s="30"/>
    </row>
    <row r="29" spans="1:9" ht="14.25" customHeight="1" x14ac:dyDescent="0.4">
      <c r="A29" s="129"/>
      <c r="B29" s="345" t="s">
        <v>384</v>
      </c>
      <c r="C29" s="306"/>
      <c r="D29" s="306"/>
      <c r="E29" s="306"/>
      <c r="F29" s="306"/>
      <c r="G29" s="306"/>
      <c r="H29" s="306"/>
      <c r="I29" s="307"/>
    </row>
    <row r="30" spans="1:9" ht="18.600000000000001" customHeight="1" x14ac:dyDescent="0.4">
      <c r="A30" s="137">
        <v>2</v>
      </c>
      <c r="B30" s="346" t="s">
        <v>407</v>
      </c>
      <c r="C30" s="347"/>
      <c r="D30" s="347"/>
      <c r="E30" s="347"/>
      <c r="F30" s="347"/>
      <c r="G30" s="348"/>
      <c r="H30" s="131"/>
      <c r="I30" s="132"/>
    </row>
    <row r="31" spans="1:9" ht="54" customHeight="1" x14ac:dyDescent="0.2">
      <c r="A31" s="70"/>
      <c r="B31" s="19" t="s">
        <v>15</v>
      </c>
      <c r="C31" s="10" t="s">
        <v>16</v>
      </c>
      <c r="D31" s="10" t="s">
        <v>17</v>
      </c>
      <c r="E31" s="10" t="s">
        <v>18</v>
      </c>
      <c r="F31" s="11" t="s">
        <v>19</v>
      </c>
      <c r="G31" s="109" t="s">
        <v>527</v>
      </c>
      <c r="H31" s="109" t="s">
        <v>528</v>
      </c>
      <c r="I31" s="109" t="s">
        <v>529</v>
      </c>
    </row>
    <row r="32" spans="1:9" ht="17.649999999999999" customHeight="1" x14ac:dyDescent="0.2">
      <c r="A32" s="104" t="s">
        <v>462</v>
      </c>
      <c r="B32" s="32" t="s">
        <v>408</v>
      </c>
      <c r="C32" s="9" t="s">
        <v>67</v>
      </c>
      <c r="D32" s="10">
        <v>8</v>
      </c>
      <c r="E32" s="10"/>
      <c r="F32" s="11"/>
      <c r="G32" s="191">
        <v>0</v>
      </c>
      <c r="H32" s="191">
        <v>0</v>
      </c>
      <c r="I32" s="191">
        <v>0</v>
      </c>
    </row>
    <row r="33" spans="1:9" ht="16.149999999999999" customHeight="1" x14ac:dyDescent="0.2">
      <c r="A33" s="104" t="s">
        <v>463</v>
      </c>
      <c r="B33" s="32" t="s">
        <v>409</v>
      </c>
      <c r="C33" s="9" t="s">
        <v>356</v>
      </c>
      <c r="D33" s="10">
        <v>20</v>
      </c>
      <c r="E33" s="10"/>
      <c r="F33" s="11"/>
      <c r="G33" s="191">
        <v>0</v>
      </c>
      <c r="H33" s="191">
        <v>0</v>
      </c>
      <c r="I33" s="191">
        <v>0</v>
      </c>
    </row>
    <row r="34" spans="1:9" ht="15.6" customHeight="1" x14ac:dyDescent="0.2">
      <c r="A34" s="104" t="s">
        <v>464</v>
      </c>
      <c r="B34" s="32" t="s">
        <v>557</v>
      </c>
      <c r="C34" s="9" t="s">
        <v>410</v>
      </c>
      <c r="D34" s="10">
        <v>2</v>
      </c>
      <c r="E34" s="10"/>
      <c r="F34" s="11"/>
      <c r="G34" s="191">
        <v>0</v>
      </c>
      <c r="H34" s="191">
        <v>0</v>
      </c>
      <c r="I34" s="191">
        <v>0</v>
      </c>
    </row>
    <row r="35" spans="1:9" ht="19.149999999999999" customHeight="1" x14ac:dyDescent="0.2">
      <c r="A35" s="70"/>
      <c r="B35" s="79" t="s">
        <v>35</v>
      </c>
      <c r="C35" s="80"/>
      <c r="D35" s="80"/>
      <c r="E35" s="80"/>
      <c r="F35" s="133">
        <f>SUM(F31:F34)</f>
        <v>0</v>
      </c>
      <c r="G35" s="83">
        <f t="shared" ref="G35:I35" si="1">SUM(G32:G34)</f>
        <v>0</v>
      </c>
      <c r="H35" s="83">
        <f t="shared" si="1"/>
        <v>0</v>
      </c>
      <c r="I35" s="83">
        <f t="shared" si="1"/>
        <v>0</v>
      </c>
    </row>
    <row r="36" spans="1:9" ht="14.25" customHeight="1" x14ac:dyDescent="0.2">
      <c r="A36" s="84"/>
      <c r="B36" s="138"/>
      <c r="C36" s="21"/>
      <c r="D36" s="21"/>
      <c r="E36" s="21"/>
      <c r="F36" s="61"/>
      <c r="G36" s="62"/>
      <c r="H36" s="86"/>
      <c r="I36" s="87"/>
    </row>
    <row r="37" spans="1:9" ht="14.25" customHeight="1" x14ac:dyDescent="0.4">
      <c r="A37" s="129"/>
      <c r="B37" s="345" t="s">
        <v>384</v>
      </c>
      <c r="C37" s="306"/>
      <c r="D37" s="306"/>
      <c r="E37" s="306"/>
      <c r="F37" s="306"/>
      <c r="G37" s="306"/>
      <c r="H37" s="306"/>
      <c r="I37" s="307"/>
    </row>
    <row r="38" spans="1:9" ht="19.899999999999999" customHeight="1" x14ac:dyDescent="0.4">
      <c r="A38" s="139">
        <v>3</v>
      </c>
      <c r="B38" s="349" t="s">
        <v>211</v>
      </c>
      <c r="C38" s="282"/>
      <c r="D38" s="282"/>
      <c r="E38" s="282"/>
      <c r="F38" s="282"/>
      <c r="G38" s="283"/>
      <c r="H38" s="140"/>
      <c r="I38" s="141"/>
    </row>
    <row r="39" spans="1:9" ht="55.9" customHeight="1" x14ac:dyDescent="0.2">
      <c r="A39" s="70"/>
      <c r="B39" s="19" t="s">
        <v>15</v>
      </c>
      <c r="C39" s="10" t="s">
        <v>16</v>
      </c>
      <c r="D39" s="10" t="s">
        <v>17</v>
      </c>
      <c r="E39" s="10" t="s">
        <v>18</v>
      </c>
      <c r="F39" s="11" t="s">
        <v>19</v>
      </c>
      <c r="G39" s="109" t="s">
        <v>527</v>
      </c>
      <c r="H39" s="109" t="s">
        <v>528</v>
      </c>
      <c r="I39" s="109" t="s">
        <v>529</v>
      </c>
    </row>
    <row r="40" spans="1:9" ht="14.25" customHeight="1" x14ac:dyDescent="0.2">
      <c r="A40" s="104" t="s">
        <v>474</v>
      </c>
      <c r="B40" s="32" t="s">
        <v>411</v>
      </c>
      <c r="C40" s="9" t="s">
        <v>412</v>
      </c>
      <c r="D40" s="10">
        <v>5</v>
      </c>
      <c r="E40" s="10"/>
      <c r="F40" s="11"/>
      <c r="G40" s="191">
        <v>0</v>
      </c>
      <c r="H40" s="191">
        <v>0</v>
      </c>
      <c r="I40" s="191">
        <v>0</v>
      </c>
    </row>
    <row r="41" spans="1:9" ht="14.25" customHeight="1" x14ac:dyDescent="0.2">
      <c r="A41" s="104" t="s">
        <v>475</v>
      </c>
      <c r="B41" s="32" t="s">
        <v>387</v>
      </c>
      <c r="C41" s="9" t="s">
        <v>67</v>
      </c>
      <c r="D41" s="10">
        <v>5</v>
      </c>
      <c r="E41" s="10"/>
      <c r="F41" s="11"/>
      <c r="G41" s="191">
        <v>0</v>
      </c>
      <c r="H41" s="191">
        <v>0</v>
      </c>
      <c r="I41" s="191">
        <v>0</v>
      </c>
    </row>
    <row r="42" spans="1:9" ht="14.25" customHeight="1" x14ac:dyDescent="0.2">
      <c r="A42" s="104" t="s">
        <v>476</v>
      </c>
      <c r="B42" s="32" t="s">
        <v>413</v>
      </c>
      <c r="C42" s="9" t="s">
        <v>414</v>
      </c>
      <c r="D42" s="10">
        <v>1</v>
      </c>
      <c r="E42" s="10"/>
      <c r="F42" s="11"/>
      <c r="G42" s="191">
        <v>0</v>
      </c>
      <c r="H42" s="191">
        <v>0</v>
      </c>
      <c r="I42" s="191">
        <v>0</v>
      </c>
    </row>
    <row r="43" spans="1:9" ht="14.25" customHeight="1" x14ac:dyDescent="0.2">
      <c r="A43" s="104" t="s">
        <v>477</v>
      </c>
      <c r="B43" s="32" t="s">
        <v>415</v>
      </c>
      <c r="C43" s="9" t="s">
        <v>183</v>
      </c>
      <c r="D43" s="10">
        <v>5</v>
      </c>
      <c r="E43" s="10"/>
      <c r="F43" s="11"/>
      <c r="G43" s="191">
        <v>0</v>
      </c>
      <c r="H43" s="191">
        <v>0</v>
      </c>
      <c r="I43" s="191">
        <v>0</v>
      </c>
    </row>
    <row r="44" spans="1:9" ht="14.25" customHeight="1" x14ac:dyDescent="0.2">
      <c r="A44" s="104" t="s">
        <v>478</v>
      </c>
      <c r="B44" s="32" t="s">
        <v>409</v>
      </c>
      <c r="C44" s="9" t="s">
        <v>356</v>
      </c>
      <c r="D44" s="10">
        <v>10</v>
      </c>
      <c r="E44" s="10"/>
      <c r="F44" s="11"/>
      <c r="G44" s="191">
        <v>0</v>
      </c>
      <c r="H44" s="191">
        <v>0</v>
      </c>
      <c r="I44" s="191">
        <v>0</v>
      </c>
    </row>
    <row r="45" spans="1:9" ht="14.25" customHeight="1" x14ac:dyDescent="0.2">
      <c r="A45" s="104" t="s">
        <v>479</v>
      </c>
      <c r="B45" s="32" t="s">
        <v>416</v>
      </c>
      <c r="C45" s="9" t="s">
        <v>185</v>
      </c>
      <c r="D45" s="10">
        <v>2</v>
      </c>
      <c r="E45" s="10"/>
      <c r="F45" s="11"/>
      <c r="G45" s="191">
        <v>0</v>
      </c>
      <c r="H45" s="191">
        <v>0</v>
      </c>
      <c r="I45" s="191">
        <v>0</v>
      </c>
    </row>
    <row r="46" spans="1:9" ht="14.25" customHeight="1" x14ac:dyDescent="0.2">
      <c r="A46" s="104" t="s">
        <v>480</v>
      </c>
      <c r="B46" s="32" t="s">
        <v>417</v>
      </c>
      <c r="C46" s="9" t="s">
        <v>418</v>
      </c>
      <c r="D46" s="10">
        <v>5</v>
      </c>
      <c r="E46" s="10"/>
      <c r="F46" s="11"/>
      <c r="G46" s="191">
        <v>0</v>
      </c>
      <c r="H46" s="191">
        <v>0</v>
      </c>
      <c r="I46" s="191">
        <v>0</v>
      </c>
    </row>
    <row r="47" spans="1:9" ht="14.25" customHeight="1" x14ac:dyDescent="0.2">
      <c r="A47" s="104" t="s">
        <v>481</v>
      </c>
      <c r="B47" s="32" t="s">
        <v>419</v>
      </c>
      <c r="C47" s="9" t="s">
        <v>420</v>
      </c>
      <c r="D47" s="10">
        <v>1</v>
      </c>
      <c r="E47" s="10"/>
      <c r="F47" s="11"/>
      <c r="G47" s="191">
        <v>0</v>
      </c>
      <c r="H47" s="191">
        <v>0</v>
      </c>
      <c r="I47" s="191">
        <v>0</v>
      </c>
    </row>
    <row r="48" spans="1:9" ht="14.25" customHeight="1" x14ac:dyDescent="0.2">
      <c r="A48" s="104" t="s">
        <v>482</v>
      </c>
      <c r="B48" s="32" t="s">
        <v>421</v>
      </c>
      <c r="C48" s="9" t="s">
        <v>422</v>
      </c>
      <c r="D48" s="10">
        <v>1</v>
      </c>
      <c r="E48" s="10"/>
      <c r="F48" s="11"/>
      <c r="G48" s="191">
        <v>0</v>
      </c>
      <c r="H48" s="191">
        <v>0</v>
      </c>
      <c r="I48" s="191">
        <v>0</v>
      </c>
    </row>
    <row r="49" spans="1:9" ht="14.25" customHeight="1" x14ac:dyDescent="0.2">
      <c r="A49" s="104" t="s">
        <v>483</v>
      </c>
      <c r="B49" s="32" t="s">
        <v>423</v>
      </c>
      <c r="C49" s="9" t="s">
        <v>38</v>
      </c>
      <c r="D49" s="10">
        <v>3</v>
      </c>
      <c r="E49" s="10"/>
      <c r="F49" s="11"/>
      <c r="G49" s="191">
        <v>0</v>
      </c>
      <c r="H49" s="191">
        <v>0</v>
      </c>
      <c r="I49" s="191">
        <v>0</v>
      </c>
    </row>
    <row r="50" spans="1:9" ht="14.25" customHeight="1" x14ac:dyDescent="0.2">
      <c r="A50" s="104" t="s">
        <v>484</v>
      </c>
      <c r="B50" s="32" t="s">
        <v>424</v>
      </c>
      <c r="C50" s="9" t="s">
        <v>425</v>
      </c>
      <c r="D50" s="10">
        <v>1</v>
      </c>
      <c r="E50" s="10"/>
      <c r="F50" s="11"/>
      <c r="G50" s="191">
        <v>0</v>
      </c>
      <c r="H50" s="191">
        <v>0</v>
      </c>
      <c r="I50" s="191">
        <v>0</v>
      </c>
    </row>
    <row r="51" spans="1:9" ht="14.25" customHeight="1" x14ac:dyDescent="0.2">
      <c r="A51" s="104" t="s">
        <v>485</v>
      </c>
      <c r="B51" s="32" t="s">
        <v>588</v>
      </c>
      <c r="C51" s="9" t="s">
        <v>410</v>
      </c>
      <c r="D51" s="10">
        <v>2</v>
      </c>
      <c r="E51" s="10"/>
      <c r="F51" s="11"/>
      <c r="G51" s="191">
        <v>0</v>
      </c>
      <c r="H51" s="191">
        <v>0</v>
      </c>
      <c r="I51" s="191">
        <v>0</v>
      </c>
    </row>
    <row r="52" spans="1:9" ht="14.25" customHeight="1" x14ac:dyDescent="0.2">
      <c r="A52" s="104" t="s">
        <v>500</v>
      </c>
      <c r="B52" s="42" t="s">
        <v>192</v>
      </c>
      <c r="C52" s="9" t="s">
        <v>193</v>
      </c>
      <c r="D52" s="10">
        <v>1</v>
      </c>
      <c r="E52" s="10"/>
      <c r="F52" s="11"/>
      <c r="G52" s="191">
        <v>0</v>
      </c>
      <c r="H52" s="191">
        <v>0</v>
      </c>
      <c r="I52" s="191">
        <v>0</v>
      </c>
    </row>
    <row r="53" spans="1:9" ht="14.25" customHeight="1" x14ac:dyDescent="0.2">
      <c r="A53" s="104" t="s">
        <v>501</v>
      </c>
      <c r="B53" s="32" t="s">
        <v>426</v>
      </c>
      <c r="C53" s="9" t="s">
        <v>390</v>
      </c>
      <c r="D53" s="10">
        <v>1</v>
      </c>
      <c r="E53" s="10"/>
      <c r="F53" s="11"/>
      <c r="G53" s="191">
        <v>0</v>
      </c>
      <c r="H53" s="191">
        <v>0</v>
      </c>
      <c r="I53" s="191">
        <v>0</v>
      </c>
    </row>
    <row r="54" spans="1:9" ht="14.25" customHeight="1" x14ac:dyDescent="0.2">
      <c r="A54" s="104" t="s">
        <v>502</v>
      </c>
      <c r="B54" s="32" t="s">
        <v>427</v>
      </c>
      <c r="C54" s="9" t="s">
        <v>428</v>
      </c>
      <c r="D54" s="10">
        <v>1</v>
      </c>
      <c r="E54" s="10"/>
      <c r="F54" s="11"/>
      <c r="G54" s="191">
        <v>0</v>
      </c>
      <c r="H54" s="191">
        <v>0</v>
      </c>
      <c r="I54" s="191">
        <v>0</v>
      </c>
    </row>
    <row r="55" spans="1:9" ht="14.25" customHeight="1" x14ac:dyDescent="0.2">
      <c r="A55" s="104" t="s">
        <v>503</v>
      </c>
      <c r="B55" s="32" t="s">
        <v>429</v>
      </c>
      <c r="C55" s="9" t="s">
        <v>187</v>
      </c>
      <c r="D55" s="10">
        <v>5</v>
      </c>
      <c r="E55" s="10"/>
      <c r="F55" s="11"/>
      <c r="G55" s="191">
        <v>0</v>
      </c>
      <c r="H55" s="191">
        <v>0</v>
      </c>
      <c r="I55" s="191">
        <v>0</v>
      </c>
    </row>
    <row r="56" spans="1:9" ht="14.25" customHeight="1" x14ac:dyDescent="0.2">
      <c r="A56" s="104" t="s">
        <v>504</v>
      </c>
      <c r="B56" s="32" t="s">
        <v>430</v>
      </c>
      <c r="C56" s="9" t="s">
        <v>431</v>
      </c>
      <c r="D56" s="10">
        <v>1</v>
      </c>
      <c r="E56" s="10"/>
      <c r="F56" s="11"/>
      <c r="G56" s="191">
        <v>0</v>
      </c>
      <c r="H56" s="191">
        <v>0</v>
      </c>
      <c r="I56" s="191">
        <v>0</v>
      </c>
    </row>
    <row r="57" spans="1:9" ht="14.25" customHeight="1" x14ac:dyDescent="0.2">
      <c r="A57" s="104" t="s">
        <v>505</v>
      </c>
      <c r="B57" s="32" t="s">
        <v>590</v>
      </c>
      <c r="C57" s="9" t="s">
        <v>432</v>
      </c>
      <c r="D57" s="10">
        <v>1</v>
      </c>
      <c r="E57" s="10"/>
      <c r="F57" s="11"/>
      <c r="G57" s="191">
        <v>0</v>
      </c>
      <c r="H57" s="191">
        <v>0</v>
      </c>
      <c r="I57" s="191">
        <v>0</v>
      </c>
    </row>
    <row r="58" spans="1:9" ht="18" customHeight="1" x14ac:dyDescent="0.2">
      <c r="A58" s="104" t="s">
        <v>506</v>
      </c>
      <c r="B58" s="32" t="s">
        <v>589</v>
      </c>
      <c r="C58" s="9" t="s">
        <v>188</v>
      </c>
      <c r="D58" s="10">
        <v>1</v>
      </c>
      <c r="E58" s="10"/>
      <c r="F58" s="11"/>
      <c r="G58" s="191">
        <v>0</v>
      </c>
      <c r="H58" s="191">
        <v>0</v>
      </c>
      <c r="I58" s="191">
        <v>0</v>
      </c>
    </row>
    <row r="59" spans="1:9" ht="18" customHeight="1" x14ac:dyDescent="0.2">
      <c r="A59" s="104" t="s">
        <v>507</v>
      </c>
      <c r="B59" s="32" t="s">
        <v>433</v>
      </c>
      <c r="C59" s="9" t="s">
        <v>434</v>
      </c>
      <c r="D59" s="10">
        <v>1</v>
      </c>
      <c r="E59" s="10"/>
      <c r="F59" s="11"/>
      <c r="G59" s="191">
        <v>0</v>
      </c>
      <c r="H59" s="191">
        <v>0</v>
      </c>
      <c r="I59" s="191">
        <v>0</v>
      </c>
    </row>
    <row r="60" spans="1:9" ht="16.149999999999999" customHeight="1" x14ac:dyDescent="0.2">
      <c r="A60" s="104" t="s">
        <v>508</v>
      </c>
      <c r="B60" s="32" t="s">
        <v>435</v>
      </c>
      <c r="C60" s="9" t="s">
        <v>324</v>
      </c>
      <c r="D60" s="10">
        <v>1</v>
      </c>
      <c r="E60" s="10"/>
      <c r="F60" s="11"/>
      <c r="G60" s="191">
        <v>0</v>
      </c>
      <c r="H60" s="191">
        <v>0</v>
      </c>
      <c r="I60" s="191">
        <v>0</v>
      </c>
    </row>
    <row r="61" spans="1:9" ht="19.899999999999999" customHeight="1" x14ac:dyDescent="0.2">
      <c r="A61" s="88"/>
      <c r="B61" s="44" t="s">
        <v>35</v>
      </c>
      <c r="C61" s="45"/>
      <c r="D61" s="45"/>
      <c r="E61" s="45"/>
      <c r="F61" s="95">
        <f t="shared" ref="F61:I61" si="2">SUM(F40:F60)</f>
        <v>0</v>
      </c>
      <c r="G61" s="48">
        <f t="shared" si="2"/>
        <v>0</v>
      </c>
      <c r="H61" s="48">
        <f t="shared" si="2"/>
        <v>0</v>
      </c>
      <c r="I61" s="48">
        <f t="shared" si="2"/>
        <v>0</v>
      </c>
    </row>
    <row r="62" spans="1:9" ht="14.25" customHeight="1" x14ac:dyDescent="0.2">
      <c r="A62" s="89"/>
      <c r="B62" s="135"/>
      <c r="C62" s="135"/>
      <c r="D62" s="135"/>
      <c r="E62" s="135"/>
      <c r="F62" s="136"/>
      <c r="G62" s="28"/>
      <c r="H62" s="29"/>
      <c r="I62" s="30"/>
    </row>
    <row r="63" spans="1:9" ht="14.25" customHeight="1" x14ac:dyDescent="0.4">
      <c r="A63" s="142"/>
      <c r="B63" s="350" t="s">
        <v>384</v>
      </c>
      <c r="C63" s="285"/>
      <c r="D63" s="285"/>
      <c r="E63" s="285"/>
      <c r="F63" s="285"/>
      <c r="G63" s="285"/>
      <c r="H63" s="285"/>
      <c r="I63" s="324"/>
    </row>
    <row r="64" spans="1:9" ht="20.65" customHeight="1" x14ac:dyDescent="0.4">
      <c r="A64" s="143">
        <v>4</v>
      </c>
      <c r="B64" s="341" t="s">
        <v>145</v>
      </c>
      <c r="C64" s="342"/>
      <c r="D64" s="342"/>
      <c r="E64" s="342"/>
      <c r="F64" s="342"/>
      <c r="G64" s="342"/>
      <c r="H64" s="2"/>
      <c r="I64" s="2"/>
    </row>
    <row r="65" spans="1:9" ht="40.15" customHeight="1" x14ac:dyDescent="0.2">
      <c r="A65" s="144"/>
      <c r="B65" s="5" t="s">
        <v>15</v>
      </c>
      <c r="C65" s="6" t="s">
        <v>16</v>
      </c>
      <c r="D65" s="6" t="s">
        <v>17</v>
      </c>
      <c r="E65" s="6" t="s">
        <v>18</v>
      </c>
      <c r="F65" s="7" t="s">
        <v>19</v>
      </c>
      <c r="G65" s="145" t="s">
        <v>531</v>
      </c>
      <c r="H65" s="145" t="s">
        <v>532</v>
      </c>
      <c r="I65" s="145" t="s">
        <v>533</v>
      </c>
    </row>
    <row r="66" spans="1:9" ht="20.65" customHeight="1" x14ac:dyDescent="0.2">
      <c r="A66" s="104" t="s">
        <v>486</v>
      </c>
      <c r="B66" s="59" t="s">
        <v>388</v>
      </c>
      <c r="C66" s="60" t="s">
        <v>436</v>
      </c>
      <c r="D66" s="21">
        <v>50</v>
      </c>
      <c r="E66" s="21"/>
      <c r="F66" s="61"/>
      <c r="G66" s="192">
        <v>0</v>
      </c>
      <c r="H66" s="192">
        <v>0</v>
      </c>
      <c r="I66" s="192">
        <v>0</v>
      </c>
    </row>
    <row r="67" spans="1:9" ht="21.6" customHeight="1" x14ac:dyDescent="0.2">
      <c r="A67" s="84"/>
      <c r="B67" s="146" t="s">
        <v>35</v>
      </c>
      <c r="C67" s="20"/>
      <c r="D67" s="20"/>
      <c r="E67" s="20"/>
      <c r="F67" s="147">
        <f t="shared" ref="F67:I67" si="3">SUM(F66)</f>
        <v>0</v>
      </c>
      <c r="G67" s="148">
        <f t="shared" si="3"/>
        <v>0</v>
      </c>
      <c r="H67" s="148">
        <f t="shared" si="3"/>
        <v>0</v>
      </c>
      <c r="I67" s="148">
        <f t="shared" si="3"/>
        <v>0</v>
      </c>
    </row>
    <row r="68" spans="1:9" ht="14.25" customHeight="1" x14ac:dyDescent="0.2">
      <c r="A68" s="89"/>
      <c r="B68" s="149"/>
      <c r="C68" s="25"/>
      <c r="D68" s="135"/>
      <c r="E68" s="135"/>
      <c r="F68" s="136"/>
      <c r="G68" s="28"/>
      <c r="H68" s="29"/>
      <c r="I68" s="30"/>
    </row>
    <row r="69" spans="1:9" ht="26.65" customHeight="1" x14ac:dyDescent="0.4">
      <c r="A69" s="143">
        <v>5</v>
      </c>
      <c r="B69" s="320" t="s">
        <v>148</v>
      </c>
      <c r="C69" s="321"/>
      <c r="D69" s="321"/>
      <c r="E69" s="321"/>
      <c r="F69" s="321"/>
      <c r="G69" s="321"/>
      <c r="H69" s="150"/>
      <c r="I69" s="151"/>
    </row>
    <row r="70" spans="1:9" ht="59.65" customHeight="1" x14ac:dyDescent="0.2">
      <c r="A70" s="70"/>
      <c r="B70" s="5" t="s">
        <v>15</v>
      </c>
      <c r="C70" s="6" t="s">
        <v>16</v>
      </c>
      <c r="D70" s="6" t="s">
        <v>17</v>
      </c>
      <c r="E70" s="6" t="s">
        <v>18</v>
      </c>
      <c r="F70" s="7" t="s">
        <v>19</v>
      </c>
      <c r="G70" s="8" t="s">
        <v>527</v>
      </c>
      <c r="H70" s="8" t="s">
        <v>528</v>
      </c>
      <c r="I70" s="8" t="s">
        <v>529</v>
      </c>
    </row>
    <row r="71" spans="1:9" ht="16.899999999999999" customHeight="1" x14ac:dyDescent="0.2">
      <c r="A71" s="104" t="s">
        <v>493</v>
      </c>
      <c r="B71" s="32" t="s">
        <v>437</v>
      </c>
      <c r="C71" s="9" t="s">
        <v>438</v>
      </c>
      <c r="D71" s="10">
        <v>10</v>
      </c>
      <c r="E71" s="10"/>
      <c r="F71" s="11"/>
      <c r="G71" s="191">
        <v>0</v>
      </c>
      <c r="H71" s="191">
        <v>0</v>
      </c>
      <c r="I71" s="191">
        <v>0</v>
      </c>
    </row>
    <row r="72" spans="1:9" ht="16.149999999999999" customHeight="1" x14ac:dyDescent="0.2">
      <c r="A72" s="104" t="s">
        <v>494</v>
      </c>
      <c r="B72" s="32" t="s">
        <v>439</v>
      </c>
      <c r="C72" s="9" t="s">
        <v>440</v>
      </c>
      <c r="D72" s="10">
        <v>10</v>
      </c>
      <c r="E72" s="10"/>
      <c r="F72" s="11"/>
      <c r="G72" s="191">
        <v>0</v>
      </c>
      <c r="H72" s="191">
        <v>0</v>
      </c>
      <c r="I72" s="191">
        <v>0</v>
      </c>
    </row>
    <row r="73" spans="1:9" ht="18" customHeight="1" x14ac:dyDescent="0.2">
      <c r="A73" s="104" t="s">
        <v>495</v>
      </c>
      <c r="B73" s="32" t="s">
        <v>441</v>
      </c>
      <c r="C73" s="9" t="s">
        <v>281</v>
      </c>
      <c r="D73" s="10">
        <v>20</v>
      </c>
      <c r="E73" s="10"/>
      <c r="F73" s="11"/>
      <c r="G73" s="191">
        <v>0</v>
      </c>
      <c r="H73" s="191">
        <v>0</v>
      </c>
      <c r="I73" s="191">
        <v>0</v>
      </c>
    </row>
    <row r="74" spans="1:9" ht="18" customHeight="1" x14ac:dyDescent="0.2">
      <c r="A74" s="104" t="s">
        <v>496</v>
      </c>
      <c r="B74" s="32" t="s">
        <v>558</v>
      </c>
      <c r="C74" s="9" t="s">
        <v>393</v>
      </c>
      <c r="D74" s="10">
        <v>10</v>
      </c>
      <c r="E74" s="10"/>
      <c r="F74" s="11"/>
      <c r="G74" s="191">
        <v>0</v>
      </c>
      <c r="H74" s="191">
        <v>0</v>
      </c>
      <c r="I74" s="191">
        <v>0</v>
      </c>
    </row>
    <row r="75" spans="1:9" ht="17.649999999999999" customHeight="1" x14ac:dyDescent="0.2">
      <c r="A75" s="104" t="s">
        <v>497</v>
      </c>
      <c r="B75" s="32" t="s">
        <v>105</v>
      </c>
      <c r="C75" s="9" t="s">
        <v>93</v>
      </c>
      <c r="D75" s="10">
        <v>4</v>
      </c>
      <c r="E75" s="10"/>
      <c r="F75" s="11"/>
      <c r="G75" s="191">
        <v>0</v>
      </c>
      <c r="H75" s="191">
        <v>0</v>
      </c>
      <c r="I75" s="191">
        <v>0</v>
      </c>
    </row>
    <row r="76" spans="1:9" ht="18" customHeight="1" x14ac:dyDescent="0.2">
      <c r="A76" s="104" t="s">
        <v>498</v>
      </c>
      <c r="B76" s="32" t="s">
        <v>442</v>
      </c>
      <c r="C76" s="9" t="s">
        <v>147</v>
      </c>
      <c r="D76" s="10">
        <v>3</v>
      </c>
      <c r="E76" s="10"/>
      <c r="F76" s="11"/>
      <c r="G76" s="191">
        <v>0</v>
      </c>
      <c r="H76" s="191">
        <v>0</v>
      </c>
      <c r="I76" s="191">
        <v>0</v>
      </c>
    </row>
    <row r="77" spans="1:9" ht="16.899999999999999" customHeight="1" x14ac:dyDescent="0.2">
      <c r="A77" s="104" t="s">
        <v>509</v>
      </c>
      <c r="B77" s="32" t="s">
        <v>443</v>
      </c>
      <c r="C77" s="9" t="s">
        <v>444</v>
      </c>
      <c r="D77" s="10">
        <v>6</v>
      </c>
      <c r="E77" s="10"/>
      <c r="F77" s="11"/>
      <c r="G77" s="191">
        <v>0</v>
      </c>
      <c r="H77" s="191">
        <v>0</v>
      </c>
      <c r="I77" s="191">
        <v>0</v>
      </c>
    </row>
    <row r="78" spans="1:9" ht="22.9" customHeight="1" x14ac:dyDescent="0.2">
      <c r="A78" s="104" t="s">
        <v>510</v>
      </c>
      <c r="B78" s="32" t="s">
        <v>445</v>
      </c>
      <c r="C78" s="9" t="s">
        <v>234</v>
      </c>
      <c r="D78" s="10">
        <v>2</v>
      </c>
      <c r="E78" s="10"/>
      <c r="F78" s="11"/>
      <c r="G78" s="191">
        <v>0</v>
      </c>
      <c r="H78" s="191">
        <v>0</v>
      </c>
      <c r="I78" s="191">
        <v>0</v>
      </c>
    </row>
    <row r="79" spans="1:9" ht="17.649999999999999" customHeight="1" x14ac:dyDescent="0.2">
      <c r="A79" s="104" t="s">
        <v>511</v>
      </c>
      <c r="B79" s="32" t="s">
        <v>446</v>
      </c>
      <c r="C79" s="9" t="s">
        <v>447</v>
      </c>
      <c r="D79" s="10">
        <v>2</v>
      </c>
      <c r="E79" s="10"/>
      <c r="F79" s="11"/>
      <c r="G79" s="191">
        <v>0</v>
      </c>
      <c r="H79" s="191">
        <v>0</v>
      </c>
      <c r="I79" s="191">
        <v>0</v>
      </c>
    </row>
    <row r="80" spans="1:9" ht="18" customHeight="1" x14ac:dyDescent="0.2">
      <c r="A80" s="104" t="s">
        <v>512</v>
      </c>
      <c r="B80" s="32" t="s">
        <v>235</v>
      </c>
      <c r="C80" s="9" t="s">
        <v>448</v>
      </c>
      <c r="D80" s="10">
        <v>2</v>
      </c>
      <c r="E80" s="10"/>
      <c r="F80" s="11"/>
      <c r="G80" s="191">
        <v>0</v>
      </c>
      <c r="H80" s="191">
        <v>0</v>
      </c>
      <c r="I80" s="191">
        <v>0</v>
      </c>
    </row>
    <row r="81" spans="1:10" ht="19.899999999999999" customHeight="1" x14ac:dyDescent="0.2">
      <c r="A81" s="104" t="s">
        <v>513</v>
      </c>
      <c r="B81" s="32" t="s">
        <v>449</v>
      </c>
      <c r="C81" s="9" t="s">
        <v>450</v>
      </c>
      <c r="D81" s="10">
        <v>2</v>
      </c>
      <c r="E81" s="10"/>
      <c r="F81" s="11"/>
      <c r="G81" s="191">
        <v>0</v>
      </c>
      <c r="H81" s="191">
        <v>0</v>
      </c>
      <c r="I81" s="191">
        <v>0</v>
      </c>
    </row>
    <row r="82" spans="1:10" ht="18.600000000000001" customHeight="1" x14ac:dyDescent="0.2">
      <c r="A82" s="104" t="s">
        <v>514</v>
      </c>
      <c r="B82" s="32" t="s">
        <v>451</v>
      </c>
      <c r="C82" s="9" t="s">
        <v>452</v>
      </c>
      <c r="D82" s="10">
        <v>2</v>
      </c>
      <c r="E82" s="10"/>
      <c r="F82" s="11"/>
      <c r="G82" s="191">
        <v>0</v>
      </c>
      <c r="H82" s="191">
        <v>0</v>
      </c>
      <c r="I82" s="191">
        <v>0</v>
      </c>
    </row>
    <row r="83" spans="1:10" ht="28.9" customHeight="1" x14ac:dyDescent="0.25">
      <c r="A83" s="88"/>
      <c r="B83" s="44" t="s">
        <v>35</v>
      </c>
      <c r="C83" s="45"/>
      <c r="D83" s="80"/>
      <c r="E83" s="80"/>
      <c r="F83" s="133">
        <f t="shared" ref="F83:I83" si="4">SUM(F71:F82)</f>
        <v>0</v>
      </c>
      <c r="G83" s="83">
        <f t="shared" si="4"/>
        <v>0</v>
      </c>
      <c r="H83" s="83">
        <f t="shared" si="4"/>
        <v>0</v>
      </c>
      <c r="I83" s="83">
        <f t="shared" si="4"/>
        <v>0</v>
      </c>
      <c r="J83" s="99" t="s">
        <v>518</v>
      </c>
    </row>
    <row r="84" spans="1:10" ht="43.9" customHeight="1" x14ac:dyDescent="0.4">
      <c r="A84" s="152"/>
      <c r="B84" s="351" t="s">
        <v>519</v>
      </c>
      <c r="C84" s="352"/>
      <c r="D84" s="19"/>
      <c r="E84" s="80"/>
      <c r="F84" s="133"/>
      <c r="G84" s="153">
        <f>SUM(G27+G35+G61+G67+G83)</f>
        <v>0</v>
      </c>
      <c r="H84" s="153">
        <f t="shared" ref="H84:I84" si="5">SUM(H27+H35+H61+H67+H83)</f>
        <v>0</v>
      </c>
      <c r="I84" s="153">
        <f t="shared" si="5"/>
        <v>0</v>
      </c>
      <c r="J84" s="154">
        <f>SUM(G84:I84)</f>
        <v>0</v>
      </c>
    </row>
    <row r="85" spans="1:10" ht="14.25" customHeight="1" x14ac:dyDescent="0.2">
      <c r="A85" s="152"/>
      <c r="B85" s="155"/>
      <c r="C85" s="156"/>
      <c r="D85" s="15"/>
      <c r="E85" s="9"/>
      <c r="F85" s="16"/>
      <c r="G85" s="13"/>
      <c r="H85" s="157"/>
      <c r="I85" s="18"/>
    </row>
    <row r="86" spans="1:10" ht="14.25" customHeight="1" x14ac:dyDescent="0.25">
      <c r="A86" s="158"/>
      <c r="B86" s="159" t="s">
        <v>534</v>
      </c>
      <c r="C86" s="160" t="s">
        <v>453</v>
      </c>
      <c r="D86" s="15"/>
      <c r="E86" s="9"/>
      <c r="F86" s="16"/>
      <c r="G86" s="161" t="s">
        <v>454</v>
      </c>
      <c r="H86" s="161" t="s">
        <v>455</v>
      </c>
      <c r="I86" s="161" t="s">
        <v>456</v>
      </c>
      <c r="J86" s="162" t="s">
        <v>591</v>
      </c>
    </row>
    <row r="87" spans="1:10" ht="14.25" customHeight="1" x14ac:dyDescent="0.25">
      <c r="A87" s="70">
        <v>1</v>
      </c>
      <c r="B87" s="4" t="s">
        <v>536</v>
      </c>
      <c r="C87" s="163" t="s">
        <v>12</v>
      </c>
      <c r="D87" s="15"/>
      <c r="E87" s="10"/>
      <c r="F87" s="16"/>
      <c r="G87" s="164">
        <f>SUM(FAKKEL!I24,FAKKEL!I32,FAKKEL!I51,FAKKEL!I58,FAKKEL!I68,FAKKEL!I80,FAKKEL!I96,FAKKEL!I102,FAKKEL!I109)</f>
        <v>0</v>
      </c>
      <c r="H87" s="164">
        <f>SUM(FAKKEL!J24,FAKKEL!J32,FAKKEL!J51,FAKKEL!J58,FAKKEL!J68,FAKKEL!J80,FAKKEL!J96,FAKKEL!J102,FAKKEL!J109)</f>
        <v>0</v>
      </c>
      <c r="I87" s="164">
        <f>SUM(FAKKEL!K24,FAKKEL!K32,FAKKEL!K51,FAKKEL!K58,FAKKEL!K68,FAKKEL!K80,FAKKEL!K96,FAKKEL!K102,FAKKEL!K109)</f>
        <v>0</v>
      </c>
      <c r="J87" s="165">
        <f>SUM(G87:I87)</f>
        <v>0</v>
      </c>
    </row>
    <row r="88" spans="1:10" ht="14.25" customHeight="1" x14ac:dyDescent="0.25">
      <c r="A88" s="70">
        <v>2</v>
      </c>
      <c r="B88" s="4" t="s">
        <v>516</v>
      </c>
      <c r="C88" s="166" t="s">
        <v>154</v>
      </c>
      <c r="D88" s="15"/>
      <c r="E88" s="10"/>
      <c r="F88" s="16"/>
      <c r="G88" s="167">
        <f>SUM('JOHAN SLABBERT'!G19,'JOHAN SLABBERT'!G36,'JOHAN SLABBERT'!G46)</f>
        <v>0</v>
      </c>
      <c r="H88" s="167">
        <f>SUM('JOHAN SLABBERT'!H19,'JOHAN SLABBERT'!H36,'JOHAN SLABBERT'!H46)</f>
        <v>0</v>
      </c>
      <c r="I88" s="167">
        <f>SUM('JOHAN SLABBERT'!I19,'JOHAN SLABBERT'!I36,'JOHAN SLABBERT'!I46)</f>
        <v>0</v>
      </c>
      <c r="J88" s="165">
        <f t="shared" ref="J88:J95" si="6">SUM(G88:I88)</f>
        <v>0</v>
      </c>
    </row>
    <row r="89" spans="1:10" ht="14.25" customHeight="1" x14ac:dyDescent="0.25">
      <c r="A89" s="70">
        <v>3</v>
      </c>
      <c r="B89" s="168" t="s">
        <v>517</v>
      </c>
      <c r="C89" s="169" t="s">
        <v>204</v>
      </c>
      <c r="D89" s="15"/>
      <c r="E89" s="10"/>
      <c r="F89" s="16"/>
      <c r="G89" s="170">
        <f>SUM(NOBILIS!G10,NOBILIS!G24,NOBILIS!G39)</f>
        <v>0</v>
      </c>
      <c r="H89" s="170">
        <f>SUM(NOBILIS!H10,NOBILIS!H24,NOBILIS!H39)</f>
        <v>0</v>
      </c>
      <c r="I89" s="170">
        <f>SUM(NOBILIS!I10,NOBILIS!I24,NOBILIS!I39)</f>
        <v>0</v>
      </c>
      <c r="J89" s="165">
        <f t="shared" si="6"/>
        <v>0</v>
      </c>
    </row>
    <row r="90" spans="1:10" ht="14.25" customHeight="1" x14ac:dyDescent="0.25">
      <c r="A90" s="70">
        <v>4</v>
      </c>
      <c r="B90" s="168" t="s">
        <v>521</v>
      </c>
      <c r="C90" s="171" t="s">
        <v>238</v>
      </c>
      <c r="D90" s="15"/>
      <c r="E90" s="10"/>
      <c r="F90" s="16"/>
      <c r="G90" s="172">
        <f>SUM(ORION!G15,ORION!G27,ORION!G44,ORION!G56,ORION!G67)</f>
        <v>0</v>
      </c>
      <c r="H90" s="172">
        <f>SUM(ORION!H15,ORION!H27,ORION!H44,ORION!H56,ORION!H67)</f>
        <v>0</v>
      </c>
      <c r="I90" s="172">
        <f>SUM(ORION!I15,ORION!I27,ORION!I44,ORION!I56,ORION!I67)</f>
        <v>0</v>
      </c>
      <c r="J90" s="165">
        <f t="shared" si="6"/>
        <v>0</v>
      </c>
    </row>
    <row r="91" spans="1:10" ht="14.25" customHeight="1" x14ac:dyDescent="0.25">
      <c r="A91" s="70">
        <v>5</v>
      </c>
      <c r="B91" s="168" t="s">
        <v>522</v>
      </c>
      <c r="C91" s="173" t="s">
        <v>318</v>
      </c>
      <c r="D91" s="15"/>
      <c r="E91" s="10"/>
      <c r="F91" s="16"/>
      <c r="G91" s="174">
        <f>SUM(QELO!G13)</f>
        <v>0</v>
      </c>
      <c r="H91" s="174">
        <f>SUM(QELO!H13)</f>
        <v>0</v>
      </c>
      <c r="I91" s="174">
        <f>SUM(QELO!I13)</f>
        <v>0</v>
      </c>
      <c r="J91" s="165">
        <f t="shared" si="6"/>
        <v>0</v>
      </c>
    </row>
    <row r="92" spans="1:10" ht="14.25" customHeight="1" x14ac:dyDescent="0.25">
      <c r="A92" s="70">
        <v>6</v>
      </c>
      <c r="B92" s="168" t="s">
        <v>524</v>
      </c>
      <c r="C92" s="175" t="s">
        <v>337</v>
      </c>
      <c r="D92" s="15"/>
      <c r="E92" s="10"/>
      <c r="F92" s="16"/>
      <c r="G92" s="176">
        <f>SUM(MALUTI!G14,MALUTI!G22,MALUTI!G36)</f>
        <v>0</v>
      </c>
      <c r="H92" s="176">
        <f>SUM(MALUTI!H14,MALUTI!H22,MALUTI!H36)</f>
        <v>0</v>
      </c>
      <c r="I92" s="176">
        <f>SUM(MALUTI!I14,MALUTI!I22,MALUTI!I36)</f>
        <v>0</v>
      </c>
      <c r="J92" s="165">
        <f t="shared" si="6"/>
        <v>0</v>
      </c>
    </row>
    <row r="93" spans="1:10" ht="14.25" customHeight="1" x14ac:dyDescent="0.25">
      <c r="A93" s="70">
        <v>7</v>
      </c>
      <c r="B93" s="168" t="s">
        <v>525</v>
      </c>
      <c r="C93" s="173" t="s">
        <v>360</v>
      </c>
      <c r="D93" s="12"/>
      <c r="E93" s="10"/>
      <c r="F93" s="16"/>
      <c r="G93" s="177">
        <f>SUM(LADYBRAND!G12,LADYBRAND!G24)</f>
        <v>0</v>
      </c>
      <c r="H93" s="177">
        <f>SUM(LADYBRAND!H12,LADYBRAND!H24)</f>
        <v>0</v>
      </c>
      <c r="I93" s="177">
        <f>SUM(LADYBRAND!I12,LADYBRAND!I24)</f>
        <v>0</v>
      </c>
      <c r="J93" s="165">
        <f t="shared" si="6"/>
        <v>0</v>
      </c>
    </row>
    <row r="94" spans="1:10" ht="14.25" customHeight="1" x14ac:dyDescent="0.25">
      <c r="A94" s="70">
        <v>8</v>
      </c>
      <c r="B94" s="168" t="s">
        <v>526</v>
      </c>
      <c r="C94" s="178" t="s">
        <v>457</v>
      </c>
      <c r="D94" s="12"/>
      <c r="E94" s="10"/>
      <c r="F94" s="16"/>
      <c r="G94" s="179">
        <f t="shared" ref="G94:I94" si="7">SUM(G27,G35,G61,G67,G83)</f>
        <v>0</v>
      </c>
      <c r="H94" s="179">
        <f t="shared" si="7"/>
        <v>0</v>
      </c>
      <c r="I94" s="179">
        <f t="shared" si="7"/>
        <v>0</v>
      </c>
      <c r="J94" s="165">
        <f t="shared" si="6"/>
        <v>0</v>
      </c>
    </row>
    <row r="95" spans="1:10" ht="31.9" customHeight="1" x14ac:dyDescent="0.25">
      <c r="A95" s="158"/>
      <c r="B95" s="180" t="s">
        <v>535</v>
      </c>
      <c r="C95" s="181" t="s">
        <v>458</v>
      </c>
      <c r="D95" s="15"/>
      <c r="E95" s="10"/>
      <c r="F95" s="16"/>
      <c r="G95" s="182">
        <f t="shared" ref="G95:I95" si="8">SUM(G87:G94)</f>
        <v>0</v>
      </c>
      <c r="H95" s="182">
        <f t="shared" si="8"/>
        <v>0</v>
      </c>
      <c r="I95" s="182">
        <f t="shared" si="8"/>
        <v>0</v>
      </c>
      <c r="J95" s="165">
        <f t="shared" si="6"/>
        <v>0</v>
      </c>
    </row>
    <row r="96" spans="1:10" ht="14.25" customHeight="1" x14ac:dyDescent="0.2"/>
    <row r="97" spans="1:9" s="3" customFormat="1" ht="61.9" customHeight="1" x14ac:dyDescent="0.4">
      <c r="A97" s="183"/>
      <c r="B97" s="184" t="s">
        <v>520</v>
      </c>
      <c r="C97" s="185">
        <f>SUM(G95:I95)</f>
        <v>0</v>
      </c>
      <c r="G97" s="186">
        <f>SUM(G95:I95)</f>
        <v>0</v>
      </c>
    </row>
    <row r="98" spans="1:9" ht="14.25" customHeight="1" x14ac:dyDescent="0.2"/>
    <row r="99" spans="1:9" ht="14.25" customHeight="1" x14ac:dyDescent="0.2"/>
    <row r="100" spans="1:9" s="189" customFormat="1" ht="40.5" customHeight="1" x14ac:dyDescent="0.25">
      <c r="A100" s="187"/>
      <c r="B100" s="188" t="s">
        <v>459</v>
      </c>
      <c r="H100" s="189" t="s">
        <v>515</v>
      </c>
    </row>
    <row r="101" spans="1:9" s="189" customFormat="1" ht="38.25" customHeight="1" x14ac:dyDescent="0.25">
      <c r="A101" s="187"/>
      <c r="B101" s="188" t="s">
        <v>460</v>
      </c>
      <c r="H101" s="343" t="s">
        <v>461</v>
      </c>
      <c r="I101" s="344"/>
    </row>
    <row r="102" spans="1:9" ht="87.75" customHeight="1" x14ac:dyDescent="0.2">
      <c r="B102" s="190"/>
    </row>
    <row r="103" spans="1:9" ht="15.75" customHeight="1" x14ac:dyDescent="0.2"/>
    <row r="104" spans="1:9" ht="15.75" customHeight="1" x14ac:dyDescent="0.2"/>
    <row r="105" spans="1:9" ht="15.75" customHeight="1" x14ac:dyDescent="0.2"/>
    <row r="106" spans="1:9" ht="15.75" customHeight="1" x14ac:dyDescent="0.2"/>
    <row r="107" spans="1:9" ht="15.75" customHeight="1" x14ac:dyDescent="0.2"/>
    <row r="108" spans="1:9" ht="15.75" customHeight="1" x14ac:dyDescent="0.2"/>
    <row r="109" spans="1:9" ht="15.75" customHeight="1" x14ac:dyDescent="0.2"/>
    <row r="110" spans="1:9" ht="15.75" customHeight="1" x14ac:dyDescent="0.2"/>
    <row r="111" spans="1:9" ht="15.75" customHeight="1" x14ac:dyDescent="0.2"/>
    <row r="112" spans="1:9"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MinAVRttGn3toD1/4wdS/jqbPflzlIW2ulU/gKNZcSwQ2tIuxG8hImBF9un4qSR3q/F/pAdPQYQtADgbLVWj1Q==" saltValue="+GROtQ8+EMnpY0qfG19s5Q==" spinCount="100000" sheet="1" objects="1" scenarios="1"/>
  <mergeCells count="11">
    <mergeCell ref="B64:G64"/>
    <mergeCell ref="B69:G69"/>
    <mergeCell ref="H101:I101"/>
    <mergeCell ref="B1:I1"/>
    <mergeCell ref="B2:G2"/>
    <mergeCell ref="B29:I29"/>
    <mergeCell ref="B30:G30"/>
    <mergeCell ref="B37:I37"/>
    <mergeCell ref="B38:G38"/>
    <mergeCell ref="B63:I63"/>
    <mergeCell ref="B84:C84"/>
  </mergeCells>
  <phoneticPr fontId="7" type="noConversion"/>
  <pageMargins left="0.70866141732283472" right="0.70866141732283472" top="0.74803149606299213" bottom="0.74803149606299213" header="0" footer="0"/>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FAKKEL</vt:lpstr>
      <vt:lpstr>JOHAN SLABBERT</vt:lpstr>
      <vt:lpstr>NOBILIS</vt:lpstr>
      <vt:lpstr>ORION</vt:lpstr>
      <vt:lpstr>QELO</vt:lpstr>
      <vt:lpstr>MALUTI</vt:lpstr>
      <vt:lpstr>LADYBRAND</vt:lpstr>
      <vt:lpstr>DR BOHMER AND TOTALS</vt:lpstr>
      <vt:lpstr>FAKKEL!Print_Area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Thabang Edwin ED. Kato</dc:creator>
  <cp:lastModifiedBy>Daniel Maela</cp:lastModifiedBy>
  <cp:lastPrinted>2025-08-15T06:03:00Z</cp:lastPrinted>
  <dcterms:created xsi:type="dcterms:W3CDTF">2025-08-04T11:54:44Z</dcterms:created>
  <dcterms:modified xsi:type="dcterms:W3CDTF">2025-08-15T08:39:06Z</dcterms:modified>
</cp:coreProperties>
</file>