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EE85D6CB-B4AF-408B-8670-568A4A46D3C3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5" i="1" l="1"/>
  <c r="E136" i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<sst xmlns="http://schemas.openxmlformats.org/spreadsheetml/2006/main" count="943" uniqueCount="445">
  <si>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</si>
  <si>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</si>
  <si>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</si>
  <si>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</si>
  <si>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</si>
  <si>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</si>
  <si>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</si>
  <si>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</si>
  <si>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</si>
  <si>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</si>
  <si>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</si>
  <si>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</si>
  <si>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</si>
  <si>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</si>
  <si>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</si>
  <si>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</si>
  <si>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</si>
  <si>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</si>
  <si>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</si>
  <si>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</si>
  <si>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</si>
  <si>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</si>
  <si>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</si>
  <si>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</si>
  <si>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</si>
  <si>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</si>
  <si>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</si>
  <si>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</si>
  <si>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</si>
  <si>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</si>
  <si>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</si>
  <si>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</si>
  <si>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</si>
  <si>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</si>
  <si>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</si>
  <si>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</si>
  <si>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</si>
  <si>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</si>
  <si>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</si>
  <si>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</si>
  <si>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</si>
  <si>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</si>
  <si>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</si>
  <si>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</si>
  <si>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</si>
  <si>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</si>
  <si>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</si>
  <si>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</si>
  <si>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</si>
  <si>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</si>
  <si>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</si>
  <si>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</si>
  <si>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</si>
  <si>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</si>
  <si>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</si>
  <si>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</si>
  <si>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</si>
  <si>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</si>
  <si>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</si>
  <si>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</si>
  <si>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</si>
  <si>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</si>
  <si>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</si>
  <si>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</si>
  <si>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</si>
  <si>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</si>
  <si>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</si>
  <si>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</si>
  <si>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</si>
  <si>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</si>
  <si>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</si>
  <si>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</si>
  <si>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</si>
  <si>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</si>
  <si>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</si>
  <si>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</si>
  <si>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</si>
  <si>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</si>
  <si>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</si>
  <si>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</si>
  <si>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</si>
  <si>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</si>
  <si>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</si>
  <si>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</si>
  <si>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</si>
  <si>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</si>
  <si>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</si>
  <si>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</si>
  <si>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</si>
  <si>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</si>
  <si>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</si>
  <si>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</si>
  <si>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</si>
  <si>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</si>
  <si>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</si>
  <si>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</si>
  <si>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</si>
  <si>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</si>
  <si>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</si>
  <si>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</si>
  <si>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</si>
  <si>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</si>
  <si>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</si>
  <si>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</si>
  <si>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</si>
  <si>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</si>
  <si>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</si>
  <si>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</si>
  <si>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</si>
  <si>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</si>
  <si>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</si>
  <si>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</si>
  <si>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</si>
  <si>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</si>
  <si>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</si>
  <si>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</si>
  <si>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</si>
  <si>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</si>
  <si>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</si>
  <si>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</si>
  <si>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</si>
  <si>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</si>
  <si>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</si>
  <si>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</si>
  <si>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</si>
  <si>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</si>
  <si>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</si>
  <si>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</si>
  <si>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</si>
  <si>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</si>
  <si>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</si>
  <si>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</si>
  <si>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</si>
  <si>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</si>
  <si>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</si>
  <si>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</si>
  <si>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</si>
  <si>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</si>
  <si>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</si>
  <si>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</si>
  <si>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</si>
  <si>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</si>
  <si>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</si>
  <si>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</si>
  <si>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</si>
  <si>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</si>
  <si>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</si>
  <si>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</si>
  <si>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</si>
  <si>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</si>
  <si>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</si>
  <si>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</si>
  <si>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</si>
  <si>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</si>
  <si>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</si>
  <si>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</si>
  <si>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</si>
  <si>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</si>
  <si>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</si>
  <si>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</si>
  <si>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</si>
  <si>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</si>
  <si>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</si>
  <si>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</si>
  <si>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</si>
  <si>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</si>
  <si>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</si>
  <si>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</si>
  <si>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</si>
  <si>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</si>
  <si>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</si>
  <si>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</si>
  <si>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</si>
  <si>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</si>
  <si>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</si>
  <si>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</si>
  <si>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</si>
  <si>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</si>
  <si>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</si>
  <si>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</si>
  <si>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</si>
  <si>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</si>
  <si>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</si>
  <si>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</si>
  <si>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</si>
  <si>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</si>
  <si>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</si>
  <si>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</si>
  <si>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</si>
  <si>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</si>
  <si>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</si>
  <si>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</si>
  <si>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</si>
  <si>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</si>
  <si>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</si>
  <si>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</si>
  <si>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</si>
  <si>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</si>
  <si>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</si>
  <si>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</si>
  <si>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</si>
  <si>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</si>
  <si>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</si>
  <si>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</si>
  <si>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</si>
  <si>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</si>
  <si>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</si>
  <si>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</si>
  <si>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</si>
  <si>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</si>
  <si>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</si>
  <si>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</si>
  <si>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</si>
  <si>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</si>
  <si>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</si>
  <si>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</si>
  <si>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</si>
  <si>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</si>
  <si>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</si>
  <si>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</si>
  <si>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</si>
  <si>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</si>
  <si>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</si>
  <si>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</si>
  <si>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</si>
  <si>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</si>
  <si>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</si>
  <si>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</si>
  <si>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</si>
  <si>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</si>
  <si>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</si>
  <si>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</si>
  <si>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</si>
  <si>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</si>
  <si>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</si>
  <si>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</si>
  <si>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</si>
  <si>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</si>
  <si>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</si>
  <si>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</si>
  <si>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</si>
  <si>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</si>
  <si>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</si>
  <si>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</si>
  <si>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</si>
  <si>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</si>
  <si>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</si>
  <si>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</si>
  <si>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</si>
  <si>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</si>
  <si>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</si>
  <si>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</si>
  <si>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</si>
  <si>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</si>
  <si>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</si>
  <si>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</si>
  <si>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</si>
  <si>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</si>
  <si>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</si>
  <si>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</si>
  <si>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</si>
  <si>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</si>
  <si>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</si>
  <si>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</si>
  <si>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</si>
  <si>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</si>
  <si>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</si>
  <si>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</si>
  <si>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</si>
  <si>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</si>
  <si>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</si>
  <si>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</si>
  <si>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</si>
  <si>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</si>
  <si>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</si>
  <si>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</si>
  <si>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</si>
  <si>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</si>
  <si>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</si>
  <si>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</si>
  <si>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</si>
  <si>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</si>
  <si>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</si>
  <si>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</si>
  <si>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</si>
  <si>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</si>
  <si>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</si>
  <si>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</si>
  <si>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</si>
  <si>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</si>
  <si>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</si>
  <si>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</si>
  <si>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</si>
  <si>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</si>
  <si>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</si>
  <si>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</si>
  <si>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</si>
  <si>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</si>
  <si>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</si>
  <si>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</si>
  <si>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</si>
  <si>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</si>
  <si>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</si>
  <si>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</si>
  <si>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</si>
  <si>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</si>
  <si>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</si>
  <si>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</si>
  <si>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</si>
  <si>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</si>
  <si>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</si>
  <si>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</si>
  <si>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</si>
  <si>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</si>
  <si>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</si>
  <si>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</si>
  <si>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</si>
  <si>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</si>
  <si>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</si>
  <si>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</si>
  <si>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</si>
  <si>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</si>
  <si>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</si>
  <si>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</si>
  <si>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</si>
  <si>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</si>
  <si>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</si>
  <si>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</si>
  <si>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</si>
  <si>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</si>
  <si>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</si>
  <si>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</si>
  <si>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</si>
  <si>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</si>
  <si>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</si>
  <si>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</si>
  <si>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</si>
  <si>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</si>
  <si>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</si>
  <si>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</si>
  <si>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</si>
  <si>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</si>
  <si>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</si>
  <si>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</si>
  <si>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</si>
  <si>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</si>
  <si>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</si>
  <si>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</si>
  <si>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</si>
  <si>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</si>
  <si>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</si>
  <si>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</si>
  <si>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</si>
  <si>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</si>
  <si>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</si>
  <si>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</si>
  <si>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</si>
  <si>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</si>
  <si>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</si>
  <si>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</si>
  <si>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</si>
  <si>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</si>
  <si>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</si>
  <si>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</si>
  <si>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</si>
  <si>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</si>
  <si>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</si>
  <si>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</si>
  <si>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</si>
  <si>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</si>
  <si>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</si>
  <si>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</si>
  <si>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</si>
  <si>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</si>
  <si>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</si>
  <si>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</si>
  <si>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</si>
  <si>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</si>
  <si>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</si>
  <si>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</si>
  <si>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</si>
  <si>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</si>
  <si>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</si>
  <si>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</si>
  <si>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</si>
  <si>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</si>
  <si>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</si>
  <si>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</si>
  <si>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</si>
  <si>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</si>
  <si>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</si>
  <si>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</si>
  <si>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</si>
  <si>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</si>
  <si>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</si>
  <si>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</si>
  <si>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</si>
  <si>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</si>
  <si>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</si>
  <si>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</si>
  <si>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</si>
  <si>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</si>
  <si>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</si>
  <si>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</si>
  <si>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</si>
  <si>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</si>
  <si>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</si>
  <si>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</si>
  <si>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</si>
  <si>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</si>
  <si>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</si>
  <si>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</si>
  <si>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</si>
  <si>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</si>
  <si>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</si>
  <si>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</si>
  <si>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</si>
  <si>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</si>
  <si>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</si>
  <si>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</si>
  <si>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</si>
  <si>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</si>
  <si>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</si>
  <si>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</si>
  <si>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</si>
  <si>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</si>
  <si>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</si>
  <si>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</si>
  <si>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</si>
  <si>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</si>
  <si>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</si>
  <si>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</si>
  <si>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</si>
  <si>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</si>
  <si>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</si>
  <si>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</si>
  <si>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</si>
  <si>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</si>
  <si>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</si>
  <si>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38 x 125</t>
  </si>
  <si>
    <t>Quantity of drawings as per 3.22</t>
  </si>
  <si>
    <t>Digital+Analogue</t>
  </si>
  <si>
    <t>ONAN</t>
  </si>
  <si>
    <t>Technical Schedules A and B for a 10MVA, 132/33kV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</si>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</sst>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" fillId="0" borderId="26" xfId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horizontal="justify"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5" xfId="0" applyFont="1" applyBorder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7" activePane="bottomLeft" state="frozen"/>
      <selection pane="bottomLeft" activeCell="L97" sqref="L97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2" t="s">
        <v>443</v>
      </c>
      <c r="B1" s="272"/>
      <c r="C1" s="272"/>
      <c r="D1" s="272"/>
      <c r="E1" s="272"/>
      <c r="F1" s="272"/>
      <c r="G1" s="2"/>
    </row>
    <row r="2" spans="1:7" s="189" customFormat="1" ht="15" customHeight="1" x14ac:dyDescent="0.25">
      <c r="A2" s="186"/>
      <c r="B2" s="186"/>
      <c r="C2" s="186"/>
      <c r="D2" s="186"/>
      <c r="E2" s="276" t="s">
        <v>322</v>
      </c>
      <c r="F2" s="276"/>
    </row>
    <row r="3" spans="1:7" s="2" customFormat="1" x14ac:dyDescent="0.25">
      <c r="A3" s="273" t="s">
        <v>0</v>
      </c>
      <c r="B3" s="273"/>
      <c r="C3" s="273"/>
      <c r="D3" s="273"/>
      <c r="E3" s="273"/>
      <c r="F3" s="273"/>
    </row>
    <row r="4" spans="1:7" s="2" customFormat="1" x14ac:dyDescent="0.25">
      <c r="A4" s="273" t="s">
        <v>1</v>
      </c>
      <c r="B4" s="273"/>
      <c r="C4" s="273"/>
      <c r="D4" s="273"/>
      <c r="E4" s="273"/>
      <c r="F4" s="273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74" t="s">
        <v>3</v>
      </c>
      <c r="C7" s="275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66" t="s">
        <v>273</v>
      </c>
      <c r="C8" s="267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>
        <v>185712</v>
      </c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329</v>
      </c>
      <c r="D10" s="44"/>
      <c r="E10" s="120" t="s">
        <v>323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48" t="s">
        <v>11</v>
      </c>
      <c r="C12" s="270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336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48" t="s">
        <v>324</v>
      </c>
      <c r="C20" s="249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337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48" t="s">
        <v>338</v>
      </c>
      <c r="C24" s="270"/>
      <c r="D24" s="271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327</v>
      </c>
      <c r="D26" s="44"/>
      <c r="E26" s="200" t="s">
        <v>328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328</v>
      </c>
      <c r="F28" s="204"/>
    </row>
    <row r="29" spans="1:7" x14ac:dyDescent="0.25">
      <c r="A29" s="46">
        <v>4.5</v>
      </c>
      <c r="B29" s="67" t="s">
        <v>6</v>
      </c>
      <c r="C29" s="163" t="s">
        <v>339</v>
      </c>
      <c r="D29" s="44"/>
      <c r="E29" s="200" t="s">
        <v>328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328</v>
      </c>
      <c r="F30" s="204"/>
    </row>
    <row r="31" spans="1:7" x14ac:dyDescent="0.25">
      <c r="A31" s="46">
        <v>4.7</v>
      </c>
      <c r="B31" s="67" t="s">
        <v>6</v>
      </c>
      <c r="C31" s="163" t="s">
        <v>340</v>
      </c>
      <c r="D31" s="44"/>
      <c r="E31" s="200"/>
      <c r="F31" s="204"/>
    </row>
    <row r="32" spans="1:7" x14ac:dyDescent="0.25">
      <c r="A32" s="236" t="s">
        <v>422</v>
      </c>
      <c r="B32" s="67"/>
      <c r="C32" s="268" t="s">
        <v>8</v>
      </c>
      <c r="D32" s="269"/>
      <c r="E32" s="120" t="s">
        <v>328</v>
      </c>
      <c r="F32" s="205"/>
    </row>
    <row r="33" spans="1:7" x14ac:dyDescent="0.25">
      <c r="A33" s="236" t="s">
        <v>423</v>
      </c>
      <c r="B33" s="67"/>
      <c r="C33" s="268" t="s">
        <v>341</v>
      </c>
      <c r="D33" s="269"/>
      <c r="E33" s="120" t="s">
        <v>328</v>
      </c>
      <c r="F33" s="237"/>
    </row>
    <row r="34" spans="1:7" x14ac:dyDescent="0.25">
      <c r="A34" s="236" t="s">
        <v>424</v>
      </c>
      <c r="B34" s="67"/>
      <c r="C34" s="268" t="s">
        <v>342</v>
      </c>
      <c r="D34" s="269"/>
      <c r="E34" s="120" t="s">
        <v>328</v>
      </c>
      <c r="F34" s="237"/>
    </row>
    <row r="35" spans="1:7" ht="27" customHeight="1" x14ac:dyDescent="0.25">
      <c r="A35" s="236" t="s">
        <v>425</v>
      </c>
      <c r="B35" s="67"/>
      <c r="C35" s="268" t="s">
        <v>344</v>
      </c>
      <c r="D35" s="269"/>
      <c r="E35" s="120" t="s">
        <v>328</v>
      </c>
      <c r="F35" s="237"/>
    </row>
    <row r="36" spans="1:7" x14ac:dyDescent="0.25">
      <c r="A36" s="236" t="s">
        <v>426</v>
      </c>
      <c r="B36" s="67"/>
      <c r="C36" s="268" t="s">
        <v>343</v>
      </c>
      <c r="D36" s="269"/>
      <c r="E36" s="120" t="s">
        <v>328</v>
      </c>
      <c r="F36" s="237"/>
    </row>
    <row r="37" spans="1:7" x14ac:dyDescent="0.25">
      <c r="A37" s="236" t="s">
        <v>427</v>
      </c>
      <c r="B37" s="67"/>
      <c r="C37" s="268" t="s">
        <v>345</v>
      </c>
      <c r="D37" s="269"/>
      <c r="E37" s="120" t="s">
        <v>328</v>
      </c>
      <c r="F37" s="237"/>
    </row>
    <row r="38" spans="1:7" x14ac:dyDescent="0.25">
      <c r="A38" s="236" t="s">
        <v>428</v>
      </c>
      <c r="B38" s="67"/>
      <c r="C38" s="268" t="s">
        <v>346</v>
      </c>
      <c r="D38" s="269"/>
      <c r="E38" s="120" t="s">
        <v>328</v>
      </c>
      <c r="F38" s="237"/>
    </row>
    <row r="39" spans="1:7" x14ac:dyDescent="0.25">
      <c r="A39" s="236" t="s">
        <v>429</v>
      </c>
      <c r="B39" s="67"/>
      <c r="C39" s="268" t="s">
        <v>330</v>
      </c>
      <c r="D39" s="269"/>
      <c r="E39" s="120" t="s">
        <v>328</v>
      </c>
      <c r="F39" s="237"/>
    </row>
    <row r="40" spans="1:7" x14ac:dyDescent="0.25">
      <c r="A40" s="236" t="s">
        <v>430</v>
      </c>
      <c r="B40" s="67"/>
      <c r="C40" s="291" t="s">
        <v>347</v>
      </c>
      <c r="D40" s="292"/>
      <c r="E40" s="120" t="s">
        <v>328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53" t="s">
        <v>44</v>
      </c>
      <c r="C42" s="254"/>
      <c r="D42" s="255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10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48" t="s">
        <v>299</v>
      </c>
      <c r="C46" s="270"/>
      <c r="D46" s="271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132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33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50" t="s">
        <v>27</v>
      </c>
      <c r="C50" s="252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-15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1.25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50" t="s">
        <v>33</v>
      </c>
      <c r="C56" s="251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132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138.6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112.2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50" t="s">
        <v>38</v>
      </c>
      <c r="C61" s="251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434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56" t="s">
        <v>300</v>
      </c>
      <c r="D65" s="257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442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50" t="s">
        <v>22</v>
      </c>
      <c r="C68" s="251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431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50" t="s">
        <v>47</v>
      </c>
      <c r="C72" s="251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325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325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58" t="s">
        <v>51</v>
      </c>
      <c r="C76" s="259"/>
      <c r="D76" s="63"/>
      <c r="E76" s="65"/>
      <c r="F76" s="49"/>
      <c r="G76" s="2"/>
    </row>
    <row r="77" spans="1:7" x14ac:dyDescent="0.25">
      <c r="A77" s="74"/>
      <c r="B77" s="260" t="s">
        <v>52</v>
      </c>
      <c r="C77" s="261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50" t="s">
        <v>226</v>
      </c>
      <c r="C89" s="251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53" t="s">
        <v>60</v>
      </c>
      <c r="C93" s="254"/>
      <c r="D93" s="255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10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ht="15.75" customHeight="1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444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48" t="s">
        <v>63</v>
      </c>
      <c r="C98" s="249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50" t="s">
        <v>67</v>
      </c>
      <c r="C103" s="252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348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348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348</v>
      </c>
      <c r="E106" s="232" t="s">
        <v>331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348</v>
      </c>
      <c r="E107" s="120" t="s">
        <v>349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50" t="s">
        <v>72</v>
      </c>
      <c r="C109" s="251"/>
      <c r="D109" s="68" t="s">
        <v>73</v>
      </c>
      <c r="E109" s="84">
        <v>77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50" t="s">
        <v>293</v>
      </c>
      <c r="C111" s="251"/>
      <c r="D111" s="68"/>
      <c r="E111" s="84" t="s">
        <v>332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50" t="s">
        <v>74</v>
      </c>
      <c r="C113" s="251"/>
      <c r="D113" s="63"/>
      <c r="E113" s="65"/>
      <c r="F113" s="49"/>
      <c r="G113" s="2"/>
    </row>
    <row r="114" spans="1:7" ht="12.75" customHeight="1" x14ac:dyDescent="0.25">
      <c r="A114" s="74"/>
      <c r="B114" s="277" t="s">
        <v>75</v>
      </c>
      <c r="C114" s="278"/>
      <c r="D114" s="279"/>
      <c r="E114" s="48"/>
      <c r="F114" s="49"/>
    </row>
    <row r="115" spans="1:7" x14ac:dyDescent="0.25">
      <c r="A115" s="74">
        <v>19.100000000000001</v>
      </c>
      <c r="B115" s="67" t="s">
        <v>6</v>
      </c>
      <c r="C115" s="280" t="s">
        <v>76</v>
      </c>
      <c r="D115" s="281"/>
      <c r="E115" s="48"/>
      <c r="F115" s="49"/>
    </row>
    <row r="116" spans="1:7" x14ac:dyDescent="0.25">
      <c r="A116" s="46" t="s">
        <v>350</v>
      </c>
      <c r="B116" s="85"/>
      <c r="C116" s="59" t="s">
        <v>24</v>
      </c>
      <c r="D116" s="41" t="s">
        <v>77</v>
      </c>
      <c r="E116" s="42">
        <v>550</v>
      </c>
      <c r="F116" s="204"/>
    </row>
    <row r="117" spans="1:7" x14ac:dyDescent="0.25">
      <c r="A117" s="46" t="s">
        <v>351</v>
      </c>
      <c r="B117" s="85"/>
      <c r="C117" s="60" t="s">
        <v>26</v>
      </c>
      <c r="D117" s="44" t="s">
        <v>77</v>
      </c>
      <c r="E117" s="42">
        <v>200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352</v>
      </c>
      <c r="B120" s="85"/>
      <c r="C120" s="59" t="s">
        <v>24</v>
      </c>
      <c r="D120" s="41" t="s">
        <v>25</v>
      </c>
      <c r="E120" s="42">
        <v>95</v>
      </c>
      <c r="F120" s="204"/>
    </row>
    <row r="121" spans="1:7" x14ac:dyDescent="0.25">
      <c r="A121" s="46" t="s">
        <v>353</v>
      </c>
      <c r="B121" s="85"/>
      <c r="C121" s="60" t="s">
        <v>26</v>
      </c>
      <c r="D121" s="44" t="s">
        <v>25</v>
      </c>
      <c r="E121" s="42">
        <v>70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354</v>
      </c>
      <c r="B124" s="85"/>
      <c r="C124" s="59" t="s">
        <v>80</v>
      </c>
      <c r="D124" s="41" t="s">
        <v>25</v>
      </c>
      <c r="E124" s="42">
        <v>230</v>
      </c>
      <c r="F124" s="204"/>
    </row>
    <row r="125" spans="1:7" x14ac:dyDescent="0.25">
      <c r="A125" s="46" t="s">
        <v>355</v>
      </c>
      <c r="B125" s="85"/>
      <c r="C125" s="60" t="s">
        <v>26</v>
      </c>
      <c r="D125" s="44" t="s">
        <v>25</v>
      </c>
      <c r="E125" s="42">
        <v>66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2" t="s">
        <v>81</v>
      </c>
      <c r="C127" s="263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320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232" t="s">
        <v>439</v>
      </c>
      <c r="F132" s="205"/>
    </row>
    <row r="133" spans="1:6" x14ac:dyDescent="0.25">
      <c r="A133" s="46" t="s">
        <v>356</v>
      </c>
      <c r="B133" s="85"/>
      <c r="C133" s="60" t="s">
        <v>227</v>
      </c>
      <c r="D133" s="44" t="s">
        <v>59</v>
      </c>
      <c r="E133" s="235" t="s">
        <v>13</v>
      </c>
      <c r="F133" s="205"/>
    </row>
    <row r="134" spans="1:6" x14ac:dyDescent="0.25">
      <c r="A134" s="46" t="s">
        <v>357</v>
      </c>
      <c r="B134" s="85"/>
      <c r="C134" s="60" t="s">
        <v>432</v>
      </c>
      <c r="D134" s="44" t="s">
        <v>77</v>
      </c>
      <c r="E134" s="42">
        <v>650</v>
      </c>
      <c r="F134" s="205"/>
    </row>
    <row r="135" spans="1:6" x14ac:dyDescent="0.25">
      <c r="A135" s="46" t="s">
        <v>358</v>
      </c>
      <c r="B135" s="85"/>
      <c r="C135" s="60" t="s">
        <v>90</v>
      </c>
      <c r="D135" s="44" t="s">
        <v>25</v>
      </c>
      <c r="E135" s="42">
        <v>275</v>
      </c>
      <c r="F135" s="205"/>
    </row>
    <row r="136" spans="1:6" x14ac:dyDescent="0.25">
      <c r="A136" s="46" t="s">
        <v>359</v>
      </c>
      <c r="B136" s="85"/>
      <c r="C136" s="60" t="s">
        <v>316</v>
      </c>
      <c r="D136" s="44" t="s">
        <v>88</v>
      </c>
      <c r="E136" s="234">
        <f>31*145</f>
        <v>4495</v>
      </c>
      <c r="F136" s="205"/>
    </row>
    <row r="137" spans="1:6" x14ac:dyDescent="0.25">
      <c r="A137" s="46" t="s">
        <v>360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361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362</v>
      </c>
      <c r="B143" s="85"/>
      <c r="C143" s="60" t="s">
        <v>433</v>
      </c>
      <c r="D143" s="44" t="s">
        <v>77</v>
      </c>
      <c r="E143" s="42">
        <v>250</v>
      </c>
      <c r="F143" s="205"/>
    </row>
    <row r="144" spans="1:6" x14ac:dyDescent="0.25">
      <c r="A144" s="46" t="s">
        <v>363</v>
      </c>
      <c r="B144" s="85"/>
      <c r="C144" s="60" t="s">
        <v>90</v>
      </c>
      <c r="D144" s="44" t="s">
        <v>25</v>
      </c>
      <c r="E144" s="42">
        <v>95</v>
      </c>
      <c r="F144" s="205"/>
    </row>
    <row r="145" spans="1:7" x14ac:dyDescent="0.25">
      <c r="A145" s="46" t="s">
        <v>364</v>
      </c>
      <c r="B145" s="85"/>
      <c r="C145" s="60" t="s">
        <v>316</v>
      </c>
      <c r="D145" s="44" t="s">
        <v>88</v>
      </c>
      <c r="E145" s="234">
        <f>31*52</f>
        <v>1612</v>
      </c>
      <c r="F145" s="205"/>
    </row>
    <row r="146" spans="1:7" x14ac:dyDescent="0.25">
      <c r="A146" s="46" t="s">
        <v>365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6</v>
      </c>
      <c r="C148" s="79" t="s">
        <v>435</v>
      </c>
      <c r="D148" s="63"/>
      <c r="E148" s="48"/>
      <c r="F148" s="66"/>
    </row>
    <row r="149" spans="1:7" x14ac:dyDescent="0.25">
      <c r="A149" s="46" t="s">
        <v>366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367</v>
      </c>
      <c r="B150" s="85"/>
      <c r="C150" s="60" t="s">
        <v>87</v>
      </c>
      <c r="D150" s="44" t="s">
        <v>88</v>
      </c>
      <c r="E150" s="45" t="str">
        <f>E132</f>
        <v>38 x 125</v>
      </c>
      <c r="F150" s="205"/>
    </row>
    <row r="151" spans="1:7" x14ac:dyDescent="0.25">
      <c r="A151" s="46" t="s">
        <v>368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369</v>
      </c>
      <c r="B152" s="85"/>
      <c r="C152" s="60" t="s">
        <v>432</v>
      </c>
      <c r="D152" s="44" t="s">
        <v>77</v>
      </c>
      <c r="E152" s="42">
        <f>E134</f>
        <v>650</v>
      </c>
      <c r="F152" s="205"/>
    </row>
    <row r="153" spans="1:7" x14ac:dyDescent="0.25">
      <c r="A153" s="46" t="s">
        <v>370</v>
      </c>
      <c r="B153" s="85"/>
      <c r="C153" s="60" t="s">
        <v>90</v>
      </c>
      <c r="D153" s="44" t="s">
        <v>25</v>
      </c>
      <c r="E153" s="42">
        <f>E135</f>
        <v>275</v>
      </c>
      <c r="F153" s="205"/>
    </row>
    <row r="154" spans="1:7" x14ac:dyDescent="0.25">
      <c r="A154" s="46" t="s">
        <v>371</v>
      </c>
      <c r="B154" s="85"/>
      <c r="C154" s="60" t="s">
        <v>316</v>
      </c>
      <c r="D154" s="44" t="s">
        <v>88</v>
      </c>
      <c r="E154" s="234">
        <f>E136</f>
        <v>4495</v>
      </c>
      <c r="F154" s="205"/>
    </row>
    <row r="155" spans="1:7" x14ac:dyDescent="0.25">
      <c r="A155" s="46" t="s">
        <v>372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2" t="s">
        <v>92</v>
      </c>
      <c r="C157" s="263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398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400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400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400</v>
      </c>
      <c r="F168" s="205"/>
    </row>
    <row r="169" spans="1:6" x14ac:dyDescent="0.25">
      <c r="A169" s="46" t="s">
        <v>401</v>
      </c>
      <c r="B169" s="85"/>
      <c r="C169" s="60" t="s">
        <v>399</v>
      </c>
      <c r="D169" s="44" t="s">
        <v>161</v>
      </c>
      <c r="E169" s="233" t="s">
        <v>400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402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403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404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82"/>
      <c r="B176" s="283"/>
      <c r="C176" s="283"/>
      <c r="D176" s="283"/>
      <c r="E176" s="283"/>
      <c r="F176" s="284"/>
    </row>
    <row r="177" spans="1:7" s="24" customFormat="1" ht="15.6" x14ac:dyDescent="0.25">
      <c r="A177" s="62">
        <v>22</v>
      </c>
      <c r="B177" s="262" t="s">
        <v>100</v>
      </c>
      <c r="C177" s="263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373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374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89" t="s">
        <v>106</v>
      </c>
      <c r="C186" s="290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89" t="s">
        <v>285</v>
      </c>
      <c r="C187" s="290"/>
      <c r="D187" s="176"/>
      <c r="E187" s="175" t="s">
        <v>333</v>
      </c>
      <c r="F187" s="210"/>
      <c r="G187" s="2"/>
    </row>
    <row r="188" spans="1:7" s="24" customFormat="1" ht="15.6" x14ac:dyDescent="0.25">
      <c r="A188" s="62">
        <v>25</v>
      </c>
      <c r="B188" s="262" t="s">
        <v>108</v>
      </c>
      <c r="C188" s="263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436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375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376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377</v>
      </c>
      <c r="B194" s="85"/>
      <c r="C194" s="60" t="s">
        <v>112</v>
      </c>
      <c r="D194" s="44"/>
      <c r="E194" s="45" t="s">
        <v>321</v>
      </c>
      <c r="F194" s="203"/>
    </row>
    <row r="195" spans="1:6" x14ac:dyDescent="0.25">
      <c r="A195" s="46" t="s">
        <v>378</v>
      </c>
      <c r="B195" s="85"/>
      <c r="C195" s="256" t="s">
        <v>113</v>
      </c>
      <c r="D195" s="257"/>
      <c r="E195" s="45" t="s">
        <v>13</v>
      </c>
      <c r="F195" s="203"/>
    </row>
    <row r="196" spans="1:6" x14ac:dyDescent="0.25">
      <c r="A196" s="46" t="s">
        <v>379</v>
      </c>
      <c r="B196" s="85"/>
      <c r="C196" s="60" t="s">
        <v>114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380</v>
      </c>
      <c r="B199" s="85"/>
      <c r="C199" s="59" t="s">
        <v>116</v>
      </c>
      <c r="D199" s="41" t="s">
        <v>35</v>
      </c>
      <c r="E199" s="42">
        <v>44</v>
      </c>
      <c r="F199" s="202"/>
    </row>
    <row r="200" spans="1:6" x14ac:dyDescent="0.25">
      <c r="A200" s="46" t="s">
        <v>381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382</v>
      </c>
      <c r="B201" s="85"/>
      <c r="C201" s="60" t="s">
        <v>230</v>
      </c>
      <c r="D201" s="44" t="s">
        <v>59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383</v>
      </c>
      <c r="B204" s="85"/>
      <c r="C204" s="60" t="s">
        <v>118</v>
      </c>
      <c r="D204" s="44" t="s">
        <v>77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384</v>
      </c>
      <c r="B207" s="85"/>
      <c r="C207" s="59" t="s">
        <v>118</v>
      </c>
      <c r="D207" s="41" t="s">
        <v>25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385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386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387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388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389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390</v>
      </c>
      <c r="B219" s="85"/>
      <c r="C219" s="59" t="s">
        <v>127</v>
      </c>
      <c r="D219" s="41"/>
      <c r="E219" s="233" t="s">
        <v>437</v>
      </c>
      <c r="F219" s="202"/>
    </row>
    <row r="220" spans="1:7" x14ac:dyDescent="0.25">
      <c r="A220" s="46" t="s">
        <v>391</v>
      </c>
      <c r="B220" s="85"/>
      <c r="C220" s="59" t="s">
        <v>128</v>
      </c>
      <c r="D220" s="41" t="s">
        <v>129</v>
      </c>
      <c r="E220" s="233">
        <v>400</v>
      </c>
      <c r="F220" s="202"/>
    </row>
    <row r="221" spans="1:7" x14ac:dyDescent="0.25">
      <c r="A221" s="46" t="s">
        <v>392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438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2" t="s">
        <v>130</v>
      </c>
      <c r="C224" s="263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240" t="s">
        <v>440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326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4" t="s">
        <v>132</v>
      </c>
      <c r="C228" s="265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393</v>
      </c>
      <c r="F230" s="203"/>
    </row>
    <row r="231" spans="1:7" ht="45.7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394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395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396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397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246" t="s">
        <v>441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246" t="s">
        <v>441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4" t="s">
        <v>143</v>
      </c>
      <c r="C239" s="265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4" t="s">
        <v>144</v>
      </c>
      <c r="C240" s="265"/>
      <c r="D240" s="265"/>
      <c r="E240" s="265"/>
      <c r="F240" s="288"/>
      <c r="G240" s="2"/>
    </row>
    <row r="241" spans="1:6" s="2" customFormat="1" ht="18" customHeight="1" x14ac:dyDescent="0.25">
      <c r="A241" s="46"/>
      <c r="B241" s="285"/>
      <c r="C241" s="286"/>
      <c r="D241" s="286"/>
      <c r="E241" s="286"/>
      <c r="F241" s="287"/>
    </row>
    <row r="242" spans="1:6" s="2" customFormat="1" ht="18" customHeight="1" x14ac:dyDescent="0.25">
      <c r="A242" s="46"/>
      <c r="B242" s="285"/>
      <c r="C242" s="286"/>
      <c r="D242" s="286"/>
      <c r="E242" s="286"/>
      <c r="F242" s="287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85"/>
      <c r="C246" s="286"/>
      <c r="D246" s="286"/>
      <c r="E246" s="286"/>
      <c r="F246" s="287"/>
    </row>
    <row r="247" spans="1:6" s="2" customFormat="1" ht="18" customHeight="1" x14ac:dyDescent="0.25">
      <c r="A247" s="46"/>
      <c r="B247" s="285"/>
      <c r="C247" s="286"/>
      <c r="D247" s="286"/>
      <c r="E247" s="286"/>
      <c r="F247" s="287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85"/>
      <c r="C249" s="286"/>
      <c r="D249" s="286"/>
      <c r="E249" s="286"/>
      <c r="F249" s="287"/>
    </row>
    <row r="250" spans="1:6" s="2" customFormat="1" ht="18" customHeight="1" x14ac:dyDescent="0.25">
      <c r="A250" s="46"/>
      <c r="B250" s="285"/>
      <c r="C250" s="286"/>
      <c r="D250" s="286"/>
      <c r="E250" s="286"/>
      <c r="F250" s="287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47" t="s">
        <v>292</v>
      </c>
      <c r="B253" s="247"/>
      <c r="C253" s="247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109:C109"/>
    <mergeCell ref="B111:C111"/>
    <mergeCell ref="B113:C113"/>
    <mergeCell ref="B114:D114"/>
    <mergeCell ref="B127:C127"/>
    <mergeCell ref="C115:D115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</mergeCells>
  <phoneticPr fontId="0" type="noConversion"/>
  <conditionalFormatting sqref="E1 E177:E205 E207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93"/>
      <c r="E1" s="193"/>
      <c r="F1" s="193"/>
      <c r="G1" s="193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C102" sqref="C102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334</v>
      </c>
      <c r="B1" s="302"/>
      <c r="C1" s="302"/>
      <c r="D1" s="302"/>
      <c r="E1" s="302"/>
      <c r="F1" s="302"/>
      <c r="G1" s="302"/>
    </row>
    <row r="2" spans="1:8" s="188" customFormat="1" ht="15" customHeight="1" x14ac:dyDescent="0.3">
      <c r="A2" s="185"/>
      <c r="B2" s="185"/>
      <c r="C2" s="185"/>
      <c r="D2" s="185"/>
      <c r="E2" s="187"/>
      <c r="F2" s="276" t="str">
        <f>'Technical Schedule'!E2</f>
        <v>240-68973110</v>
      </c>
      <c r="G2" s="276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304" t="s">
        <v>3</v>
      </c>
      <c r="C7" s="304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47" t="s">
        <v>145</v>
      </c>
      <c r="C8" s="247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53" t="s">
        <v>149</v>
      </c>
      <c r="C13" s="254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47" t="s">
        <v>156</v>
      </c>
      <c r="C19" s="247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47" t="s">
        <v>160</v>
      </c>
      <c r="C23" s="247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47" t="s">
        <v>162</v>
      </c>
      <c r="C25" s="247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47" t="s">
        <v>163</v>
      </c>
      <c r="C29" s="247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47" t="s">
        <v>165</v>
      </c>
      <c r="C51" s="247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7" t="s">
        <v>241</v>
      </c>
      <c r="D52" s="297"/>
      <c r="E52" s="298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405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406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407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408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409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410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411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415</v>
      </c>
      <c r="F65" s="45" t="s">
        <v>13</v>
      </c>
      <c r="G65" s="205"/>
    </row>
    <row r="66" spans="1:8" x14ac:dyDescent="0.25">
      <c r="A66" s="46" t="s">
        <v>184</v>
      </c>
      <c r="C66" s="60" t="s">
        <v>412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413</v>
      </c>
      <c r="D67" s="301"/>
      <c r="E67" s="301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414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416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418</v>
      </c>
      <c r="C70" s="60" t="s">
        <v>417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405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406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407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408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409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410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411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415</v>
      </c>
      <c r="F82" s="45" t="s">
        <v>13</v>
      </c>
      <c r="G82" s="205"/>
    </row>
    <row r="83" spans="1:7" x14ac:dyDescent="0.25">
      <c r="A83" s="46" t="s">
        <v>198</v>
      </c>
      <c r="C83" s="60" t="s">
        <v>412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413</v>
      </c>
      <c r="D84" s="301"/>
      <c r="E84" s="301"/>
      <c r="F84" s="45" t="s">
        <v>13</v>
      </c>
      <c r="G84" s="205"/>
    </row>
    <row r="85" spans="1:7" x14ac:dyDescent="0.25">
      <c r="A85" s="46" t="s">
        <v>234</v>
      </c>
      <c r="C85" s="60" t="s">
        <v>414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416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419</v>
      </c>
      <c r="C87" s="60" t="s">
        <v>417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405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406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407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408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409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410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411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415</v>
      </c>
      <c r="F99" s="45" t="s">
        <v>13</v>
      </c>
      <c r="G99" s="205"/>
    </row>
    <row r="100" spans="1:7" x14ac:dyDescent="0.25">
      <c r="A100" s="46" t="s">
        <v>253</v>
      </c>
      <c r="C100" s="60" t="s">
        <v>412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413</v>
      </c>
      <c r="D101" s="301"/>
      <c r="E101" s="301"/>
      <c r="F101" s="45" t="s">
        <v>13</v>
      </c>
      <c r="G101" s="205"/>
    </row>
    <row r="102" spans="1:7" x14ac:dyDescent="0.25">
      <c r="A102" s="46" t="s">
        <v>255</v>
      </c>
      <c r="C102" s="60" t="s">
        <v>414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416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420</v>
      </c>
      <c r="B104" s="132"/>
      <c r="C104" s="60" t="s">
        <v>417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299" t="s">
        <v>257</v>
      </c>
      <c r="C106" s="247"/>
      <c r="D106" s="247"/>
      <c r="E106" s="300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7" t="s">
        <v>272</v>
      </c>
      <c r="D107" s="297"/>
      <c r="E107" s="298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7" t="s">
        <v>271</v>
      </c>
      <c r="D113" s="297"/>
      <c r="E113" s="298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7" t="s">
        <v>270</v>
      </c>
      <c r="D119" s="297"/>
      <c r="E119" s="298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7" t="s">
        <v>421</v>
      </c>
      <c r="D125" s="297"/>
      <c r="E125" s="298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E23" sqref="E23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335</v>
      </c>
      <c r="B1" s="302"/>
      <c r="C1" s="302"/>
      <c r="D1" s="302"/>
      <c r="E1" s="302"/>
      <c r="F1" s="302"/>
      <c r="G1" s="302"/>
    </row>
    <row r="2" spans="1:8" s="188" customFormat="1" ht="15" customHeight="1" x14ac:dyDescent="0.3">
      <c r="A2" s="185"/>
      <c r="B2" s="186"/>
      <c r="C2" s="185"/>
      <c r="D2" s="185"/>
      <c r="E2" s="185"/>
      <c r="F2" s="276" t="str">
        <f>Spec_Rev_No</f>
        <v>240-68973110</v>
      </c>
      <c r="G2" s="276"/>
      <c r="H2" s="190"/>
    </row>
    <row r="3" spans="1:8" s="2" customFormat="1" x14ac:dyDescent="0.25">
      <c r="A3" s="273" t="s">
        <v>0</v>
      </c>
      <c r="B3" s="273"/>
      <c r="C3" s="273"/>
      <c r="D3" s="273"/>
      <c r="E3" s="273"/>
      <c r="F3" s="273"/>
      <c r="G3" s="273"/>
    </row>
    <row r="4" spans="1:8" s="2" customFormat="1" x14ac:dyDescent="0.25">
      <c r="A4" s="273" t="s">
        <v>1</v>
      </c>
      <c r="B4" s="273"/>
      <c r="C4" s="273"/>
      <c r="D4" s="273"/>
      <c r="E4" s="273"/>
      <c r="F4" s="273"/>
      <c r="G4" s="273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75" t="s">
        <v>3</v>
      </c>
      <c r="D7" s="275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47" t="s">
        <v>204</v>
      </c>
      <c r="D8" s="247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47" t="s">
        <v>206</v>
      </c>
      <c r="D12" s="247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47" t="s">
        <v>210</v>
      </c>
      <c r="D18" s="247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47" t="s">
        <v>218</v>
      </c>
      <c r="D27" s="247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53" t="s">
        <v>219</v>
      </c>
      <c r="D32" s="254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53" t="s">
        <v>220</v>
      </c>
      <c r="D34" s="254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2026-04-24T12:49:54Z</dcterms:modified>
</cp:coreProperties>
</file>