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lcsaorgza-my.sharepoint.com/personal/lucky_nlcsa_org_za/Documents/Desktop/2025 Procuremet Info/Bids/Sybrin Technical  Develop &amp; Thuthuka/Final/Final TOR/Final/"/>
    </mc:Choice>
  </mc:AlternateContent>
  <xr:revisionPtr revIDLastSave="16" documentId="8_{33D44A07-5684-4C49-987F-234E2A36CE0F}" xr6:coauthVersionLast="47" xr6:coauthVersionMax="47" xr10:uidLastSave="{23850E36-627C-4553-9339-3D2A6486B96F}"/>
  <bookViews>
    <workbookView xWindow="20370" yWindow="-120" windowWidth="29040" windowHeight="15720" activeTab="1" xr2:uid="{00000000-000D-0000-FFFF-FFFF00000000}"/>
  </bookViews>
  <sheets>
    <sheet name="Skills Rate Card Schedule" sheetId="1" r:id="rId1"/>
    <sheet name="Enhancement Pricing Schedule " sheetId="2" r:id="rId2"/>
    <sheet name="Parameters &amp; Variab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12" i="2"/>
  <c r="I11" i="2"/>
  <c r="I9" i="2"/>
  <c r="J9" i="2" s="1"/>
  <c r="I5" i="2"/>
  <c r="I6" i="2"/>
  <c r="I7" i="2"/>
  <c r="I8" i="2"/>
  <c r="I4" i="2"/>
  <c r="I3" i="2"/>
  <c r="H12" i="2"/>
  <c r="H11" i="2"/>
  <c r="H10" i="2"/>
  <c r="H7" i="2"/>
  <c r="H6" i="2"/>
  <c r="H5" i="2"/>
  <c r="H4" i="2"/>
  <c r="H3" i="2"/>
  <c r="J12" i="2" l="1"/>
  <c r="J11" i="2"/>
  <c r="J5" i="2"/>
  <c r="H13" i="2"/>
  <c r="J4" i="2"/>
  <c r="J8" i="2"/>
  <c r="J10" i="2"/>
  <c r="J6" i="2"/>
  <c r="J7" i="2"/>
  <c r="I13" i="2" l="1"/>
  <c r="J3" i="2"/>
  <c r="J13" i="2" s="1"/>
  <c r="F4" i="1" l="1"/>
  <c r="F5" i="1"/>
  <c r="F6" i="1"/>
  <c r="F7" i="1"/>
  <c r="F8" i="1"/>
  <c r="F9" i="1"/>
  <c r="F10" i="1"/>
  <c r="F11" i="1"/>
  <c r="F3" i="1"/>
  <c r="F12" i="1" l="1"/>
</calcChain>
</file>

<file path=xl/sharedStrings.xml><?xml version="1.0" encoding="utf-8"?>
<sst xmlns="http://schemas.openxmlformats.org/spreadsheetml/2006/main" count="90" uniqueCount="83">
  <si>
    <t>Resource Role</t>
  </si>
  <si>
    <t>Rate (Hourly)</t>
  </si>
  <si>
    <t>Estimated Hours</t>
  </si>
  <si>
    <t>Estimated Cost</t>
  </si>
  <si>
    <t>Project Manager</t>
  </si>
  <si>
    <t>Business Analyst</t>
  </si>
  <si>
    <t>Sybrin Developer</t>
  </si>
  <si>
    <t>QA Tester</t>
  </si>
  <si>
    <t>DevOps / Azure Specialist</t>
  </si>
  <si>
    <t>Security Specialist</t>
  </si>
  <si>
    <t>DBA</t>
  </si>
  <si>
    <t>UX/UI Specialist</t>
  </si>
  <si>
    <t>Support Engineer</t>
  </si>
  <si>
    <t>Total Estimated Cost</t>
  </si>
  <si>
    <t>Annexure C: NLC Sybrin Technical Skills Pricing Detailed Schedule:</t>
  </si>
  <si>
    <t>Item No</t>
  </si>
  <si>
    <t>1.</t>
  </si>
  <si>
    <t>2.</t>
  </si>
  <si>
    <t>3.</t>
  </si>
  <si>
    <t>4.</t>
  </si>
  <si>
    <t>5.</t>
  </si>
  <si>
    <t>8.</t>
  </si>
  <si>
    <t>9.</t>
  </si>
  <si>
    <t>11.</t>
  </si>
  <si>
    <t>12.</t>
  </si>
  <si>
    <t>Section / Category</t>
  </si>
  <si>
    <t>Training &amp; Skills Transfer</t>
  </si>
  <si>
    <t>Deployment</t>
  </si>
  <si>
    <t>Solution Project Management</t>
  </si>
  <si>
    <t>Total Cost of Implementation and Support:</t>
  </si>
  <si>
    <t>Component / Line Item</t>
  </si>
  <si>
    <t>EDW Solution Architecture and Design</t>
  </si>
  <si>
    <t>EDW Platform Installation and Configuration</t>
  </si>
  <si>
    <t>Development of Data Pipelines and ETL Processes</t>
  </si>
  <si>
    <t>Data Modelling, Data Quality and Governance Setup</t>
  </si>
  <si>
    <t>BI Dashboard and Analytics Configuration</t>
  </si>
  <si>
    <t>Machine Learning / AI Enablement Modules</t>
  </si>
  <si>
    <t>Training for NLC Users and Technical Staff</t>
  </si>
  <si>
    <t>Production Deployment and Go-Live Support</t>
  </si>
  <si>
    <t>Unit</t>
  </si>
  <si>
    <t>Lot</t>
  </si>
  <si>
    <t>Qty</t>
  </si>
  <si>
    <t>Unit Price (Excl VAT)</t>
  </si>
  <si>
    <t>Subtotal (Excl VAT)</t>
  </si>
  <si>
    <t>VAT</t>
  </si>
  <si>
    <t>Total (Incl VAT)</t>
  </si>
  <si>
    <t>Vendor Notes &amp; Comments</t>
  </si>
  <si>
    <t>#</t>
  </si>
  <si>
    <t>Parameter</t>
  </si>
  <si>
    <t>Value</t>
  </si>
  <si>
    <t>Description</t>
  </si>
  <si>
    <t>Currency</t>
  </si>
  <si>
    <t>ZAR</t>
  </si>
  <si>
    <t>All pricing must be submitted in South African Rand</t>
  </si>
  <si>
    <t>Implementation Period</t>
  </si>
  <si>
    <t>18 Months</t>
  </si>
  <si>
    <t>Initial implementation duration</t>
  </si>
  <si>
    <t>Support Period</t>
  </si>
  <si>
    <t>Support and maintenance contract period</t>
  </si>
  <si>
    <t>Deployment Model</t>
  </si>
  <si>
    <t>Hybrid Cloud</t>
  </si>
  <si>
    <t>Supports cloud and on-premise deployment</t>
  </si>
  <si>
    <t>VAT Rate</t>
  </si>
  <si>
    <t>36 Months</t>
  </si>
  <si>
    <t>3.2.1</t>
  </si>
  <si>
    <t>3.2.2</t>
  </si>
  <si>
    <t>3.2.3</t>
  </si>
  <si>
    <t>3.2.4</t>
  </si>
  <si>
    <t>3.2.5</t>
  </si>
  <si>
    <t xml:space="preserve">3.2.6 </t>
  </si>
  <si>
    <t>100% Directors Verification.</t>
  </si>
  <si>
    <t>UI/UX Improvements.</t>
  </si>
  <si>
    <t>Workflow &amp; Navigation.</t>
  </si>
  <si>
    <t>Login, Credentials, MFA.</t>
  </si>
  <si>
    <t>Compliance &amp; Validation.</t>
  </si>
  <si>
    <t>Mobile Applications.</t>
  </si>
  <si>
    <t>Business &amp; Technical Support and Maintenance (36 months)</t>
  </si>
  <si>
    <t>Works Order</t>
  </si>
  <si>
    <t>Monthly</t>
  </si>
  <si>
    <t>Support &amp; Maintenance SLA Management</t>
  </si>
  <si>
    <t>Rate (Daily = Hourly  x 8)</t>
  </si>
  <si>
    <t>Solution Implementation and Deployment Project
Management</t>
  </si>
  <si>
    <t>Do not include Subsistence &amp; Travel and other Incidental Costs in this Pricing Schedule; these will be authorised by the NLC on a case-by-case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</si>
</sst>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" xfId="0" applyFont="1" applyBorder="1" applyAlignment="1">
      <alignment horizontal="center" vertical="center"/>
    </xf>
    <xf numFmtId="164" fontId="0" fillId="0" borderId="4" xfId="0" applyNumberFormat="1" applyBorder="1"/>
    <xf numFmtId="164" fontId="0" fillId="0" borderId="14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2" fillId="0" borderId="1" xfId="0" applyFont="1" applyBorder="1"/>
    <xf numFmtId="0" fontId="2" fillId="0" borderId="13" xfId="0" applyFont="1" applyBorder="1"/>
    <xf numFmtId="0" fontId="2" fillId="0" borderId="12" xfId="0" applyFont="1" applyBorder="1"/>
    <xf numFmtId="164" fontId="2" fillId="0" borderId="1" xfId="0" applyNumberFormat="1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19" xfId="0" applyFon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1" xfId="0" applyFill="1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/>
    </xf>
    <xf numFmtId="164" fontId="0" fillId="3" borderId="21" xfId="0" applyNumberFormat="1" applyFill="1" applyBorder="1" applyAlignment="1">
      <alignment vertical="center"/>
    </xf>
    <xf numFmtId="164" fontId="2" fillId="2" borderId="21" xfId="0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3" borderId="22" xfId="0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164" fontId="0" fillId="0" borderId="21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21" xfId="0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0" borderId="0" xfId="0" applyFont="1"/>
    <xf numFmtId="0" fontId="1" fillId="0" borderId="0" xfId="0" applyFont="1"/>
    <xf numFmtId="10" fontId="0" fillId="0" borderId="0" xfId="0" applyNumberFormat="1" applyAlignment="1">
      <alignment horizontal="left"/>
    </xf>
    <xf numFmtId="0" fontId="1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164" fontId="2" fillId="2" borderId="15" xfId="0" applyNumberFormat="1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2"/>
  <sheetViews>
    <sheetView workbookViewId="0">
      <selection activeCell="D5" sqref="D5"/>
    </sheetView>
  </sheetViews>
  <sheetFormatPr defaultRowHeight="15" x14ac:dyDescent="0.25"/>
  <cols>
    <col min="1" max="1" width="4.140625" customWidth="1"/>
    <col min="2" max="2" width="33.28515625" customWidth="1"/>
    <col min="3" max="7" width="22.42578125" customWidth="1"/>
  </cols>
  <sheetData>
    <row r="1" spans="2:6" ht="33" customHeight="1" thickBot="1" x14ac:dyDescent="0.3">
      <c r="B1" s="21" t="s">
        <v>14</v>
      </c>
      <c r="C1" s="21"/>
      <c r="D1" s="21"/>
    </row>
    <row r="2" spans="2:6" s="1" customFormat="1" ht="30" customHeight="1" thickBot="1" x14ac:dyDescent="0.3">
      <c r="B2" s="4" t="s">
        <v>0</v>
      </c>
      <c r="C2" s="3" t="s">
        <v>1</v>
      </c>
      <c r="D2" s="2" t="s">
        <v>80</v>
      </c>
      <c r="E2" s="8" t="s">
        <v>2</v>
      </c>
      <c r="F2" s="12" t="s">
        <v>3</v>
      </c>
    </row>
    <row r="3" spans="2:6" ht="30" customHeight="1" x14ac:dyDescent="0.25">
      <c r="B3" s="5" t="s">
        <v>4</v>
      </c>
      <c r="C3" s="13">
        <v>0</v>
      </c>
      <c r="D3" s="13">
        <v>0</v>
      </c>
      <c r="E3" s="9">
        <v>1</v>
      </c>
      <c r="F3" s="14">
        <f t="shared" ref="F3:F11" si="0">E3*C3</f>
        <v>0</v>
      </c>
    </row>
    <row r="4" spans="2:6" ht="30" customHeight="1" x14ac:dyDescent="0.25">
      <c r="B4" s="6" t="s">
        <v>5</v>
      </c>
      <c r="C4" s="13">
        <v>0</v>
      </c>
      <c r="D4" s="13">
        <v>0</v>
      </c>
      <c r="E4" s="10">
        <v>1</v>
      </c>
      <c r="F4" s="15">
        <f t="shared" si="0"/>
        <v>0</v>
      </c>
    </row>
    <row r="5" spans="2:6" ht="30" customHeight="1" x14ac:dyDescent="0.25">
      <c r="B5" s="6" t="s">
        <v>6</v>
      </c>
      <c r="C5" s="13">
        <v>0</v>
      </c>
      <c r="D5" s="13">
        <v>0</v>
      </c>
      <c r="E5" s="10">
        <v>1</v>
      </c>
      <c r="F5" s="15">
        <f t="shared" si="0"/>
        <v>0</v>
      </c>
    </row>
    <row r="6" spans="2:6" ht="30" customHeight="1" x14ac:dyDescent="0.25">
      <c r="B6" s="6" t="s">
        <v>7</v>
      </c>
      <c r="C6" s="13">
        <v>0</v>
      </c>
      <c r="D6" s="13">
        <v>0</v>
      </c>
      <c r="E6" s="10">
        <v>1</v>
      </c>
      <c r="F6" s="15">
        <f t="shared" si="0"/>
        <v>0</v>
      </c>
    </row>
    <row r="7" spans="2:6" ht="30" customHeight="1" x14ac:dyDescent="0.25">
      <c r="B7" s="6" t="s">
        <v>8</v>
      </c>
      <c r="C7" s="13">
        <v>0</v>
      </c>
      <c r="D7" s="13">
        <v>0</v>
      </c>
      <c r="E7" s="10">
        <v>1</v>
      </c>
      <c r="F7" s="15">
        <f t="shared" si="0"/>
        <v>0</v>
      </c>
    </row>
    <row r="8" spans="2:6" ht="30" customHeight="1" x14ac:dyDescent="0.25">
      <c r="B8" s="6" t="s">
        <v>9</v>
      </c>
      <c r="C8" s="13">
        <v>0</v>
      </c>
      <c r="D8" s="13">
        <v>0</v>
      </c>
      <c r="E8" s="10">
        <v>1</v>
      </c>
      <c r="F8" s="15">
        <f t="shared" si="0"/>
        <v>0</v>
      </c>
    </row>
    <row r="9" spans="2:6" ht="30" customHeight="1" x14ac:dyDescent="0.25">
      <c r="B9" s="6" t="s">
        <v>10</v>
      </c>
      <c r="C9" s="13">
        <v>0</v>
      </c>
      <c r="D9" s="13">
        <v>0</v>
      </c>
      <c r="E9" s="10">
        <v>1</v>
      </c>
      <c r="F9" s="15">
        <f t="shared" si="0"/>
        <v>0</v>
      </c>
    </row>
    <row r="10" spans="2:6" ht="30.75" customHeight="1" x14ac:dyDescent="0.25">
      <c r="B10" s="6" t="s">
        <v>11</v>
      </c>
      <c r="C10" s="13">
        <v>0</v>
      </c>
      <c r="D10" s="13">
        <v>0</v>
      </c>
      <c r="E10" s="10">
        <v>1</v>
      </c>
      <c r="F10" s="15">
        <f t="shared" si="0"/>
        <v>0</v>
      </c>
    </row>
    <row r="11" spans="2:6" ht="31.5" customHeight="1" thickBot="1" x14ac:dyDescent="0.3">
      <c r="B11" s="7" t="s">
        <v>12</v>
      </c>
      <c r="C11" s="13">
        <v>0</v>
      </c>
      <c r="D11" s="13">
        <v>0</v>
      </c>
      <c r="E11" s="11">
        <v>1</v>
      </c>
      <c r="F11" s="16">
        <f t="shared" si="0"/>
        <v>0</v>
      </c>
    </row>
    <row r="12" spans="2:6" ht="31.5" customHeight="1" thickBot="1" x14ac:dyDescent="0.35">
      <c r="B12" s="17" t="s">
        <v>13</v>
      </c>
      <c r="C12" s="18"/>
      <c r="D12" s="19"/>
      <c r="E12" s="19"/>
      <c r="F12" s="20">
        <f>SUM(F3:F11)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74EAB-E37C-4CC4-A9B4-B345959F7316}">
  <dimension ref="B1:K15"/>
  <sheetViews>
    <sheetView tabSelected="1" workbookViewId="0">
      <selection activeCell="M5" sqref="M5"/>
    </sheetView>
  </sheetViews>
  <sheetFormatPr defaultRowHeight="15" x14ac:dyDescent="0.25"/>
  <cols>
    <col min="1" max="1" width="4" customWidth="1"/>
    <col min="3" max="3" width="27.28515625" customWidth="1"/>
    <col min="4" max="4" width="49" customWidth="1"/>
    <col min="5" max="5" width="15.140625" customWidth="1"/>
    <col min="6" max="6" width="15.85546875" customWidth="1"/>
    <col min="7" max="9" width="20.42578125" customWidth="1"/>
    <col min="10" max="10" width="24.7109375" customWidth="1"/>
    <col min="11" max="11" width="35" customWidth="1"/>
  </cols>
  <sheetData>
    <row r="1" spans="2:11" s="21" customFormat="1" ht="33" customHeight="1" thickBot="1" x14ac:dyDescent="0.3"/>
    <row r="2" spans="2:11" s="22" customFormat="1" ht="16.5" thickTop="1" thickBot="1" x14ac:dyDescent="0.3">
      <c r="B2" s="23" t="s">
        <v>15</v>
      </c>
      <c r="C2" s="23" t="s">
        <v>25</v>
      </c>
      <c r="D2" s="23" t="s">
        <v>30</v>
      </c>
      <c r="E2" s="23" t="s">
        <v>39</v>
      </c>
      <c r="F2" s="24" t="s">
        <v>41</v>
      </c>
      <c r="G2" s="71" t="s">
        <v>42</v>
      </c>
      <c r="H2" s="25" t="s">
        <v>43</v>
      </c>
      <c r="I2" s="26" t="s">
        <v>44</v>
      </c>
      <c r="J2" s="27" t="s">
        <v>45</v>
      </c>
      <c r="K2" s="28" t="s">
        <v>46</v>
      </c>
    </row>
    <row r="3" spans="2:11" s="22" customFormat="1" ht="45" customHeight="1" thickTop="1" x14ac:dyDescent="0.25">
      <c r="B3" s="64" t="s">
        <v>64</v>
      </c>
      <c r="C3" s="65" t="s">
        <v>70</v>
      </c>
      <c r="D3" s="35" t="s">
        <v>31</v>
      </c>
      <c r="E3" s="22" t="s">
        <v>77</v>
      </c>
      <c r="F3" s="32">
        <v>1</v>
      </c>
      <c r="G3" s="33">
        <v>0</v>
      </c>
      <c r="H3" s="33">
        <f>F3*G3</f>
        <v>0</v>
      </c>
      <c r="I3" s="33">
        <f>H3*'Parameters &amp; Variables'!$C$7</f>
        <v>0</v>
      </c>
      <c r="J3" s="34">
        <f t="shared" ref="J3:J12" si="0">H3+I3</f>
        <v>0</v>
      </c>
      <c r="K3" s="35"/>
    </row>
    <row r="4" spans="2:11" s="22" customFormat="1" ht="45" customHeight="1" x14ac:dyDescent="0.25">
      <c r="B4" s="37" t="s">
        <v>65</v>
      </c>
      <c r="C4" s="66" t="s">
        <v>71</v>
      </c>
      <c r="D4" s="36" t="s">
        <v>32</v>
      </c>
      <c r="E4" s="22" t="s">
        <v>77</v>
      </c>
      <c r="F4" s="32">
        <v>1</v>
      </c>
      <c r="G4" s="38">
        <v>0</v>
      </c>
      <c r="H4" s="38">
        <f t="shared" ref="H4:H11" si="1">F4*G4</f>
        <v>0</v>
      </c>
      <c r="I4" s="38">
        <f>H4*'Parameters &amp; Variables'!$C$7</f>
        <v>0</v>
      </c>
      <c r="J4" s="39">
        <f t="shared" si="0"/>
        <v>0</v>
      </c>
      <c r="K4" s="36"/>
    </row>
    <row r="5" spans="2:11" s="22" customFormat="1" ht="45" customHeight="1" x14ac:dyDescent="0.25">
      <c r="B5" s="37" t="s">
        <v>66</v>
      </c>
      <c r="C5" s="66" t="s">
        <v>72</v>
      </c>
      <c r="D5" s="36" t="s">
        <v>33</v>
      </c>
      <c r="E5" s="22" t="s">
        <v>77</v>
      </c>
      <c r="F5" s="32">
        <v>1</v>
      </c>
      <c r="G5" s="38">
        <v>0</v>
      </c>
      <c r="H5" s="38">
        <f t="shared" si="1"/>
        <v>0</v>
      </c>
      <c r="I5" s="38">
        <f>H5*'Parameters &amp; Variables'!$C$7</f>
        <v>0</v>
      </c>
      <c r="J5" s="39">
        <f t="shared" si="0"/>
        <v>0</v>
      </c>
      <c r="K5" s="36"/>
    </row>
    <row r="6" spans="2:11" s="22" customFormat="1" ht="45" customHeight="1" x14ac:dyDescent="0.25">
      <c r="B6" s="37" t="s">
        <v>67</v>
      </c>
      <c r="C6" s="66" t="s">
        <v>73</v>
      </c>
      <c r="D6" s="36" t="s">
        <v>34</v>
      </c>
      <c r="E6" s="22" t="s">
        <v>77</v>
      </c>
      <c r="F6" s="32">
        <v>1</v>
      </c>
      <c r="G6" s="38">
        <v>0</v>
      </c>
      <c r="H6" s="38">
        <f t="shared" si="1"/>
        <v>0</v>
      </c>
      <c r="I6" s="38">
        <f>H6*'Parameters &amp; Variables'!$C$7</f>
        <v>0</v>
      </c>
      <c r="J6" s="39">
        <f t="shared" si="0"/>
        <v>0</v>
      </c>
      <c r="K6" s="36"/>
    </row>
    <row r="7" spans="2:11" s="22" customFormat="1" ht="45" customHeight="1" x14ac:dyDescent="0.25">
      <c r="B7" s="37" t="s">
        <v>68</v>
      </c>
      <c r="C7" s="66" t="s">
        <v>74</v>
      </c>
      <c r="D7" s="36" t="s">
        <v>35</v>
      </c>
      <c r="E7" s="22" t="s">
        <v>77</v>
      </c>
      <c r="F7" s="32">
        <v>1</v>
      </c>
      <c r="G7" s="38">
        <v>0</v>
      </c>
      <c r="H7" s="38">
        <f t="shared" si="1"/>
        <v>0</v>
      </c>
      <c r="I7" s="38">
        <f>H7*'Parameters &amp; Variables'!$C$7</f>
        <v>0</v>
      </c>
      <c r="J7" s="39">
        <f t="shared" si="0"/>
        <v>0</v>
      </c>
      <c r="K7" s="36"/>
    </row>
    <row r="8" spans="2:11" s="22" customFormat="1" ht="45" customHeight="1" thickBot="1" x14ac:dyDescent="0.3">
      <c r="B8" s="37" t="s">
        <v>69</v>
      </c>
      <c r="C8" s="67" t="s">
        <v>75</v>
      </c>
      <c r="D8" s="49" t="s">
        <v>36</v>
      </c>
      <c r="E8" s="22" t="s">
        <v>77</v>
      </c>
      <c r="F8" s="32">
        <v>1</v>
      </c>
      <c r="G8" s="38">
        <v>0</v>
      </c>
      <c r="H8" s="38">
        <v>0</v>
      </c>
      <c r="I8" s="38">
        <f>H8*'Parameters &amp; Variables'!$C$7</f>
        <v>0</v>
      </c>
      <c r="J8" s="39">
        <f t="shared" si="0"/>
        <v>0</v>
      </c>
      <c r="K8" s="36"/>
    </row>
    <row r="9" spans="2:11" s="22" customFormat="1" ht="45" customHeight="1" thickTop="1" x14ac:dyDescent="0.25">
      <c r="B9" s="29" t="s">
        <v>21</v>
      </c>
      <c r="C9" s="30" t="s">
        <v>26</v>
      </c>
      <c r="D9" s="40" t="s">
        <v>37</v>
      </c>
      <c r="E9" s="31" t="s">
        <v>40</v>
      </c>
      <c r="F9" s="41">
        <v>1</v>
      </c>
      <c r="G9" s="33">
        <v>0</v>
      </c>
      <c r="H9" s="33">
        <v>0</v>
      </c>
      <c r="I9" s="33">
        <f>H9*'Parameters &amp; Variables'!$C$7</f>
        <v>0</v>
      </c>
      <c r="J9" s="34">
        <f t="shared" si="0"/>
        <v>0</v>
      </c>
      <c r="K9" s="35"/>
    </row>
    <row r="10" spans="2:11" s="22" customFormat="1" ht="45" customHeight="1" thickBot="1" x14ac:dyDescent="0.3">
      <c r="B10" s="42" t="s">
        <v>22</v>
      </c>
      <c r="C10" s="43" t="s">
        <v>27</v>
      </c>
      <c r="D10" s="44" t="s">
        <v>38</v>
      </c>
      <c r="E10" s="45" t="s">
        <v>40</v>
      </c>
      <c r="F10" s="46">
        <v>1</v>
      </c>
      <c r="G10" s="47">
        <v>0</v>
      </c>
      <c r="H10" s="47">
        <f t="shared" si="1"/>
        <v>0</v>
      </c>
      <c r="I10" s="52">
        <f>H10*'Parameters &amp; Variables'!$C$7</f>
        <v>0</v>
      </c>
      <c r="J10" s="48">
        <f t="shared" si="0"/>
        <v>0</v>
      </c>
      <c r="K10" s="49"/>
    </row>
    <row r="11" spans="2:11" s="22" customFormat="1" ht="45" customHeight="1" thickTop="1" thickBot="1" x14ac:dyDescent="0.3">
      <c r="B11" s="42" t="s">
        <v>23</v>
      </c>
      <c r="C11" s="43" t="s">
        <v>28</v>
      </c>
      <c r="D11" s="50" t="s">
        <v>81</v>
      </c>
      <c r="E11" s="45" t="s">
        <v>40</v>
      </c>
      <c r="F11" s="46">
        <v>1</v>
      </c>
      <c r="G11" s="47">
        <v>0</v>
      </c>
      <c r="H11" s="47">
        <f t="shared" si="1"/>
        <v>0</v>
      </c>
      <c r="I11" s="33">
        <f>H11*'Parameters &amp; Variables'!$C$7</f>
        <v>0</v>
      </c>
      <c r="J11" s="48">
        <f t="shared" si="0"/>
        <v>0</v>
      </c>
      <c r="K11" s="49"/>
    </row>
    <row r="12" spans="2:11" s="22" customFormat="1" ht="45" customHeight="1" thickTop="1" thickBot="1" x14ac:dyDescent="0.3">
      <c r="B12" s="49" t="s">
        <v>24</v>
      </c>
      <c r="C12" s="68" t="s">
        <v>79</v>
      </c>
      <c r="D12" s="69" t="s">
        <v>76</v>
      </c>
      <c r="E12" s="49" t="s">
        <v>78</v>
      </c>
      <c r="F12" s="51">
        <v>36</v>
      </c>
      <c r="G12" s="52">
        <v>0</v>
      </c>
      <c r="H12" s="52">
        <f>F12*G12</f>
        <v>0</v>
      </c>
      <c r="I12" s="33">
        <f>H12*'Parameters &amp; Variables'!$C$7</f>
        <v>0</v>
      </c>
      <c r="J12" s="48">
        <f t="shared" si="0"/>
        <v>0</v>
      </c>
      <c r="K12" s="53"/>
    </row>
    <row r="13" spans="2:11" s="22" customFormat="1" ht="31.5" customHeight="1" thickTop="1" thickBot="1" x14ac:dyDescent="0.3">
      <c r="B13" s="54"/>
      <c r="C13" s="55" t="s">
        <v>29</v>
      </c>
      <c r="D13" s="56"/>
      <c r="E13" s="57"/>
      <c r="F13" s="58"/>
      <c r="G13" s="59"/>
      <c r="H13" s="48">
        <f t="shared" ref="H13:J13" si="2">SUM(H3:H12)</f>
        <v>0</v>
      </c>
      <c r="I13" s="70">
        <f t="shared" si="2"/>
        <v>0</v>
      </c>
      <c r="J13" s="48">
        <f t="shared" si="2"/>
        <v>0</v>
      </c>
      <c r="K13" s="60"/>
    </row>
    <row r="14" spans="2:11" ht="26.25" customHeight="1" thickTop="1" x14ac:dyDescent="0.25">
      <c r="C14" s="62" t="s">
        <v>82</v>
      </c>
    </row>
    <row r="15" spans="2:11" ht="26.2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06AA-838B-40A8-BA5C-1C7AC2CE3A59}">
  <dimension ref="A1:D8"/>
  <sheetViews>
    <sheetView workbookViewId="0">
      <selection activeCell="D17" sqref="D17"/>
    </sheetView>
  </sheetViews>
  <sheetFormatPr defaultRowHeight="15" x14ac:dyDescent="0.25"/>
  <cols>
    <col min="1" max="1" width="5.28515625" customWidth="1"/>
    <col min="2" max="2" width="21.28515625" customWidth="1"/>
    <col min="3" max="3" width="12.140625" customWidth="1"/>
    <col min="4" max="4" width="47.42578125" customWidth="1"/>
  </cols>
  <sheetData>
    <row r="1" spans="1:4" ht="30" customHeight="1" x14ac:dyDescent="0.25"/>
    <row r="2" spans="1:4" ht="30" customHeight="1" x14ac:dyDescent="0.3">
      <c r="A2" s="61" t="s">
        <v>47</v>
      </c>
      <c r="B2" s="61" t="s">
        <v>48</v>
      </c>
      <c r="C2" s="61" t="s">
        <v>49</v>
      </c>
      <c r="D2" s="61" t="s">
        <v>50</v>
      </c>
    </row>
    <row r="3" spans="1:4" ht="30" customHeight="1" x14ac:dyDescent="0.25">
      <c r="A3" s="62" t="s">
        <v>16</v>
      </c>
      <c r="B3" t="s">
        <v>51</v>
      </c>
      <c r="C3" t="s">
        <v>52</v>
      </c>
      <c r="D3" t="s">
        <v>53</v>
      </c>
    </row>
    <row r="4" spans="1:4" ht="30" customHeight="1" x14ac:dyDescent="0.25">
      <c r="A4" s="62" t="s">
        <v>17</v>
      </c>
      <c r="B4" t="s">
        <v>54</v>
      </c>
      <c r="C4" t="s">
        <v>55</v>
      </c>
      <c r="D4" t="s">
        <v>56</v>
      </c>
    </row>
    <row r="5" spans="1:4" ht="30" customHeight="1" x14ac:dyDescent="0.25">
      <c r="A5" s="62" t="s">
        <v>18</v>
      </c>
      <c r="B5" t="s">
        <v>57</v>
      </c>
      <c r="C5" t="s">
        <v>63</v>
      </c>
      <c r="D5" t="s">
        <v>58</v>
      </c>
    </row>
    <row r="6" spans="1:4" ht="30" customHeight="1" x14ac:dyDescent="0.25">
      <c r="A6" s="62" t="s">
        <v>19</v>
      </c>
      <c r="B6" t="s">
        <v>59</v>
      </c>
      <c r="C6" t="s">
        <v>60</v>
      </c>
      <c r="D6" t="s">
        <v>61</v>
      </c>
    </row>
    <row r="7" spans="1:4" ht="30" customHeight="1" x14ac:dyDescent="0.25">
      <c r="A7" s="62" t="s">
        <v>20</v>
      </c>
      <c r="B7" t="s">
        <v>62</v>
      </c>
      <c r="C7" s="63">
        <v>0.15</v>
      </c>
    </row>
    <row r="8" spans="1:4" ht="30" customHeight="1" x14ac:dyDescent="0.25"/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be5001a-c85e-4e2f-9cd6-9a1218bff449}" enabled="1" method="Standard" siteId="{d0f2a9be-e6ce-4ffa-9b31-5677cb305c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Skills Rate Card Schedule</vt:lpstr>
      <vt:lpstr>Enhancement Pricing Schedule </vt:lpstr>
      <vt:lpstr>Parameters &amp; 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Lucky Lesufi</cp:lastModifiedBy>
  <dcterms:created xsi:type="dcterms:W3CDTF">2026-03-25T15:33:20Z</dcterms:created>
  <dcterms:modified xsi:type="dcterms:W3CDTF">2026-05-18T09:45:53Z</dcterms:modified>
</cp:coreProperties>
</file>